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data\DISK-G\Investice-skoly\ZAKAZKY\PENB 2024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19" i="1"/>
  <c r="J8" i="1"/>
  <c r="J4" i="1"/>
  <c r="J18" i="1"/>
  <c r="J17" i="1"/>
  <c r="J16" i="1"/>
  <c r="J14" i="1"/>
  <c r="J10" i="1"/>
  <c r="J6" i="1"/>
  <c r="I22" i="1"/>
  <c r="J15" i="1"/>
  <c r="J13" i="1"/>
  <c r="J12" i="1"/>
  <c r="J11" i="1"/>
  <c r="J9" i="1"/>
  <c r="J7" i="1"/>
  <c r="J5" i="1"/>
  <c r="J3" i="1"/>
  <c r="J2" i="1"/>
  <c r="J24" i="1" l="1"/>
</calcChain>
</file>

<file path=xl/sharedStrings.xml><?xml version="1.0" encoding="utf-8"?>
<sst xmlns="http://schemas.openxmlformats.org/spreadsheetml/2006/main" count="118" uniqueCount="80">
  <si>
    <t>Poř. číslo</t>
  </si>
  <si>
    <t>Nabídková
cena</t>
  </si>
  <si>
    <t>Přepočtená nabídková cena</t>
  </si>
  <si>
    <t>Vyberte!</t>
  </si>
  <si>
    <t>Ano</t>
  </si>
  <si>
    <t>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</si>
  <si>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</si>
  <si>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</si>
  <si>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</si>
  <si>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</si>
  <si>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</si>
  <si>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</si>
  <si>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</si>
  <si>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</si>
  <si>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</si>
  <si>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</si>
  <si>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</si>
  <si>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</si>
  <si>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</si>
  <si>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</si>
  <si>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</si>
  <si>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</si>
  <si>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Celková nabídková cena</t>
  </si>
  <si>
    <t>Plátce DPH</t>
  </si>
  <si>
    <t>Hodnocena bude tzv. "Přepočtená nabídková cena", která odpovídá nákladům, jež budou Zadavatelem skutečně vynaloženy, a to v návaznosti na možnost uplatnění nároku na odpočet daně z přidané hodnoty Zadavatelem.</t>
  </si>
  <si>
    <t>Uchazeč zvolí zda je plátcem DPH nebo není</t>
  </si>
  <si>
    <t>Uchazeč výslednou nabídkovou cenu zadá do elektronického nástroje e-zak</t>
  </si>
  <si>
    <t>A.</t>
  </si>
  <si>
    <t>B.</t>
  </si>
  <si>
    <t>C.</t>
  </si>
  <si>
    <t>D.</t>
  </si>
  <si>
    <t>Fakultní MŠ se spec.péčí (3 objekty propojené chodbou)</t>
  </si>
  <si>
    <r>
      <t xml:space="preserve">MŠ Bubeníčkova                    </t>
    </r>
    <r>
      <rPr>
        <b/>
        <sz val="10"/>
        <color indexed="57"/>
        <rFont val="Arial"/>
        <family val="2"/>
        <charset val="238"/>
      </rPr>
      <t xml:space="preserve"> </t>
    </r>
  </si>
  <si>
    <t>MŠ Červený vrch - pavilon</t>
  </si>
  <si>
    <t xml:space="preserve">MŠ Charlese de Gaulla          </t>
  </si>
  <si>
    <t xml:space="preserve">MŠ Jílkova                               </t>
  </si>
  <si>
    <t xml:space="preserve">MŠ Juárezova                          </t>
  </si>
  <si>
    <t>MŠ Mládeže</t>
  </si>
  <si>
    <t>MŠ Motýlek (3 samostatné objekty)</t>
  </si>
  <si>
    <t xml:space="preserve">MŠ Na Dlouhém lánu            </t>
  </si>
  <si>
    <t xml:space="preserve">MŠ Na Okraji                         </t>
  </si>
  <si>
    <t xml:space="preserve">MŠ Parléřova                         </t>
  </si>
  <si>
    <t>MŠ Stochovská</t>
  </si>
  <si>
    <t xml:space="preserve">MŠ Terronská                        </t>
  </si>
  <si>
    <t xml:space="preserve">MŠ Velvarská - původní budova                      </t>
  </si>
  <si>
    <t>MŠ Za Oborou</t>
  </si>
  <si>
    <t xml:space="preserve">Waldorfská MŠ                      </t>
  </si>
  <si>
    <t>ZŠ a MŠ Antonína Čermáka</t>
  </si>
  <si>
    <t>ZŠ a MŠ Na Dlouhém lánu (2 samostatné objekty)</t>
  </si>
  <si>
    <t>ZŠ Norbertov</t>
  </si>
  <si>
    <t>ZŠ Pod Marjánkou</t>
  </si>
  <si>
    <t>název školky</t>
  </si>
  <si>
    <t>Arabská 20/681, P6 Vokovice</t>
  </si>
  <si>
    <t>Bubeníčkova 6/1880, P6 Břevnov</t>
  </si>
  <si>
    <t>Alžírská parc.č.1281/185, k.ú.Vokovice, P6</t>
  </si>
  <si>
    <t>Charlese de Gaulla 18/832, P6 Bubeneč</t>
  </si>
  <si>
    <t>Jílkova 3/1700, P6 Břevnov</t>
  </si>
  <si>
    <t>Českomalínská 24/1037, P6 Bubeneč</t>
  </si>
  <si>
    <t>Mládeže 19/1788, P6 Břevnov</t>
  </si>
  <si>
    <t>Arabská 10/684, P6 Vokovice</t>
  </si>
  <si>
    <t>Nechanského 3/589, P6 Vokovice</t>
  </si>
  <si>
    <t>Maříkova 301/7a, P6 Veleslavín</t>
  </si>
  <si>
    <t>Parléřova 2a/47, P6 Hradčany</t>
  </si>
  <si>
    <t>nám. Českého povstání 6/511, P6 Ruzyně</t>
  </si>
  <si>
    <t>Terronská 20/200, P6 Bubeneč</t>
  </si>
  <si>
    <t>Velvarská 31a/2600, P6 Dejvice</t>
  </si>
  <si>
    <t>Za Oborou 3/2413, P6 Břevnov</t>
  </si>
  <si>
    <t>Dusíkova 3/1946, P6 Petřiny</t>
  </si>
  <si>
    <t>Antonína Čermáka 6/1022, P6 Bubeneč</t>
  </si>
  <si>
    <t>Na Dlouhém lánu 43/555, P6 Vokovice</t>
  </si>
  <si>
    <t>Norbertov 1/126, P6 Střešovice</t>
  </si>
  <si>
    <t>Pod Marjánkou 2/1900, P6 Břevnov</t>
  </si>
  <si>
    <t>adresa</t>
  </si>
  <si>
    <t>plátce DPH</t>
  </si>
  <si>
    <t>Plátce</t>
  </si>
  <si>
    <t>fakturace objektu</t>
  </si>
  <si>
    <t>A</t>
  </si>
  <si>
    <t>B</t>
  </si>
  <si>
    <t>Na jedné faktuře mohou být fakturovány částky za objekty, které jsou plátci DPH viz označení objektů A nebo neplátci DPH viz označení objektů B.</t>
  </si>
  <si>
    <t>Uchazeč zadá nabídkovou cenu - uchazeč vyplní pouze zelené buňky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</si>
</sst>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5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2" fillId="0" borderId="5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 applyProtection="1">
      <alignment vertical="center" wrapText="1"/>
      <protection locked="0"/>
    </xf>
    <xf numFmtId="164" fontId="2" fillId="0" borderId="6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49" fontId="3" fillId="0" borderId="9" xfId="0" applyNumberFormat="1" applyFont="1" applyFill="1" applyBorder="1"/>
    <xf numFmtId="164" fontId="2" fillId="0" borderId="11" xfId="0" applyNumberFormat="1" applyFont="1" applyFill="1" applyBorder="1" applyAlignment="1">
      <alignment vertical="center" wrapText="1"/>
    </xf>
    <xf numFmtId="164" fontId="3" fillId="4" borderId="12" xfId="0" applyNumberFormat="1" applyFont="1" applyFill="1" applyBorder="1" applyAlignment="1">
      <alignment vertical="center" wrapText="1"/>
    </xf>
    <xf numFmtId="49" fontId="4" fillId="5" borderId="15" xfId="0" applyNumberFormat="1" applyFont="1" applyFill="1" applyBorder="1" applyAlignment="1" applyProtection="1">
      <alignment horizontal="center"/>
      <protection locked="0"/>
    </xf>
    <xf numFmtId="49" fontId="2" fillId="5" borderId="0" xfId="0" applyNumberFormat="1" applyFont="1" applyFill="1"/>
    <xf numFmtId="49" fontId="4" fillId="0" borderId="0" xfId="0" applyNumberFormat="1" applyFont="1" applyFill="1"/>
    <xf numFmtId="49" fontId="2" fillId="3" borderId="0" xfId="0" applyNumberFormat="1" applyFont="1" applyFill="1"/>
    <xf numFmtId="49" fontId="2" fillId="4" borderId="0" xfId="0" applyNumberFormat="1" applyFont="1" applyFill="1"/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5" fillId="0" borderId="5" xfId="0" applyFont="1" applyFill="1" applyBorder="1" applyAlignment="1"/>
    <xf numFmtId="0" fontId="5" fillId="0" borderId="16" xfId="0" applyFont="1" applyBorder="1" applyAlignment="1">
      <alignment horizontal="left"/>
    </xf>
    <xf numFmtId="0" fontId="5" fillId="0" borderId="5" xfId="0" applyFont="1" applyBorder="1" applyAlignment="1"/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/>
    <xf numFmtId="0" fontId="5" fillId="0" borderId="21" xfId="0" applyFont="1" applyBorder="1" applyAlignment="1">
      <alignment horizontal="left"/>
    </xf>
    <xf numFmtId="49" fontId="2" fillId="0" borderId="22" xfId="0" applyNumberFormat="1" applyFont="1" applyFill="1" applyBorder="1" applyAlignment="1">
      <alignment horizontal="right" vertical="center" wrapText="1"/>
    </xf>
    <xf numFmtId="49" fontId="2" fillId="0" borderId="23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/>
    <xf numFmtId="0" fontId="5" fillId="0" borderId="22" xfId="0" applyFont="1" applyBorder="1" applyAlignment="1"/>
    <xf numFmtId="0" fontId="5" fillId="0" borderId="24" xfId="0" applyFont="1" applyFill="1" applyBorder="1" applyAlignment="1"/>
    <xf numFmtId="0" fontId="5" fillId="0" borderId="22" xfId="0" applyFont="1" applyFill="1" applyBorder="1" applyAlignment="1"/>
    <xf numFmtId="0" fontId="6" fillId="0" borderId="20" xfId="0" applyFont="1" applyFill="1" applyBorder="1"/>
    <xf numFmtId="1" fontId="2" fillId="0" borderId="22" xfId="0" applyNumberFormat="1" applyFont="1" applyFill="1" applyBorder="1" applyAlignment="1">
      <alignment vertical="center" wrapText="1"/>
    </xf>
    <xf numFmtId="0" fontId="6" fillId="0" borderId="24" xfId="0" applyFont="1" applyFill="1" applyBorder="1"/>
    <xf numFmtId="1" fontId="2" fillId="0" borderId="25" xfId="0" applyNumberFormat="1" applyFont="1" applyFill="1" applyBorder="1" applyAlignment="1">
      <alignment vertical="center" wrapText="1"/>
    </xf>
    <xf numFmtId="49" fontId="2" fillId="0" borderId="25" xfId="0" applyNumberFormat="1" applyFont="1" applyFill="1" applyBorder="1" applyAlignment="1">
      <alignment horizontal="right" vertical="center" wrapText="1"/>
    </xf>
    <xf numFmtId="49" fontId="2" fillId="0" borderId="26" xfId="0" applyNumberFormat="1" applyFont="1" applyFill="1" applyBorder="1" applyAlignment="1">
      <alignment vertical="center" wrapText="1"/>
    </xf>
    <xf numFmtId="0" fontId="5" fillId="0" borderId="16" xfId="0" applyFont="1" applyBorder="1"/>
    <xf numFmtId="0" fontId="5" fillId="0" borderId="5" xfId="0" applyFont="1" applyBorder="1"/>
    <xf numFmtId="0" fontId="6" fillId="0" borderId="27" xfId="0" applyFont="1" applyFill="1" applyBorder="1"/>
    <xf numFmtId="0" fontId="5" fillId="0" borderId="8" xfId="0" applyFont="1" applyBorder="1"/>
    <xf numFmtId="49" fontId="3" fillId="0" borderId="10" xfId="0" applyNumberFormat="1" applyFont="1" applyFill="1" applyBorder="1"/>
    <xf numFmtId="164" fontId="2" fillId="0" borderId="28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" fillId="2" borderId="0" xfId="0" applyNumberFormat="1" applyFont="1" applyFill="1" applyProtection="1">
      <protection locked="0"/>
    </xf>
    <xf numFmtId="49" fontId="2" fillId="0" borderId="13" xfId="0" applyNumberFormat="1" applyFont="1" applyFill="1" applyBorder="1" applyAlignment="1"/>
    <xf numFmtId="49" fontId="2" fillId="0" borderId="14" xfId="0" applyNumberFormat="1" applyFont="1" applyFill="1" applyBorder="1" applyAlignment="1"/>
    <xf numFmtId="49" fontId="2" fillId="0" borderId="0" xfId="0" applyNumberFormat="1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6.7109375" style="19" customWidth="1"/>
    <col min="2" max="2" width="12.7109375" style="4" customWidth="1"/>
    <col min="3" max="3" width="8.7109375" style="4" customWidth="1"/>
    <col min="4" max="4" width="12.7109375" style="4" customWidth="1"/>
    <col min="5" max="5" width="13.7109375" style="4" customWidth="1"/>
    <col min="6" max="6" width="37.28515625" style="4" customWidth="1"/>
    <col min="7" max="7" width="11.28515625" style="19" customWidth="1"/>
    <col min="8" max="8" width="10.7109375" style="4" customWidth="1"/>
    <col min="9" max="9" width="14.7109375" style="4" customWidth="1"/>
    <col min="10" max="10" width="17.28515625" style="4" customWidth="1"/>
    <col min="11" max="16384" width="9.140625" style="4"/>
  </cols>
  <sheetData>
    <row r="1" spans="1:14" ht="30.75" thickTop="1" x14ac:dyDescent="0.25">
      <c r="A1" s="1" t="s">
        <v>0</v>
      </c>
      <c r="B1" s="23" t="s">
        <v>51</v>
      </c>
      <c r="C1" s="24"/>
      <c r="D1" s="24"/>
      <c r="E1" s="25"/>
      <c r="F1" s="2" t="s">
        <v>72</v>
      </c>
      <c r="G1" s="2" t="s">
        <v>75</v>
      </c>
      <c r="H1" s="2" t="s">
        <v>73</v>
      </c>
      <c r="I1" s="2" t="s">
        <v>1</v>
      </c>
      <c r="J1" s="3" t="s">
        <v>2</v>
      </c>
      <c r="L1" s="52" t="s">
        <v>3</v>
      </c>
      <c r="M1" s="52" t="s">
        <v>4</v>
      </c>
      <c r="N1" s="52" t="s">
        <v>5</v>
      </c>
    </row>
    <row r="2" spans="1:14" x14ac:dyDescent="0.25">
      <c r="A2" s="17" t="s">
        <v>6</v>
      </c>
      <c r="B2" s="26" t="s">
        <v>31</v>
      </c>
      <c r="C2" s="27"/>
      <c r="D2" s="28"/>
      <c r="E2" s="29"/>
      <c r="F2" s="21" t="s">
        <v>52</v>
      </c>
      <c r="G2" s="48" t="s">
        <v>77</v>
      </c>
      <c r="H2" s="5" t="s">
        <v>5</v>
      </c>
      <c r="I2" s="6">
        <v>0</v>
      </c>
      <c r="J2" s="7">
        <f>IF($D$26="Ano",IF(H2="Ano",I2,IF(H2="Krácený",I2*1.1365,I2*1.21)),I2)</f>
        <v>0</v>
      </c>
    </row>
    <row r="3" spans="1:14" x14ac:dyDescent="0.25">
      <c r="A3" s="17" t="s">
        <v>7</v>
      </c>
      <c r="B3" s="30" t="s">
        <v>32</v>
      </c>
      <c r="C3" s="31"/>
      <c r="D3" s="28"/>
      <c r="E3" s="29"/>
      <c r="F3" s="22" t="s">
        <v>53</v>
      </c>
      <c r="G3" s="49" t="s">
        <v>77</v>
      </c>
      <c r="H3" s="5" t="s">
        <v>5</v>
      </c>
      <c r="I3" s="6">
        <v>0</v>
      </c>
      <c r="J3" s="7">
        <f t="shared" ref="J3:J15" si="0">IF($D$26="Ano",IF(H3="Ano",I3,IF(H3="Krácený",I3*1.1365,I3*1.21)),I3)</f>
        <v>0</v>
      </c>
    </row>
    <row r="4" spans="1:14" x14ac:dyDescent="0.25">
      <c r="A4" s="17" t="s">
        <v>8</v>
      </c>
      <c r="B4" s="30" t="s">
        <v>33</v>
      </c>
      <c r="C4" s="31"/>
      <c r="D4" s="28"/>
      <c r="E4" s="29"/>
      <c r="F4" s="22" t="s">
        <v>54</v>
      </c>
      <c r="G4" s="49" t="s">
        <v>76</v>
      </c>
      <c r="H4" s="5" t="s">
        <v>74</v>
      </c>
      <c r="I4" s="6">
        <v>0</v>
      </c>
      <c r="J4" s="7">
        <f>I4</f>
        <v>0</v>
      </c>
    </row>
    <row r="5" spans="1:14" x14ac:dyDescent="0.25">
      <c r="A5" s="17" t="s">
        <v>9</v>
      </c>
      <c r="B5" s="30" t="s">
        <v>34</v>
      </c>
      <c r="C5" s="31"/>
      <c r="D5" s="28"/>
      <c r="E5" s="29"/>
      <c r="F5" s="22" t="s">
        <v>55</v>
      </c>
      <c r="G5" s="48" t="s">
        <v>77</v>
      </c>
      <c r="H5" s="5" t="s">
        <v>5</v>
      </c>
      <c r="I5" s="6">
        <v>0</v>
      </c>
      <c r="J5" s="7">
        <f t="shared" si="0"/>
        <v>0</v>
      </c>
    </row>
    <row r="6" spans="1:14" x14ac:dyDescent="0.25">
      <c r="A6" s="17" t="s">
        <v>10</v>
      </c>
      <c r="B6" s="30" t="s">
        <v>35</v>
      </c>
      <c r="C6" s="31"/>
      <c r="D6" s="28"/>
      <c r="E6" s="29"/>
      <c r="F6" s="22" t="s">
        <v>56</v>
      </c>
      <c r="G6" s="49" t="s">
        <v>77</v>
      </c>
      <c r="H6" s="5" t="s">
        <v>5</v>
      </c>
      <c r="I6" s="6">
        <v>0</v>
      </c>
      <c r="J6" s="7">
        <f t="shared" ref="J6" si="1">IF($D$26="Ano",IF(H6="Ano",I6,IF(H6="Krácený",I6*1.1365,I6*1.21)),I6)</f>
        <v>0</v>
      </c>
    </row>
    <row r="7" spans="1:14" x14ac:dyDescent="0.25">
      <c r="A7" s="17" t="s">
        <v>11</v>
      </c>
      <c r="B7" s="30" t="s">
        <v>36</v>
      </c>
      <c r="C7" s="31"/>
      <c r="D7" s="28"/>
      <c r="E7" s="29"/>
      <c r="F7" s="22" t="s">
        <v>57</v>
      </c>
      <c r="G7" s="48" t="s">
        <v>77</v>
      </c>
      <c r="H7" s="5" t="s">
        <v>5</v>
      </c>
      <c r="I7" s="6">
        <v>0</v>
      </c>
      <c r="J7" s="7">
        <f t="shared" si="0"/>
        <v>0</v>
      </c>
    </row>
    <row r="8" spans="1:14" x14ac:dyDescent="0.25">
      <c r="A8" s="17" t="s">
        <v>12</v>
      </c>
      <c r="B8" s="30" t="s">
        <v>37</v>
      </c>
      <c r="C8" s="31"/>
      <c r="D8" s="28"/>
      <c r="E8" s="29"/>
      <c r="F8" s="22" t="s">
        <v>58</v>
      </c>
      <c r="G8" s="49" t="s">
        <v>76</v>
      </c>
      <c r="H8" s="5" t="s">
        <v>74</v>
      </c>
      <c r="I8" s="6">
        <v>0</v>
      </c>
      <c r="J8" s="7">
        <f>I8</f>
        <v>0</v>
      </c>
    </row>
    <row r="9" spans="1:14" x14ac:dyDescent="0.25">
      <c r="A9" s="17" t="s">
        <v>13</v>
      </c>
      <c r="B9" s="30" t="s">
        <v>38</v>
      </c>
      <c r="C9" s="31"/>
      <c r="D9" s="28"/>
      <c r="E9" s="29"/>
      <c r="F9" s="22" t="s">
        <v>59</v>
      </c>
      <c r="G9" s="48" t="s">
        <v>77</v>
      </c>
      <c r="H9" s="5" t="s">
        <v>5</v>
      </c>
      <c r="I9" s="6">
        <v>0</v>
      </c>
      <c r="J9" s="7">
        <f t="shared" si="0"/>
        <v>0</v>
      </c>
    </row>
    <row r="10" spans="1:14" x14ac:dyDescent="0.25">
      <c r="A10" s="17" t="s">
        <v>14</v>
      </c>
      <c r="B10" s="32" t="s">
        <v>39</v>
      </c>
      <c r="C10" s="31"/>
      <c r="D10" s="28"/>
      <c r="E10" s="29"/>
      <c r="F10" s="22" t="s">
        <v>60</v>
      </c>
      <c r="G10" s="49" t="s">
        <v>77</v>
      </c>
      <c r="H10" s="5" t="s">
        <v>5</v>
      </c>
      <c r="I10" s="6">
        <v>0</v>
      </c>
      <c r="J10" s="7">
        <f t="shared" ref="J10" si="2">IF($D$26="Ano",IF(H10="Ano",I10,IF(H10="Krácený",I10*1.1365,I10*1.21)),I10)</f>
        <v>0</v>
      </c>
    </row>
    <row r="11" spans="1:14" x14ac:dyDescent="0.25">
      <c r="A11" s="17" t="s">
        <v>15</v>
      </c>
      <c r="B11" s="30" t="s">
        <v>40</v>
      </c>
      <c r="C11" s="31"/>
      <c r="D11" s="28"/>
      <c r="E11" s="29"/>
      <c r="F11" s="22" t="s">
        <v>61</v>
      </c>
      <c r="G11" s="48" t="s">
        <v>77</v>
      </c>
      <c r="H11" s="5" t="s">
        <v>5</v>
      </c>
      <c r="I11" s="6">
        <v>0</v>
      </c>
      <c r="J11" s="7">
        <f t="shared" si="0"/>
        <v>0</v>
      </c>
    </row>
    <row r="12" spans="1:14" x14ac:dyDescent="0.25">
      <c r="A12" s="17" t="s">
        <v>16</v>
      </c>
      <c r="B12" s="30" t="s">
        <v>41</v>
      </c>
      <c r="C12" s="31"/>
      <c r="D12" s="28"/>
      <c r="E12" s="29"/>
      <c r="F12" s="22" t="s">
        <v>62</v>
      </c>
      <c r="G12" s="48" t="s">
        <v>77</v>
      </c>
      <c r="H12" s="5" t="s">
        <v>5</v>
      </c>
      <c r="I12" s="6">
        <v>0</v>
      </c>
      <c r="J12" s="7">
        <f t="shared" si="0"/>
        <v>0</v>
      </c>
    </row>
    <row r="13" spans="1:14" x14ac:dyDescent="0.25">
      <c r="A13" s="17" t="s">
        <v>17</v>
      </c>
      <c r="B13" s="30" t="s">
        <v>42</v>
      </c>
      <c r="C13" s="31"/>
      <c r="D13" s="28"/>
      <c r="E13" s="29"/>
      <c r="F13" s="22" t="s">
        <v>63</v>
      </c>
      <c r="G13" s="49" t="s">
        <v>77</v>
      </c>
      <c r="H13" s="5" t="s">
        <v>5</v>
      </c>
      <c r="I13" s="6">
        <v>0</v>
      </c>
      <c r="J13" s="7">
        <f t="shared" si="0"/>
        <v>0</v>
      </c>
    </row>
    <row r="14" spans="1:14" x14ac:dyDescent="0.25">
      <c r="A14" s="17" t="s">
        <v>18</v>
      </c>
      <c r="B14" s="30" t="s">
        <v>43</v>
      </c>
      <c r="C14" s="31"/>
      <c r="D14" s="28"/>
      <c r="E14" s="29"/>
      <c r="F14" s="22" t="s">
        <v>64</v>
      </c>
      <c r="G14" s="48" t="s">
        <v>77</v>
      </c>
      <c r="H14" s="5" t="s">
        <v>5</v>
      </c>
      <c r="I14" s="6">
        <v>0</v>
      </c>
      <c r="J14" s="7">
        <f t="shared" ref="J14" si="3">IF($D$26="Ano",IF(H14="Ano",I14,IF(H14="Krácený",I14*1.1365,I14*1.21)),I14)</f>
        <v>0</v>
      </c>
    </row>
    <row r="15" spans="1:14" x14ac:dyDescent="0.25">
      <c r="A15" s="17" t="s">
        <v>19</v>
      </c>
      <c r="B15" s="32" t="s">
        <v>44</v>
      </c>
      <c r="C15" s="31"/>
      <c r="D15" s="28"/>
      <c r="E15" s="29"/>
      <c r="F15" s="22" t="s">
        <v>65</v>
      </c>
      <c r="G15" s="48" t="s">
        <v>77</v>
      </c>
      <c r="H15" s="5" t="s">
        <v>5</v>
      </c>
      <c r="I15" s="6">
        <v>0</v>
      </c>
      <c r="J15" s="7">
        <f t="shared" si="0"/>
        <v>0</v>
      </c>
    </row>
    <row r="16" spans="1:14" x14ac:dyDescent="0.25">
      <c r="A16" s="17" t="s">
        <v>20</v>
      </c>
      <c r="B16" s="30" t="s">
        <v>45</v>
      </c>
      <c r="C16" s="33"/>
      <c r="D16" s="28"/>
      <c r="E16" s="29"/>
      <c r="F16" s="20" t="s">
        <v>66</v>
      </c>
      <c r="G16" s="49" t="s">
        <v>77</v>
      </c>
      <c r="H16" s="5" t="s">
        <v>5</v>
      </c>
      <c r="I16" s="6">
        <v>0</v>
      </c>
      <c r="J16" s="7">
        <f t="shared" ref="J16:J18" si="4">IF($D$26="Ano",IF(H16="Ano",I16,IF(H16="Krácený",I16*1.1365,I16*1.21)),I16)</f>
        <v>0</v>
      </c>
    </row>
    <row r="17" spans="1:10" x14ac:dyDescent="0.25">
      <c r="A17" s="17" t="s">
        <v>21</v>
      </c>
      <c r="B17" s="30" t="s">
        <v>46</v>
      </c>
      <c r="C17" s="31"/>
      <c r="D17" s="28"/>
      <c r="E17" s="29"/>
      <c r="F17" s="22" t="s">
        <v>67</v>
      </c>
      <c r="G17" s="48" t="s">
        <v>77</v>
      </c>
      <c r="H17" s="5" t="s">
        <v>5</v>
      </c>
      <c r="I17" s="6">
        <v>0</v>
      </c>
      <c r="J17" s="7">
        <f t="shared" si="4"/>
        <v>0</v>
      </c>
    </row>
    <row r="18" spans="1:10" x14ac:dyDescent="0.25">
      <c r="A18" s="17" t="s">
        <v>27</v>
      </c>
      <c r="B18" s="34" t="s">
        <v>47</v>
      </c>
      <c r="C18" s="35"/>
      <c r="D18" s="28"/>
      <c r="E18" s="29"/>
      <c r="F18" s="40" t="s">
        <v>68</v>
      </c>
      <c r="G18" s="49" t="s">
        <v>77</v>
      </c>
      <c r="H18" s="5" t="s">
        <v>5</v>
      </c>
      <c r="I18" s="6">
        <v>0</v>
      </c>
      <c r="J18" s="7">
        <f t="shared" si="4"/>
        <v>0</v>
      </c>
    </row>
    <row r="19" spans="1:10" x14ac:dyDescent="0.25">
      <c r="A19" s="17" t="s">
        <v>28</v>
      </c>
      <c r="B19" s="36" t="s">
        <v>48</v>
      </c>
      <c r="C19" s="35"/>
      <c r="D19" s="28"/>
      <c r="E19" s="29"/>
      <c r="F19" s="41" t="s">
        <v>69</v>
      </c>
      <c r="G19" s="49" t="s">
        <v>76</v>
      </c>
      <c r="H19" s="5" t="s">
        <v>74</v>
      </c>
      <c r="I19" s="6">
        <v>0</v>
      </c>
      <c r="J19" s="7">
        <f>I19</f>
        <v>0</v>
      </c>
    </row>
    <row r="20" spans="1:10" x14ac:dyDescent="0.25">
      <c r="A20" s="17" t="s">
        <v>29</v>
      </c>
      <c r="B20" s="36" t="s">
        <v>49</v>
      </c>
      <c r="C20" s="35"/>
      <c r="D20" s="28"/>
      <c r="E20" s="29"/>
      <c r="F20" s="41" t="s">
        <v>70</v>
      </c>
      <c r="G20" s="49" t="s">
        <v>76</v>
      </c>
      <c r="H20" s="5" t="s">
        <v>74</v>
      </c>
      <c r="I20" s="6">
        <v>0</v>
      </c>
      <c r="J20" s="7">
        <f>I20</f>
        <v>0</v>
      </c>
    </row>
    <row r="21" spans="1:10" ht="15.75" thickBot="1" x14ac:dyDescent="0.3">
      <c r="A21" s="18" t="s">
        <v>30</v>
      </c>
      <c r="B21" s="42" t="s">
        <v>50</v>
      </c>
      <c r="C21" s="37"/>
      <c r="D21" s="38"/>
      <c r="E21" s="39"/>
      <c r="F21" s="43" t="s">
        <v>71</v>
      </c>
      <c r="G21" s="50" t="s">
        <v>76</v>
      </c>
      <c r="H21" s="46" t="s">
        <v>74</v>
      </c>
      <c r="I21" s="6">
        <v>0</v>
      </c>
      <c r="J21" s="47">
        <f>I21</f>
        <v>0</v>
      </c>
    </row>
    <row r="22" spans="1:10" ht="16.5" thickTop="1" thickBot="1" x14ac:dyDescent="0.3">
      <c r="I22" s="45">
        <f>SUM(I2:I21)</f>
        <v>0</v>
      </c>
    </row>
    <row r="23" spans="1:10" ht="16.5" thickTop="1" thickBot="1" x14ac:dyDescent="0.3">
      <c r="I23" s="8"/>
      <c r="J23" s="8"/>
    </row>
    <row r="24" spans="1:10" ht="20.25" thickTop="1" thickBot="1" x14ac:dyDescent="0.35">
      <c r="F24" s="9" t="s">
        <v>22</v>
      </c>
      <c r="G24" s="51"/>
      <c r="H24" s="44"/>
      <c r="I24" s="10"/>
      <c r="J24" s="11">
        <f>SUM(J2:J21)</f>
        <v>0</v>
      </c>
    </row>
    <row r="25" spans="1:10" ht="16.5" thickTop="1" thickBot="1" x14ac:dyDescent="0.3"/>
    <row r="26" spans="1:10" ht="16.5" thickTop="1" thickBot="1" x14ac:dyDescent="0.3">
      <c r="A26" s="53" t="s">
        <v>23</v>
      </c>
      <c r="B26" s="54"/>
      <c r="C26" s="54"/>
      <c r="D26" s="12" t="s">
        <v>3</v>
      </c>
    </row>
    <row r="27" spans="1:10" ht="15.75" thickTop="1" x14ac:dyDescent="0.25"/>
    <row r="28" spans="1:10" ht="28.9" customHeight="1" x14ac:dyDescent="0.25">
      <c r="A28" s="55" t="s">
        <v>24</v>
      </c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28.9" customHeight="1" x14ac:dyDescent="0.25">
      <c r="A29" s="55" t="s">
        <v>78</v>
      </c>
      <c r="B29" s="56"/>
      <c r="C29" s="56"/>
      <c r="D29" s="56"/>
      <c r="E29" s="56"/>
      <c r="F29" s="56"/>
      <c r="G29" s="56"/>
      <c r="H29" s="56"/>
      <c r="I29" s="56"/>
      <c r="J29" s="56"/>
    </row>
    <row r="31" spans="1:10" x14ac:dyDescent="0.25">
      <c r="B31" s="13"/>
      <c r="C31" s="14" t="s">
        <v>25</v>
      </c>
    </row>
    <row r="32" spans="1:10" x14ac:dyDescent="0.25">
      <c r="B32" s="15"/>
      <c r="C32" s="14" t="s">
        <v>79</v>
      </c>
    </row>
    <row r="33" spans="2:3" x14ac:dyDescent="0.25">
      <c r="B33" s="16"/>
      <c r="C33" s="14" t="s">
        <v>26</v>
      </c>
    </row>
  </sheetData>
  <sheetProtection algorithmName="SHA-512" hashValue="c1nmHladjDi3amhRc+YyKxg4U0WVpaOUsXqRAUKMRExhYdxgsAdkDe2/WtEDCNPYYl7m357a6VZHsAETxH/vJw==" saltValue="OJDS6boJG44kWsCvRBZ1Tw==" spinCount="100000" sheet="1" objects="1" scenarios="1"/>
  <mergeCells count="3">
    <mergeCell ref="A26:C26"/>
    <mergeCell ref="A28:J28"/>
    <mergeCell ref="A29:J29"/>
  </mergeCells>
  <dataValidations count="1">
    <dataValidation type="list" allowBlank="1" showInputMessage="1" showErrorMessage="1" sqref="D26">
      <formula1>$L$1:$N$1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Jelinkova</dc:creator>
  <cp:lastModifiedBy>Hana Jelinkova</cp:lastModifiedBy>
  <dcterms:created xsi:type="dcterms:W3CDTF">2024-04-29T07:23:36Z</dcterms:created>
  <dcterms:modified xsi:type="dcterms:W3CDTF">2024-07-29T13:16:08Z</dcterms:modified>
</cp:coreProperties>
</file>