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116" yWindow="1020" windowWidth="17280" windowHeight="10152" activeTab="0"/>
  </bookViews>
  <sheets>
    <sheet name="List1" sheetId="2" r:id="rId1"/>
  </sheets>
  <definedNames>
    <definedName name="_xlnm.Print_Area" localSheetId="0">'List1'!$A$1:$I$54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Radovan Fráňa</author>
  </authors>
  <commentList>
    <comment ref="D33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  <comment ref="D35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  <comment ref="D37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  <comment ref="D39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</commentList>
</comments>
</file>

<file path=xl/sharedStrings.xml><?xml version="1.0" encoding="utf-8"?>
<sst xmlns="http://schemas.openxmlformats.org/spreadsheetml/2006/main" count="136" uniqueCount="78">
  <si>
    <t xml:space="preserve"> kus</t>
  </si>
  <si>
    <t>kus</t>
  </si>
  <si>
    <t>hod</t>
  </si>
  <si>
    <t>Základní poplatek za dům (č.p.)</t>
  </si>
  <si>
    <t>Odečet RTN</t>
  </si>
  <si>
    <t>Odečet vodoměru</t>
  </si>
  <si>
    <t>Výpočet pro RTN</t>
  </si>
  <si>
    <t>Výpočet pro vodoměr</t>
  </si>
  <si>
    <t xml:space="preserve">Rozúčtování mezi jednotlivé uživatele bytů při změně uživatele bytu </t>
  </si>
  <si>
    <t xml:space="preserve">Vystavení celkového účtu pro uživatele bytu </t>
  </si>
  <si>
    <t xml:space="preserve">Vystavení celkového účtu pro fakturační místo </t>
  </si>
  <si>
    <t xml:space="preserve">Inženýrské a odborné servisní činnosti </t>
  </si>
  <si>
    <t>Demontáž a zpětná montáž vodoměru do jádra - při hromadné výměně</t>
  </si>
  <si>
    <t>Demontáž a zpětná montáž vodoměru do dvířek - při hromadné výměně</t>
  </si>
  <si>
    <t>Demontáž a zpětná montáž vodoměru - při jednotlivé výměně</t>
  </si>
  <si>
    <t xml:space="preserve">Reklamační, konzultační a ostatní služby </t>
  </si>
  <si>
    <t>Reklamační služby (za jeden případ)</t>
  </si>
  <si>
    <t xml:space="preserve">Konzultace s uživateli bytů na pracovišti objednatele </t>
  </si>
  <si>
    <t>montáž vodoměru pro studenou vodu</t>
  </si>
  <si>
    <t>montáž vodoměru pro teplou vodu</t>
  </si>
  <si>
    <t>spotřební materiál</t>
  </si>
  <si>
    <t>Dodávka vodoměru a indikátoru tepla</t>
  </si>
  <si>
    <t>poměrové měřidlo RTN s radiovým odečtem</t>
  </si>
  <si>
    <t>vodoměr na teplou vodu s radiovým odečtem</t>
  </si>
  <si>
    <t>vodoměr na studenou vodu s radiovým odečtem</t>
  </si>
  <si>
    <t>Vložení údaje do PC (odečet, koeficienty atd.)</t>
  </si>
  <si>
    <t>kpl</t>
  </si>
  <si>
    <t>ročně</t>
  </si>
  <si>
    <t>cena za MJ
v Kč 
bez DPH</t>
  </si>
  <si>
    <t>MJ</t>
  </si>
  <si>
    <t>Četnost</t>
  </si>
  <si>
    <t>Názvy a popis ocěňovaných položek</t>
  </si>
  <si>
    <t>Demontáž a montáž vodoměrů a indikátorů tepla</t>
  </si>
  <si>
    <t>Montáž kabeláže, sběrnice dat a Softwaru</t>
  </si>
  <si>
    <t>1Kpl</t>
  </si>
  <si>
    <t>dodání Softwaru včetně připojení s požadovanou frekvencí 1 x 24 hod. s případným rozšířením na odečet plynu a elektřiny. Data ve formátu CVS</t>
  </si>
  <si>
    <t>proškolení obsluhy software</t>
  </si>
  <si>
    <t>Demontáž a zpětná montáž KAL</t>
  </si>
  <si>
    <t>kalorimetr s radiovým odečtem</t>
  </si>
  <si>
    <t>Množství</t>
  </si>
  <si>
    <t>Demontáž a montáž RTN</t>
  </si>
  <si>
    <t>Změny dat v databázi</t>
  </si>
  <si>
    <t>Oprava v databázi dle změny</t>
  </si>
  <si>
    <t>Odečet kalorimetru</t>
  </si>
  <si>
    <t>Odečty měřidel pro měření tepla a vody - rozúčtovávané</t>
  </si>
  <si>
    <t>Rozúčtování nákladů na ÚT, TV a SV</t>
  </si>
  <si>
    <t>ročně *</t>
  </si>
  <si>
    <t>montáž sběrače dat a servis s požadovanou frekvencí odečtů 1 x 24 hod. a případným rozšířením na odečet plynu a elektřiny. *</t>
  </si>
  <si>
    <t>cena měřiče z webu</t>
  </si>
  <si>
    <t>denně</t>
  </si>
  <si>
    <t>DENNÍ DÁLKOVÉ 
Odečty měřidel pro měření tepla a vody - rozúčtovávané</t>
  </si>
  <si>
    <t>Přepočteno za 5 let</t>
  </si>
  <si>
    <t>uveďte značku, typ</t>
  </si>
  <si>
    <t>montáž inženýrské sítě</t>
  </si>
  <si>
    <t>Aktuální stav</t>
  </si>
  <si>
    <t>Stav po instalaci sběrnic</t>
  </si>
  <si>
    <t>Pět let roční odečty</t>
  </si>
  <si>
    <t>Pět let denní odečty</t>
  </si>
  <si>
    <t>Spotřební materiál (plomba, atd.)</t>
  </si>
  <si>
    <t>*** ceny bez DPH</t>
  </si>
  <si>
    <t>celkem k hodnocení</t>
  </si>
  <si>
    <r>
      <t xml:space="preserve">předání výsledků v elektronické podobě ve </t>
    </r>
    <r>
      <rPr>
        <b/>
        <sz val="12"/>
        <color theme="1"/>
        <rFont val="Calibri"/>
        <family val="2"/>
        <scheme val="minor"/>
      </rPr>
      <t>fromátu PDF</t>
    </r>
    <r>
      <rPr>
        <sz val="12"/>
        <color theme="1"/>
        <rFont val="Calibri"/>
        <family val="2"/>
        <scheme val="minor"/>
      </rPr>
      <t xml:space="preserve"> a </t>
    </r>
    <r>
      <rPr>
        <b/>
        <sz val="12"/>
        <color theme="1"/>
        <rFont val="Calibri"/>
        <family val="2"/>
        <scheme val="minor"/>
      </rPr>
      <t>dle specifikace v příloze č. 8 (systému DOMSYS)</t>
    </r>
  </si>
  <si>
    <t>přip.</t>
  </si>
  <si>
    <t>Výpočet pro kalorimetr</t>
  </si>
  <si>
    <t>* po osazení nemovitostí smběrnicemi automatické odečty na denní bázi; data z denních odečtů budou přístupná pomocí API dodavatele</t>
  </si>
  <si>
    <t>KRITÉRIUM 3</t>
  </si>
  <si>
    <t>KRITÉRIUM 2</t>
  </si>
  <si>
    <t>KRITÉRIUM 1</t>
  </si>
  <si>
    <t>KRITÉRIUM 4</t>
  </si>
  <si>
    <t>KRITÉRIUM 5</t>
  </si>
  <si>
    <t>KRITÉRIUM 6</t>
  </si>
  <si>
    <t>KRITÉRIUM 7</t>
  </si>
  <si>
    <t>Tato částka bude účastníkem doplněna do certifikovaného elektronického nástroje E-ZAK.</t>
  </si>
  <si>
    <r>
      <t xml:space="preserve">Poplatek za přenesení dat od stávajícího dodavatele </t>
    </r>
    <r>
      <rPr>
        <i/>
        <sz val="12"/>
        <color theme="1"/>
        <rFont val="Calibri"/>
        <family val="2"/>
        <scheme val="minor"/>
      </rPr>
      <t>(není součástí hodnotících kritérií)</t>
    </r>
  </si>
  <si>
    <t>Tato pole vyplňuje účastník. Účastník je povinnen vyplnit všechna pole.</t>
  </si>
  <si>
    <r>
      <t>záruka za jakost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**</t>
    </r>
  </si>
  <si>
    <t>** musí respektovat minimální požadovanou délku záruky za jakost měřidel dle čl. I. odst. 7 zadávací dokumentace</t>
  </si>
  <si>
    <t>Hodnota za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</si>
</sst>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  <numFmt numFmtId="165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u val="single"/>
      <sz val="16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/>
      <diagonal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double"/>
      <bottom style="double"/>
    </border>
    <border diagonalUp="1" diagonalDown="1">
      <left style="thin"/>
      <right style="thin"/>
      <top style="double"/>
      <bottom style="double"/>
      <diagonal style="thin"/>
    </border>
    <border diagonalUp="1" diagonalDown="1">
      <left style="medium"/>
      <right style="thin"/>
      <top style="double"/>
      <bottom style="double"/>
      <diagonal style="thin"/>
    </border>
    <border diagonalUp="1" diagonalDown="1">
      <left/>
      <right/>
      <top/>
      <bottom/>
      <diagonal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 diagonalUp="1" diagonalDown="1">
      <left style="thin"/>
      <right style="double"/>
      <top style="double"/>
      <bottom style="double"/>
      <diagonal style="thin"/>
    </border>
    <border>
      <left style="thin"/>
      <right style="double"/>
      <top/>
      <bottom/>
    </border>
    <border diagonalUp="1" diagonalDown="1">
      <left style="thin"/>
      <right style="double"/>
      <top style="thin"/>
      <bottom style="thin"/>
      <diagonal style="thin"/>
    </border>
    <border>
      <left style="thin"/>
      <right style="double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 diagonalUp="1" diagonalDown="1">
      <left style="thin"/>
      <right style="thin"/>
      <top style="double"/>
      <bottom style="thin"/>
      <diagonal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 diagonalUp="1" diagonalDown="1">
      <left style="thin"/>
      <right style="thin"/>
      <top style="thin"/>
      <bottom style="double"/>
      <diagonal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 diagonalUp="1" diagonalDown="1">
      <left style="thin"/>
      <right style="double"/>
      <top style="thin"/>
      <bottom style="double"/>
      <diagonal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 style="medium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 diagonalUp="1" diagonalDown="1">
      <left style="double"/>
      <right style="double"/>
      <top style="double"/>
      <bottom style="double"/>
      <diagonal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double"/>
      <right style="medium"/>
      <top style="thin"/>
      <bottom/>
    </border>
    <border>
      <left style="double"/>
      <right style="medium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7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3" fillId="4" borderId="0" xfId="0" applyFont="1" applyFill="1"/>
    <xf numFmtId="44" fontId="2" fillId="0" borderId="0" xfId="20" applyFont="1"/>
    <xf numFmtId="44" fontId="2" fillId="0" borderId="18" xfId="20" applyFont="1" applyBorder="1"/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44" fontId="2" fillId="4" borderId="18" xfId="20" applyFont="1" applyFill="1" applyBorder="1"/>
    <xf numFmtId="44" fontId="2" fillId="4" borderId="0" xfId="20" applyFont="1" applyFill="1"/>
    <xf numFmtId="2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44" fontId="2" fillId="0" borderId="0" xfId="20" applyFont="1" applyBorder="1"/>
    <xf numFmtId="0" fontId="3" fillId="0" borderId="0" xfId="0" applyFont="1" applyAlignment="1">
      <alignment horizontal="center"/>
    </xf>
    <xf numFmtId="2" fontId="2" fillId="2" borderId="19" xfId="0" applyNumberFormat="1" applyFont="1" applyFill="1" applyBorder="1" applyAlignment="1" applyProtection="1">
      <alignment horizontal="right" vertical="center" wrapText="1"/>
      <protection hidden="1"/>
    </xf>
    <xf numFmtId="2" fontId="2" fillId="2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2" borderId="23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24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center"/>
    </xf>
    <xf numFmtId="0" fontId="3" fillId="7" borderId="25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0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1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2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2" fillId="2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24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41" xfId="0" applyFont="1" applyFill="1" applyBorder="1" applyAlignment="1" applyProtection="1">
      <alignment vertical="center" wrapText="1"/>
      <protection locked="0"/>
    </xf>
    <xf numFmtId="4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6" xfId="0" applyFont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/>
    <xf numFmtId="44" fontId="3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7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right" vertical="center" wrapText="1"/>
    </xf>
    <xf numFmtId="7" fontId="3" fillId="8" borderId="0" xfId="0" applyNumberFormat="1" applyFont="1" applyFill="1" applyAlignment="1">
      <alignment horizontal="right" vertical="center"/>
    </xf>
    <xf numFmtId="44" fontId="11" fillId="0" borderId="0" xfId="20" applyFont="1" applyFill="1" applyBorder="1" applyAlignment="1">
      <alignment horizontal="center" vertical="center" wrapText="1"/>
    </xf>
    <xf numFmtId="44" fontId="11" fillId="0" borderId="0" xfId="20" applyFont="1" applyBorder="1" applyAlignment="1">
      <alignment horizontal="center" vertical="center" wrapText="1"/>
    </xf>
    <xf numFmtId="44" fontId="3" fillId="0" borderId="0" xfId="20" applyFont="1" applyFill="1" applyBorder="1" applyAlignment="1">
      <alignment horizontal="right" vertical="center"/>
    </xf>
    <xf numFmtId="44" fontId="4" fillId="0" borderId="0" xfId="20" applyFont="1"/>
    <xf numFmtId="0" fontId="3" fillId="7" borderId="47" xfId="0" applyFont="1" applyFill="1" applyBorder="1" applyAlignment="1">
      <alignment horizontal="center" vertical="center" wrapText="1"/>
    </xf>
    <xf numFmtId="44" fontId="3" fillId="7" borderId="47" xfId="20" applyFont="1" applyFill="1" applyBorder="1" applyAlignment="1">
      <alignment horizontal="center" vertical="center" wrapText="1"/>
    </xf>
    <xf numFmtId="165" fontId="2" fillId="0" borderId="45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4" fontId="2" fillId="4" borderId="0" xfId="20" applyFont="1" applyFill="1" applyBorder="1"/>
    <xf numFmtId="0" fontId="3" fillId="0" borderId="0" xfId="0" applyFont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/>
    </xf>
    <xf numFmtId="4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48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48" xfId="0" applyNumberFormat="1" applyFont="1" applyFill="1" applyBorder="1" applyAlignment="1" applyProtection="1">
      <alignment horizontal="center" vertical="center" wrapText="1"/>
      <protection hidden="1"/>
    </xf>
    <xf numFmtId="44" fontId="3" fillId="0" borderId="48" xfId="20" applyFont="1" applyFill="1" applyBorder="1" applyAlignment="1" applyProtection="1">
      <alignment horizontal="center" vertical="center" wrapText="1"/>
      <protection hidden="1"/>
    </xf>
    <xf numFmtId="4" fontId="2" fillId="0" borderId="49" xfId="0" applyNumberFormat="1" applyFont="1" applyBorder="1" applyAlignment="1" applyProtection="1">
      <alignment horizontal="right" vertical="center" wrapText="1"/>
      <protection hidden="1"/>
    </xf>
    <xf numFmtId="44" fontId="2" fillId="0" borderId="49" xfId="20" applyFont="1" applyFill="1" applyBorder="1" applyAlignment="1" applyProtection="1">
      <alignment horizontal="right" vertical="center" wrapText="1"/>
      <protection hidden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4" fontId="3" fillId="8" borderId="47" xfId="0" applyNumberFormat="1" applyFont="1" applyFill="1" applyBorder="1" applyAlignment="1" applyProtection="1">
      <alignment horizontal="center" vertical="center" wrapText="1"/>
      <protection hidden="1"/>
    </xf>
    <xf numFmtId="44" fontId="3" fillId="8" borderId="47" xfId="2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2" fontId="3" fillId="8" borderId="60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61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62" xfId="0" applyNumberFormat="1" applyFont="1" applyFill="1" applyBorder="1" applyAlignment="1" applyProtection="1">
      <alignment horizontal="center" vertical="center" wrapText="1"/>
      <protection hidden="1"/>
    </xf>
    <xf numFmtId="44" fontId="3" fillId="8" borderId="60" xfId="20" applyFont="1" applyFill="1" applyBorder="1" applyAlignment="1" applyProtection="1">
      <alignment horizontal="center" vertical="center" wrapText="1"/>
      <protection hidden="1"/>
    </xf>
    <xf numFmtId="44" fontId="3" fillId="8" borderId="61" xfId="20" applyFont="1" applyFill="1" applyBorder="1" applyAlignment="1" applyProtection="1">
      <alignment horizontal="center" vertical="center" wrapText="1"/>
      <protection hidden="1"/>
    </xf>
    <xf numFmtId="44" fontId="3" fillId="8" borderId="62" xfId="20" applyFont="1" applyFill="1" applyBorder="1" applyAlignment="1" applyProtection="1">
      <alignment horizontal="center" vertical="center" wrapText="1"/>
      <protection hidden="1"/>
    </xf>
    <xf numFmtId="2" fontId="3" fillId="8" borderId="47" xfId="0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1"/>
  <sheetViews>
    <sheetView tabSelected="1" zoomScale="85" zoomScaleNormal="85" workbookViewId="0" topLeftCell="A1">
      <pane ySplit="1" topLeftCell="A2" activePane="bottomLeft" state="frozen"/>
      <selection pane="bottomLeft" activeCell="F4" sqref="F4"/>
    </sheetView>
  </sheetViews>
  <sheetFormatPr defaultColWidth="9.140625" defaultRowHeight="15"/>
  <cols>
    <col min="1" max="1" width="15.140625" style="1" customWidth="1"/>
    <col min="2" max="2" width="70.28125" style="2" customWidth="1"/>
    <col min="3" max="3" width="6.8515625" style="1" bestFit="1" customWidth="1"/>
    <col min="4" max="4" width="10.28125" style="1" customWidth="1"/>
    <col min="5" max="5" width="11.140625" style="1" customWidth="1"/>
    <col min="6" max="6" width="13.00390625" style="1" bestFit="1" customWidth="1"/>
    <col min="7" max="7" width="12.28125" style="1" hidden="1" customWidth="1"/>
    <col min="8" max="8" width="15.421875" style="1" customWidth="1"/>
    <col min="9" max="9" width="17.57421875" style="46" customWidth="1"/>
    <col min="10" max="10" width="9.57421875" style="1" hidden="1" customWidth="1"/>
    <col min="11" max="11" width="18.57421875" style="48" hidden="1" customWidth="1"/>
    <col min="12" max="12" width="16.140625" style="24" hidden="1" customWidth="1"/>
    <col min="13" max="13" width="13.28125" style="1" hidden="1" customWidth="1"/>
    <col min="14" max="14" width="16.8515625" style="1" hidden="1" customWidth="1"/>
    <col min="15" max="15" width="13.28125" style="1" hidden="1" customWidth="1"/>
    <col min="16" max="16" width="13.7109375" style="1" hidden="1" customWidth="1"/>
    <col min="17" max="17" width="10.140625" style="1" hidden="1" customWidth="1"/>
    <col min="18" max="18" width="13.421875" style="1" hidden="1" customWidth="1"/>
    <col min="19" max="19" width="14.28125" style="1" hidden="1" customWidth="1"/>
    <col min="20" max="20" width="16.28125" style="1" hidden="1" customWidth="1"/>
    <col min="21" max="21" width="15.421875" style="1" hidden="1" customWidth="1"/>
    <col min="22" max="22" width="13.28125" style="1" hidden="1" customWidth="1"/>
    <col min="23" max="23" width="15.7109375" style="1" hidden="1" customWidth="1"/>
    <col min="24" max="24" width="12.421875" style="1" hidden="1" customWidth="1"/>
    <col min="25" max="25" width="9.140625" style="1" hidden="1" customWidth="1"/>
    <col min="26" max="16384" width="8.8515625" style="1" customWidth="1"/>
  </cols>
  <sheetData>
    <row r="1" spans="1:14" ht="46.5" customHeight="1" thickBot="1" thickTop="1">
      <c r="A1" s="68"/>
      <c r="B1" s="69" t="s">
        <v>31</v>
      </c>
      <c r="C1" s="70" t="s">
        <v>29</v>
      </c>
      <c r="D1" s="70" t="s">
        <v>30</v>
      </c>
      <c r="E1" s="70" t="s">
        <v>39</v>
      </c>
      <c r="F1" s="70" t="s">
        <v>28</v>
      </c>
      <c r="G1" s="71"/>
      <c r="H1" s="117"/>
      <c r="I1" s="118" t="s">
        <v>77</v>
      </c>
      <c r="J1" s="59"/>
      <c r="K1" s="49" t="e">
        <f>SUM(K3:K48)*100</f>
        <v>#DIV/0!</v>
      </c>
      <c r="L1" s="24">
        <f>SUM(L3:L47)</f>
        <v>100</v>
      </c>
      <c r="M1" s="67" t="s">
        <v>56</v>
      </c>
      <c r="N1" s="67" t="s">
        <v>57</v>
      </c>
    </row>
    <row r="2" spans="1:14" ht="25.05" customHeight="1" thickBot="1" thickTop="1">
      <c r="A2" s="132" t="s">
        <v>54</v>
      </c>
      <c r="B2" s="133"/>
      <c r="C2" s="133"/>
      <c r="D2" s="133"/>
      <c r="E2" s="133"/>
      <c r="F2" s="133"/>
      <c r="G2" s="134"/>
      <c r="H2" s="108"/>
      <c r="I2" s="113"/>
      <c r="J2" s="59"/>
      <c r="K2" s="49"/>
      <c r="M2" s="45">
        <v>5</v>
      </c>
      <c r="N2" s="1">
        <v>365</v>
      </c>
    </row>
    <row r="3" spans="1:15" ht="26.55" customHeight="1" thickTop="1">
      <c r="A3" s="138" t="s">
        <v>44</v>
      </c>
      <c r="B3" s="28" t="s">
        <v>3</v>
      </c>
      <c r="C3" s="30" t="s">
        <v>26</v>
      </c>
      <c r="D3" s="4" t="s">
        <v>46</v>
      </c>
      <c r="E3" s="4">
        <v>37</v>
      </c>
      <c r="F3" s="5"/>
      <c r="G3" s="60">
        <f>E3*$M$2*F3</f>
        <v>0</v>
      </c>
      <c r="H3" s="158" t="s">
        <v>67</v>
      </c>
      <c r="I3" s="161">
        <f>SUM(G3:G6)</f>
        <v>0</v>
      </c>
      <c r="J3" s="34">
        <f>IF(F3&gt;0,1,0)</f>
        <v>0</v>
      </c>
      <c r="K3" s="145" t="e">
        <f>SUM(G3:G6)/SUM(G3:G48)</f>
        <v>#DIV/0!</v>
      </c>
      <c r="L3" s="143">
        <v>10</v>
      </c>
      <c r="M3" s="46">
        <f>G3</f>
        <v>0</v>
      </c>
      <c r="N3" s="47"/>
      <c r="O3" s="137" t="s">
        <v>51</v>
      </c>
    </row>
    <row r="4" spans="1:15" ht="26.55" customHeight="1">
      <c r="A4" s="139"/>
      <c r="B4" s="21" t="s">
        <v>5</v>
      </c>
      <c r="C4" s="31" t="s">
        <v>0</v>
      </c>
      <c r="D4" s="7" t="s">
        <v>46</v>
      </c>
      <c r="E4" s="7">
        <v>1467</v>
      </c>
      <c r="F4" s="8"/>
      <c r="G4" s="61">
        <f>E4*$M$2*F4</f>
        <v>0</v>
      </c>
      <c r="H4" s="159"/>
      <c r="I4" s="162"/>
      <c r="J4" s="34">
        <f aca="true" t="shared" si="0" ref="J4:J48">IF(F4&gt;0,1,0)</f>
        <v>0</v>
      </c>
      <c r="K4" s="145"/>
      <c r="L4" s="143"/>
      <c r="M4" s="46">
        <f aca="true" t="shared" si="1" ref="M4:M48">G4</f>
        <v>0</v>
      </c>
      <c r="N4" s="47"/>
      <c r="O4" s="137"/>
    </row>
    <row r="5" spans="1:15" ht="26.55" customHeight="1">
      <c r="A5" s="139"/>
      <c r="B5" s="35" t="s">
        <v>4</v>
      </c>
      <c r="C5" s="31" t="s">
        <v>0</v>
      </c>
      <c r="D5" s="7" t="s">
        <v>46</v>
      </c>
      <c r="E5" s="56">
        <v>1001</v>
      </c>
      <c r="F5" s="13"/>
      <c r="G5" s="61">
        <f>E5*$M$2*F5</f>
        <v>0</v>
      </c>
      <c r="H5" s="159"/>
      <c r="I5" s="162"/>
      <c r="J5" s="34">
        <f t="shared" si="0"/>
        <v>0</v>
      </c>
      <c r="K5" s="145"/>
      <c r="L5" s="143"/>
      <c r="M5" s="46">
        <f t="shared" si="1"/>
        <v>0</v>
      </c>
      <c r="N5" s="47"/>
      <c r="O5" s="137"/>
    </row>
    <row r="6" spans="1:15" ht="26.55" customHeight="1" thickBot="1">
      <c r="A6" s="140"/>
      <c r="B6" s="62" t="s">
        <v>43</v>
      </c>
      <c r="C6" s="63" t="s">
        <v>1</v>
      </c>
      <c r="D6" s="64" t="s">
        <v>46</v>
      </c>
      <c r="E6" s="64">
        <v>136</v>
      </c>
      <c r="F6" s="65"/>
      <c r="G6" s="66">
        <f>E6*$M$2*F6</f>
        <v>0</v>
      </c>
      <c r="H6" s="160"/>
      <c r="I6" s="163"/>
      <c r="J6" s="34">
        <f t="shared" si="0"/>
        <v>0</v>
      </c>
      <c r="K6" s="145"/>
      <c r="L6" s="143"/>
      <c r="M6" s="46">
        <f t="shared" si="1"/>
        <v>0</v>
      </c>
      <c r="N6" s="47"/>
      <c r="O6" s="137"/>
    </row>
    <row r="7" spans="1:15" ht="25.05" customHeight="1" thickBot="1" thickTop="1">
      <c r="A7" s="132" t="s">
        <v>55</v>
      </c>
      <c r="B7" s="133"/>
      <c r="C7" s="133"/>
      <c r="D7" s="133"/>
      <c r="E7" s="133"/>
      <c r="F7" s="133"/>
      <c r="G7" s="134"/>
      <c r="H7" s="108"/>
      <c r="I7" s="114"/>
      <c r="J7" s="34"/>
      <c r="K7" s="103"/>
      <c r="L7" s="55"/>
      <c r="M7" s="46"/>
      <c r="N7" s="58"/>
      <c r="O7" s="137"/>
    </row>
    <row r="8" spans="1:15" ht="26.55" customHeight="1" thickBot="1" thickTop="1">
      <c r="A8" s="138" t="s">
        <v>50</v>
      </c>
      <c r="B8" s="28" t="s">
        <v>3</v>
      </c>
      <c r="C8" s="30" t="s">
        <v>26</v>
      </c>
      <c r="D8" s="4" t="s">
        <v>27</v>
      </c>
      <c r="E8" s="4">
        <v>37</v>
      </c>
      <c r="F8" s="5"/>
      <c r="G8" s="60">
        <f>E8*$M$2*F8*$M$2</f>
        <v>0</v>
      </c>
      <c r="H8" s="164" t="s">
        <v>66</v>
      </c>
      <c r="I8" s="155">
        <f>SUM(G8:G11)</f>
        <v>0</v>
      </c>
      <c r="J8" s="34">
        <f t="shared" si="0"/>
        <v>0</v>
      </c>
      <c r="K8" s="145" t="e">
        <f>SUM(G8:G11)/SUM(G3:G48)</f>
        <v>#DIV/0!</v>
      </c>
      <c r="L8" s="146">
        <v>10</v>
      </c>
      <c r="M8" s="51"/>
      <c r="N8" s="52">
        <f>G8</f>
        <v>0</v>
      </c>
      <c r="O8" s="137"/>
    </row>
    <row r="9" spans="1:15" ht="26.55" customHeight="1" thickBot="1" thickTop="1">
      <c r="A9" s="139"/>
      <c r="B9" s="21" t="s">
        <v>5</v>
      </c>
      <c r="C9" s="31" t="s">
        <v>0</v>
      </c>
      <c r="D9" s="7" t="s">
        <v>49</v>
      </c>
      <c r="E9" s="7">
        <f>E4</f>
        <v>1467</v>
      </c>
      <c r="F9" s="8"/>
      <c r="G9" s="61">
        <f>E9*$N$2*F9*$M$2</f>
        <v>0</v>
      </c>
      <c r="H9" s="164"/>
      <c r="I9" s="155"/>
      <c r="J9" s="34">
        <f t="shared" si="0"/>
        <v>0</v>
      </c>
      <c r="K9" s="145"/>
      <c r="L9" s="146"/>
      <c r="M9" s="51"/>
      <c r="N9" s="52">
        <f>G9*$M$2</f>
        <v>0</v>
      </c>
      <c r="O9" s="137"/>
    </row>
    <row r="10" spans="1:15" ht="26.55" customHeight="1" thickBot="1" thickTop="1">
      <c r="A10" s="139"/>
      <c r="B10" s="35" t="s">
        <v>4</v>
      </c>
      <c r="C10" s="31" t="s">
        <v>0</v>
      </c>
      <c r="D10" s="7" t="s">
        <v>49</v>
      </c>
      <c r="E10" s="56">
        <f>E5</f>
        <v>1001</v>
      </c>
      <c r="F10" s="13"/>
      <c r="G10" s="61">
        <f>E10*$N$2*F10*$M$2</f>
        <v>0</v>
      </c>
      <c r="H10" s="164"/>
      <c r="I10" s="155"/>
      <c r="J10" s="34">
        <f t="shared" si="0"/>
        <v>0</v>
      </c>
      <c r="K10" s="145"/>
      <c r="L10" s="146"/>
      <c r="M10" s="51"/>
      <c r="N10" s="52">
        <f>G10*$M$2</f>
        <v>0</v>
      </c>
      <c r="O10" s="137"/>
    </row>
    <row r="11" spans="1:15" ht="26.55" customHeight="1" thickBot="1" thickTop="1">
      <c r="A11" s="140"/>
      <c r="B11" s="62" t="s">
        <v>43</v>
      </c>
      <c r="C11" s="63" t="s">
        <v>1</v>
      </c>
      <c r="D11" s="64" t="s">
        <v>49</v>
      </c>
      <c r="E11" s="64">
        <f>E6</f>
        <v>136</v>
      </c>
      <c r="F11" s="65"/>
      <c r="G11" s="66">
        <f>E11*$N$2*F11*$M$2</f>
        <v>0</v>
      </c>
      <c r="H11" s="164"/>
      <c r="I11" s="155"/>
      <c r="J11" s="34">
        <f t="shared" si="0"/>
        <v>0</v>
      </c>
      <c r="K11" s="145"/>
      <c r="L11" s="146"/>
      <c r="M11" s="51"/>
      <c r="N11" s="52">
        <f>G11*$M$2</f>
        <v>0</v>
      </c>
      <c r="O11" s="137"/>
    </row>
    <row r="12" spans="1:15" ht="26.55" customHeight="1" thickBot="1" thickTop="1">
      <c r="A12" s="123"/>
      <c r="B12" s="124"/>
      <c r="C12" s="125"/>
      <c r="D12" s="125"/>
      <c r="E12" s="125"/>
      <c r="F12" s="126"/>
      <c r="G12" s="127"/>
      <c r="H12" s="128"/>
      <c r="I12" s="129"/>
      <c r="J12" s="34"/>
      <c r="K12" s="119"/>
      <c r="L12" s="120"/>
      <c r="M12" s="121"/>
      <c r="N12" s="52"/>
      <c r="O12" s="122"/>
    </row>
    <row r="13" spans="1:14" ht="26.55" customHeight="1" thickBot="1" thickTop="1">
      <c r="A13" s="148" t="s">
        <v>45</v>
      </c>
      <c r="B13" s="96" t="s">
        <v>25</v>
      </c>
      <c r="C13" s="84" t="s">
        <v>1</v>
      </c>
      <c r="D13" s="84" t="s">
        <v>27</v>
      </c>
      <c r="E13" s="84">
        <v>2567</v>
      </c>
      <c r="F13" s="81"/>
      <c r="G13" s="82">
        <f aca="true" t="shared" si="2" ref="G13:G21">E13*$M$2*F13</f>
        <v>0</v>
      </c>
      <c r="H13" s="154" t="s">
        <v>65</v>
      </c>
      <c r="I13" s="155">
        <f>SUM(G13:G22)</f>
        <v>0</v>
      </c>
      <c r="J13" s="34">
        <f t="shared" si="0"/>
        <v>0</v>
      </c>
      <c r="K13" s="145" t="e">
        <f>SUM(G13:G22)/SUM(G3:G48)</f>
        <v>#DIV/0!</v>
      </c>
      <c r="L13" s="146">
        <v>20</v>
      </c>
      <c r="M13" s="46">
        <f t="shared" si="1"/>
        <v>0</v>
      </c>
      <c r="N13" s="46">
        <f aca="true" t="shared" si="3" ref="N13:N16">G13</f>
        <v>0</v>
      </c>
    </row>
    <row r="14" spans="1:14" ht="26.55" customHeight="1" thickBot="1" thickTop="1">
      <c r="A14" s="139"/>
      <c r="B14" s="109" t="s">
        <v>63</v>
      </c>
      <c r="C14" s="9" t="s">
        <v>1</v>
      </c>
      <c r="D14" s="9" t="s">
        <v>27</v>
      </c>
      <c r="E14" s="9">
        <f>E6</f>
        <v>136</v>
      </c>
      <c r="F14" s="10"/>
      <c r="G14" s="72">
        <f t="shared" si="2"/>
        <v>0</v>
      </c>
      <c r="H14" s="154"/>
      <c r="I14" s="155"/>
      <c r="J14" s="34">
        <f t="shared" si="0"/>
        <v>0</v>
      </c>
      <c r="K14" s="145"/>
      <c r="L14" s="146"/>
      <c r="M14" s="46"/>
      <c r="N14" s="46"/>
    </row>
    <row r="15" spans="1:14" ht="26.55" customHeight="1" thickBot="1" thickTop="1">
      <c r="A15" s="139"/>
      <c r="B15" s="21" t="s">
        <v>6</v>
      </c>
      <c r="C15" s="6" t="s">
        <v>1</v>
      </c>
      <c r="D15" s="6" t="s">
        <v>27</v>
      </c>
      <c r="E15" s="6">
        <f>E5</f>
        <v>1001</v>
      </c>
      <c r="F15" s="8"/>
      <c r="G15" s="72">
        <f t="shared" si="2"/>
        <v>0</v>
      </c>
      <c r="H15" s="154"/>
      <c r="I15" s="155"/>
      <c r="J15" s="34">
        <f t="shared" si="0"/>
        <v>0</v>
      </c>
      <c r="K15" s="145"/>
      <c r="L15" s="146"/>
      <c r="M15" s="46">
        <f t="shared" si="1"/>
        <v>0</v>
      </c>
      <c r="N15" s="46">
        <f t="shared" si="3"/>
        <v>0</v>
      </c>
    </row>
    <row r="16" spans="1:14" ht="26.55" customHeight="1" thickBot="1" thickTop="1">
      <c r="A16" s="139"/>
      <c r="B16" s="21" t="s">
        <v>7</v>
      </c>
      <c r="C16" s="6" t="s">
        <v>1</v>
      </c>
      <c r="D16" s="6" t="s">
        <v>27</v>
      </c>
      <c r="E16" s="6">
        <f>E4</f>
        <v>1467</v>
      </c>
      <c r="F16" s="8"/>
      <c r="G16" s="72">
        <f t="shared" si="2"/>
        <v>0</v>
      </c>
      <c r="H16" s="154"/>
      <c r="I16" s="155"/>
      <c r="J16" s="34">
        <f t="shared" si="0"/>
        <v>0</v>
      </c>
      <c r="K16" s="145"/>
      <c r="L16" s="146"/>
      <c r="M16" s="46">
        <f t="shared" si="1"/>
        <v>0</v>
      </c>
      <c r="N16" s="46">
        <f t="shared" si="3"/>
        <v>0</v>
      </c>
    </row>
    <row r="17" spans="1:14" ht="26.55" customHeight="1" thickBot="1" thickTop="1">
      <c r="A17" s="139"/>
      <c r="B17" s="21" t="s">
        <v>8</v>
      </c>
      <c r="C17" s="6" t="s">
        <v>1</v>
      </c>
      <c r="D17" s="6" t="s">
        <v>27</v>
      </c>
      <c r="E17" s="6">
        <v>125</v>
      </c>
      <c r="F17" s="8"/>
      <c r="G17" s="72">
        <f t="shared" si="2"/>
        <v>0</v>
      </c>
      <c r="H17" s="154"/>
      <c r="I17" s="155"/>
      <c r="J17" s="34">
        <f t="shared" si="0"/>
        <v>0</v>
      </c>
      <c r="K17" s="145"/>
      <c r="L17" s="146"/>
      <c r="M17" s="46">
        <f t="shared" si="1"/>
        <v>0</v>
      </c>
      <c r="N17" s="46">
        <f aca="true" t="shared" si="4" ref="N17:N30">G17</f>
        <v>0</v>
      </c>
    </row>
    <row r="18" spans="1:14" ht="26.55" customHeight="1" thickBot="1" thickTop="1">
      <c r="A18" s="139"/>
      <c r="B18" s="21" t="s">
        <v>9</v>
      </c>
      <c r="C18" s="6" t="s">
        <v>26</v>
      </c>
      <c r="D18" s="6" t="s">
        <v>27</v>
      </c>
      <c r="E18" s="6">
        <v>1</v>
      </c>
      <c r="F18" s="8"/>
      <c r="G18" s="72">
        <f t="shared" si="2"/>
        <v>0</v>
      </c>
      <c r="H18" s="154"/>
      <c r="I18" s="155"/>
      <c r="J18" s="34">
        <f t="shared" si="0"/>
        <v>0</v>
      </c>
      <c r="K18" s="145"/>
      <c r="L18" s="146"/>
      <c r="M18" s="46">
        <f t="shared" si="1"/>
        <v>0</v>
      </c>
      <c r="N18" s="46">
        <f t="shared" si="4"/>
        <v>0</v>
      </c>
    </row>
    <row r="19" spans="1:14" ht="26.55" customHeight="1" thickBot="1" thickTop="1">
      <c r="A19" s="139"/>
      <c r="B19" s="21" t="s">
        <v>41</v>
      </c>
      <c r="C19" s="6" t="s">
        <v>26</v>
      </c>
      <c r="D19" s="6" t="s">
        <v>27</v>
      </c>
      <c r="E19" s="6">
        <v>1</v>
      </c>
      <c r="F19" s="8"/>
      <c r="G19" s="72">
        <f t="shared" si="2"/>
        <v>0</v>
      </c>
      <c r="H19" s="154"/>
      <c r="I19" s="155"/>
      <c r="J19" s="34">
        <f t="shared" si="0"/>
        <v>0</v>
      </c>
      <c r="K19" s="145"/>
      <c r="L19" s="146"/>
      <c r="M19" s="46">
        <f t="shared" si="1"/>
        <v>0</v>
      </c>
      <c r="N19" s="46">
        <f t="shared" si="4"/>
        <v>0</v>
      </c>
    </row>
    <row r="20" spans="1:14" ht="26.55" customHeight="1" thickBot="1" thickTop="1">
      <c r="A20" s="139"/>
      <c r="B20" s="21" t="s">
        <v>42</v>
      </c>
      <c r="C20" s="6" t="s">
        <v>26</v>
      </c>
      <c r="D20" s="6" t="s">
        <v>27</v>
      </c>
      <c r="E20" s="6">
        <v>1</v>
      </c>
      <c r="F20" s="8"/>
      <c r="G20" s="72">
        <f t="shared" si="2"/>
        <v>0</v>
      </c>
      <c r="H20" s="154"/>
      <c r="I20" s="155"/>
      <c r="J20" s="34">
        <f t="shared" si="0"/>
        <v>0</v>
      </c>
      <c r="K20" s="145"/>
      <c r="L20" s="146"/>
      <c r="M20" s="46">
        <f t="shared" si="1"/>
        <v>0</v>
      </c>
      <c r="N20" s="46">
        <f t="shared" si="4"/>
        <v>0</v>
      </c>
    </row>
    <row r="21" spans="1:14" ht="32.4" thickBot="1" thickTop="1">
      <c r="A21" s="139"/>
      <c r="B21" s="21" t="s">
        <v>61</v>
      </c>
      <c r="C21" s="6" t="s">
        <v>26</v>
      </c>
      <c r="D21" s="6" t="s">
        <v>27</v>
      </c>
      <c r="E21" s="6">
        <v>1</v>
      </c>
      <c r="F21" s="8"/>
      <c r="G21" s="72">
        <f t="shared" si="2"/>
        <v>0</v>
      </c>
      <c r="H21" s="154"/>
      <c r="I21" s="155"/>
      <c r="J21" s="34">
        <f t="shared" si="0"/>
        <v>0</v>
      </c>
      <c r="K21" s="145"/>
      <c r="L21" s="146"/>
      <c r="M21" s="46">
        <f t="shared" si="1"/>
        <v>0</v>
      </c>
      <c r="N21" s="46">
        <f t="shared" si="4"/>
        <v>0</v>
      </c>
    </row>
    <row r="22" spans="1:14" ht="26.55" customHeight="1" thickBot="1" thickTop="1">
      <c r="A22" s="140"/>
      <c r="B22" s="62" t="s">
        <v>10</v>
      </c>
      <c r="C22" s="87" t="s">
        <v>26</v>
      </c>
      <c r="D22" s="87" t="s">
        <v>27</v>
      </c>
      <c r="E22" s="87">
        <v>1</v>
      </c>
      <c r="F22" s="65"/>
      <c r="G22" s="77">
        <f aca="true" t="shared" si="5" ref="G22:G31">E22*$M$2*F22</f>
        <v>0</v>
      </c>
      <c r="H22" s="154"/>
      <c r="I22" s="155"/>
      <c r="J22" s="34">
        <f t="shared" si="0"/>
        <v>0</v>
      </c>
      <c r="K22" s="145"/>
      <c r="L22" s="149"/>
      <c r="M22" s="46">
        <f t="shared" si="1"/>
        <v>0</v>
      </c>
      <c r="N22" s="46">
        <f t="shared" si="4"/>
        <v>0</v>
      </c>
    </row>
    <row r="23" spans="1:14" ht="26.55" customHeight="1" thickBot="1" thickTop="1">
      <c r="A23" s="135" t="s">
        <v>32</v>
      </c>
      <c r="B23" s="78" t="s">
        <v>18</v>
      </c>
      <c r="C23" s="84" t="s">
        <v>1</v>
      </c>
      <c r="D23" s="85"/>
      <c r="E23" s="84">
        <v>1</v>
      </c>
      <c r="F23" s="81"/>
      <c r="G23" s="82">
        <f t="shared" si="5"/>
        <v>0</v>
      </c>
      <c r="H23" s="154" t="s">
        <v>68</v>
      </c>
      <c r="I23" s="155">
        <f>SUM(G23:G31)</f>
        <v>0</v>
      </c>
      <c r="J23" s="34">
        <f t="shared" si="0"/>
        <v>0</v>
      </c>
      <c r="K23" s="145" t="e">
        <f>SUM(G23:G31)/SUM(G3:G48)</f>
        <v>#DIV/0!</v>
      </c>
      <c r="L23" s="144">
        <v>15</v>
      </c>
      <c r="M23" s="46">
        <f t="shared" si="1"/>
        <v>0</v>
      </c>
      <c r="N23" s="46">
        <f t="shared" si="4"/>
        <v>0</v>
      </c>
    </row>
    <row r="24" spans="1:14" ht="26.55" customHeight="1" thickBot="1" thickTop="1">
      <c r="A24" s="136"/>
      <c r="B24" s="18" t="s">
        <v>19</v>
      </c>
      <c r="C24" s="6" t="s">
        <v>1</v>
      </c>
      <c r="D24" s="16"/>
      <c r="E24" s="12">
        <v>1</v>
      </c>
      <c r="F24" s="13"/>
      <c r="G24" s="72">
        <f t="shared" si="5"/>
        <v>0</v>
      </c>
      <c r="H24" s="154"/>
      <c r="I24" s="155"/>
      <c r="J24" s="34">
        <f t="shared" si="0"/>
        <v>0</v>
      </c>
      <c r="K24" s="145"/>
      <c r="L24" s="144"/>
      <c r="M24" s="46">
        <f t="shared" si="1"/>
        <v>0</v>
      </c>
      <c r="N24" s="46">
        <f t="shared" si="4"/>
        <v>0</v>
      </c>
    </row>
    <row r="25" spans="1:14" ht="26.55" customHeight="1" thickBot="1" thickTop="1">
      <c r="A25" s="141"/>
      <c r="B25" s="19" t="s">
        <v>37</v>
      </c>
      <c r="C25" s="12" t="s">
        <v>1</v>
      </c>
      <c r="D25" s="23"/>
      <c r="E25" s="6">
        <v>177</v>
      </c>
      <c r="F25" s="8"/>
      <c r="G25" s="72">
        <f t="shared" si="5"/>
        <v>0</v>
      </c>
      <c r="H25" s="154"/>
      <c r="I25" s="155"/>
      <c r="J25" s="34">
        <f t="shared" si="0"/>
        <v>0</v>
      </c>
      <c r="K25" s="145"/>
      <c r="L25" s="144"/>
      <c r="M25" s="46">
        <f t="shared" si="1"/>
        <v>0</v>
      </c>
      <c r="N25" s="46">
        <f t="shared" si="4"/>
        <v>0</v>
      </c>
    </row>
    <row r="26" spans="1:14" ht="26.55" customHeight="1" thickBot="1" thickTop="1">
      <c r="A26" s="141"/>
      <c r="B26" s="19" t="s">
        <v>40</v>
      </c>
      <c r="C26" s="12" t="s">
        <v>1</v>
      </c>
      <c r="D26" s="23"/>
      <c r="E26" s="12">
        <v>100</v>
      </c>
      <c r="F26" s="13"/>
      <c r="G26" s="72">
        <f t="shared" si="5"/>
        <v>0</v>
      </c>
      <c r="H26" s="154"/>
      <c r="I26" s="155"/>
      <c r="J26" s="34">
        <f t="shared" si="0"/>
        <v>0</v>
      </c>
      <c r="K26" s="145"/>
      <c r="L26" s="144"/>
      <c r="M26" s="46">
        <f t="shared" si="1"/>
        <v>0</v>
      </c>
      <c r="N26" s="46">
        <f t="shared" si="4"/>
        <v>0</v>
      </c>
    </row>
    <row r="27" spans="1:14" ht="26.55" customHeight="1" thickBot="1" thickTop="1">
      <c r="A27" s="141"/>
      <c r="B27" s="19" t="s">
        <v>11</v>
      </c>
      <c r="C27" s="12" t="s">
        <v>26</v>
      </c>
      <c r="D27" s="23"/>
      <c r="E27" s="12">
        <v>10</v>
      </c>
      <c r="F27" s="13"/>
      <c r="G27" s="72">
        <f t="shared" si="5"/>
        <v>0</v>
      </c>
      <c r="H27" s="154"/>
      <c r="I27" s="155"/>
      <c r="J27" s="34">
        <f t="shared" si="0"/>
        <v>0</v>
      </c>
      <c r="K27" s="145"/>
      <c r="L27" s="144"/>
      <c r="M27" s="46">
        <f t="shared" si="1"/>
        <v>0</v>
      </c>
      <c r="N27" s="46">
        <f t="shared" si="4"/>
        <v>0</v>
      </c>
    </row>
    <row r="28" spans="1:14" ht="26.55" customHeight="1" thickBot="1" thickTop="1">
      <c r="A28" s="141"/>
      <c r="B28" s="19" t="s">
        <v>12</v>
      </c>
      <c r="C28" s="12" t="s">
        <v>1</v>
      </c>
      <c r="D28" s="23"/>
      <c r="E28" s="12">
        <v>10</v>
      </c>
      <c r="F28" s="13"/>
      <c r="G28" s="72">
        <f t="shared" si="5"/>
        <v>0</v>
      </c>
      <c r="H28" s="154"/>
      <c r="I28" s="155"/>
      <c r="J28" s="34">
        <f t="shared" si="0"/>
        <v>0</v>
      </c>
      <c r="K28" s="145"/>
      <c r="L28" s="144"/>
      <c r="M28" s="46">
        <f t="shared" si="1"/>
        <v>0</v>
      </c>
      <c r="N28" s="46">
        <f t="shared" si="4"/>
        <v>0</v>
      </c>
    </row>
    <row r="29" spans="1:14" ht="26.55" customHeight="1" thickBot="1" thickTop="1">
      <c r="A29" s="141"/>
      <c r="B29" s="19" t="s">
        <v>13</v>
      </c>
      <c r="C29" s="12" t="s">
        <v>1</v>
      </c>
      <c r="D29" s="23"/>
      <c r="E29" s="12">
        <v>1457</v>
      </c>
      <c r="F29" s="13"/>
      <c r="G29" s="72">
        <f t="shared" si="5"/>
        <v>0</v>
      </c>
      <c r="H29" s="154"/>
      <c r="I29" s="155"/>
      <c r="J29" s="34">
        <f t="shared" si="0"/>
        <v>0</v>
      </c>
      <c r="K29" s="145"/>
      <c r="L29" s="144"/>
      <c r="M29" s="46">
        <f t="shared" si="1"/>
        <v>0</v>
      </c>
      <c r="N29" s="46">
        <f t="shared" si="4"/>
        <v>0</v>
      </c>
    </row>
    <row r="30" spans="1:14" ht="26.55" customHeight="1" thickBot="1" thickTop="1">
      <c r="A30" s="141"/>
      <c r="B30" s="19" t="s">
        <v>14</v>
      </c>
      <c r="C30" s="12" t="s">
        <v>1</v>
      </c>
      <c r="D30" s="23"/>
      <c r="E30" s="12">
        <v>1</v>
      </c>
      <c r="F30" s="13"/>
      <c r="G30" s="72">
        <f t="shared" si="5"/>
        <v>0</v>
      </c>
      <c r="H30" s="154"/>
      <c r="I30" s="155"/>
      <c r="J30" s="34">
        <f t="shared" si="0"/>
        <v>0</v>
      </c>
      <c r="K30" s="145"/>
      <c r="L30" s="144"/>
      <c r="M30" s="46">
        <f t="shared" si="1"/>
        <v>0</v>
      </c>
      <c r="N30" s="46">
        <f t="shared" si="4"/>
        <v>0</v>
      </c>
    </row>
    <row r="31" spans="1:14" ht="26.55" customHeight="1" thickBot="1" thickTop="1">
      <c r="A31" s="142"/>
      <c r="B31" s="95" t="s">
        <v>58</v>
      </c>
      <c r="C31" s="87" t="s">
        <v>1</v>
      </c>
      <c r="D31" s="88"/>
      <c r="E31" s="87">
        <f>E33+E35+E37+E39</f>
        <v>2562</v>
      </c>
      <c r="F31" s="65"/>
      <c r="G31" s="77">
        <f t="shared" si="5"/>
        <v>0</v>
      </c>
      <c r="H31" s="154"/>
      <c r="I31" s="155"/>
      <c r="J31" s="34">
        <f t="shared" si="0"/>
        <v>0</v>
      </c>
      <c r="K31" s="145"/>
      <c r="L31" s="144"/>
      <c r="M31" s="46">
        <f t="shared" si="1"/>
        <v>0</v>
      </c>
      <c r="N31" s="46">
        <f>G31</f>
        <v>0</v>
      </c>
    </row>
    <row r="32" spans="1:14" ht="44.4" customHeight="1" thickBot="1" thickTop="1">
      <c r="A32" s="148" t="s">
        <v>21</v>
      </c>
      <c r="B32" s="44"/>
      <c r="C32" s="42"/>
      <c r="D32" s="36" t="s">
        <v>75</v>
      </c>
      <c r="E32" s="42"/>
      <c r="F32" s="43"/>
      <c r="G32" s="74"/>
      <c r="H32" s="154" t="s">
        <v>69</v>
      </c>
      <c r="I32" s="155">
        <f>SUM(G33,G35,G37,G39)</f>
        <v>0</v>
      </c>
      <c r="J32" s="34"/>
      <c r="K32" s="104"/>
      <c r="L32" s="27"/>
      <c r="M32" s="46"/>
      <c r="N32" s="46"/>
    </row>
    <row r="33" spans="1:16" ht="26.55" customHeight="1" thickBot="1" thickTop="1">
      <c r="A33" s="139"/>
      <c r="B33" s="20" t="s">
        <v>24</v>
      </c>
      <c r="C33" s="9" t="s">
        <v>1</v>
      </c>
      <c r="D33" s="53"/>
      <c r="E33" s="33">
        <v>1010</v>
      </c>
      <c r="F33" s="11"/>
      <c r="G33" s="75">
        <f>(IF(D33&lt;=5,1,D33/5))*F33*E33</f>
        <v>0</v>
      </c>
      <c r="H33" s="154"/>
      <c r="I33" s="155"/>
      <c r="J33" s="34">
        <f t="shared" si="0"/>
        <v>0</v>
      </c>
      <c r="K33" s="145" t="e">
        <f>SUM(G33:G39)/SUM(G3:G48)</f>
        <v>#DIV/0!</v>
      </c>
      <c r="L33" s="144">
        <v>30</v>
      </c>
      <c r="M33" s="46">
        <f t="shared" si="1"/>
        <v>0</v>
      </c>
      <c r="N33" s="46">
        <f>G33</f>
        <v>0</v>
      </c>
      <c r="P33" s="1" t="s">
        <v>48</v>
      </c>
    </row>
    <row r="34" spans="1:14" ht="26.55" customHeight="1" thickBot="1" thickTop="1">
      <c r="A34" s="139"/>
      <c r="B34" s="22" t="s">
        <v>52</v>
      </c>
      <c r="C34" s="16"/>
      <c r="D34" s="16"/>
      <c r="E34" s="16"/>
      <c r="F34" s="29"/>
      <c r="G34" s="76"/>
      <c r="H34" s="154"/>
      <c r="I34" s="155"/>
      <c r="J34" s="34"/>
      <c r="K34" s="145"/>
      <c r="L34" s="144"/>
      <c r="M34" s="46"/>
      <c r="N34" s="46"/>
    </row>
    <row r="35" spans="1:16" ht="26.55" customHeight="1" thickBot="1" thickTop="1">
      <c r="A35" s="139"/>
      <c r="B35" s="20" t="s">
        <v>23</v>
      </c>
      <c r="C35" s="9" t="s">
        <v>1</v>
      </c>
      <c r="D35" s="53"/>
      <c r="E35" s="33">
        <v>415</v>
      </c>
      <c r="F35" s="11"/>
      <c r="G35" s="75">
        <f>(IF(D35&lt;=5,1,D35/5))*F35*E35</f>
        <v>0</v>
      </c>
      <c r="H35" s="154"/>
      <c r="I35" s="155"/>
      <c r="J35" s="34">
        <f t="shared" si="0"/>
        <v>0</v>
      </c>
      <c r="K35" s="145"/>
      <c r="L35" s="144"/>
      <c r="M35" s="46">
        <f t="shared" si="1"/>
        <v>0</v>
      </c>
      <c r="N35" s="46">
        <f>G35</f>
        <v>0</v>
      </c>
      <c r="P35" s="1" t="s">
        <v>48</v>
      </c>
    </row>
    <row r="36" spans="1:14" ht="26.55" customHeight="1" thickBot="1" thickTop="1">
      <c r="A36" s="139"/>
      <c r="B36" s="22" t="s">
        <v>52</v>
      </c>
      <c r="C36" s="16"/>
      <c r="D36" s="16"/>
      <c r="E36" s="16"/>
      <c r="F36" s="29"/>
      <c r="G36" s="76"/>
      <c r="H36" s="154"/>
      <c r="I36" s="155"/>
      <c r="J36" s="34"/>
      <c r="K36" s="145"/>
      <c r="L36" s="144"/>
      <c r="M36" s="46"/>
      <c r="N36" s="46"/>
    </row>
    <row r="37" spans="1:16" ht="26.55" customHeight="1" thickBot="1" thickTop="1">
      <c r="A37" s="139"/>
      <c r="B37" s="20" t="s">
        <v>38</v>
      </c>
      <c r="C37" s="6" t="s">
        <v>1</v>
      </c>
      <c r="D37" s="53"/>
      <c r="E37" s="32">
        <f>E6</f>
        <v>136</v>
      </c>
      <c r="F37" s="11"/>
      <c r="G37" s="75">
        <f>(IF(D37&lt;=5,1,D37/5))*F37*E37</f>
        <v>0</v>
      </c>
      <c r="H37" s="154"/>
      <c r="I37" s="155"/>
      <c r="J37" s="34">
        <f t="shared" si="0"/>
        <v>0</v>
      </c>
      <c r="K37" s="145"/>
      <c r="L37" s="144"/>
      <c r="M37" s="46">
        <f t="shared" si="1"/>
        <v>0</v>
      </c>
      <c r="N37" s="46">
        <f>G37</f>
        <v>0</v>
      </c>
      <c r="P37" s="1" t="s">
        <v>48</v>
      </c>
    </row>
    <row r="38" spans="1:14" ht="26.55" customHeight="1" thickBot="1" thickTop="1">
      <c r="A38" s="139"/>
      <c r="B38" s="22" t="s">
        <v>52</v>
      </c>
      <c r="C38" s="16"/>
      <c r="D38" s="16"/>
      <c r="E38" s="16"/>
      <c r="F38" s="29"/>
      <c r="G38" s="76"/>
      <c r="H38" s="154"/>
      <c r="I38" s="155"/>
      <c r="J38" s="34"/>
      <c r="K38" s="145"/>
      <c r="L38" s="144"/>
      <c r="M38" s="46"/>
      <c r="N38" s="46"/>
    </row>
    <row r="39" spans="1:16" ht="26.55" customHeight="1" thickBot="1" thickTop="1">
      <c r="A39" s="139"/>
      <c r="B39" s="21" t="s">
        <v>22</v>
      </c>
      <c r="C39" s="6" t="s">
        <v>1</v>
      </c>
      <c r="D39" s="54"/>
      <c r="E39" s="32">
        <f>E5</f>
        <v>1001</v>
      </c>
      <c r="F39" s="11"/>
      <c r="G39" s="75">
        <f>(IF(D39&lt;=5,1,D39/5))*F39*E39</f>
        <v>0</v>
      </c>
      <c r="H39" s="154"/>
      <c r="I39" s="155"/>
      <c r="J39" s="34">
        <f t="shared" si="0"/>
        <v>0</v>
      </c>
      <c r="K39" s="145"/>
      <c r="L39" s="144"/>
      <c r="M39" s="46">
        <f t="shared" si="1"/>
        <v>0</v>
      </c>
      <c r="N39" s="46">
        <f>G39</f>
        <v>0</v>
      </c>
      <c r="P39" s="1" t="s">
        <v>48</v>
      </c>
    </row>
    <row r="40" spans="1:14" ht="26.55" customHeight="1" thickBot="1" thickTop="1">
      <c r="A40" s="140"/>
      <c r="B40" s="92" t="s">
        <v>52</v>
      </c>
      <c r="C40" s="88"/>
      <c r="D40" s="88"/>
      <c r="E40" s="88"/>
      <c r="F40" s="93"/>
      <c r="G40" s="94"/>
      <c r="H40" s="154"/>
      <c r="I40" s="155"/>
      <c r="J40" s="34"/>
      <c r="K40" s="145"/>
      <c r="L40" s="144"/>
      <c r="M40" s="46"/>
      <c r="N40" s="46"/>
    </row>
    <row r="41" spans="1:14" ht="26.55" customHeight="1" thickBot="1" thickTop="1">
      <c r="A41" s="148" t="s">
        <v>33</v>
      </c>
      <c r="B41" s="83" t="s">
        <v>53</v>
      </c>
      <c r="C41" s="84" t="s">
        <v>34</v>
      </c>
      <c r="D41" s="85"/>
      <c r="E41" s="84">
        <f>E3</f>
        <v>37</v>
      </c>
      <c r="F41" s="81"/>
      <c r="G41" s="82">
        <f>E41*F41</f>
        <v>0</v>
      </c>
      <c r="H41" s="154" t="s">
        <v>70</v>
      </c>
      <c r="I41" s="155">
        <f>SUM(G41:G45)</f>
        <v>0</v>
      </c>
      <c r="J41" s="34">
        <f t="shared" si="0"/>
        <v>0</v>
      </c>
      <c r="K41" s="145" t="e">
        <f>SUM(G41:G45)/SUM(G3:G48)</f>
        <v>#DIV/0!</v>
      </c>
      <c r="L41" s="151">
        <v>10</v>
      </c>
      <c r="M41" s="46">
        <f t="shared" si="1"/>
        <v>0</v>
      </c>
      <c r="N41" s="46">
        <f>G41</f>
        <v>0</v>
      </c>
    </row>
    <row r="42" spans="1:14" ht="40.05" customHeight="1" thickBot="1" thickTop="1">
      <c r="A42" s="139"/>
      <c r="B42" s="25" t="s">
        <v>47</v>
      </c>
      <c r="C42" s="6" t="s">
        <v>1</v>
      </c>
      <c r="D42" s="16"/>
      <c r="E42" s="9">
        <f>E41</f>
        <v>37</v>
      </c>
      <c r="F42" s="10"/>
      <c r="G42" s="73">
        <f aca="true" t="shared" si="6" ref="G42:G45">E42*F42</f>
        <v>0</v>
      </c>
      <c r="H42" s="154"/>
      <c r="I42" s="155"/>
      <c r="J42" s="34">
        <f t="shared" si="0"/>
        <v>0</v>
      </c>
      <c r="K42" s="145"/>
      <c r="L42" s="152"/>
      <c r="M42" s="46">
        <f t="shared" si="1"/>
        <v>0</v>
      </c>
      <c r="N42" s="46">
        <f aca="true" t="shared" si="7" ref="N42:N45">G42</f>
        <v>0</v>
      </c>
    </row>
    <row r="43" spans="1:14" ht="40.05" customHeight="1" thickBot="1" thickTop="1">
      <c r="A43" s="139"/>
      <c r="B43" s="25" t="s">
        <v>35</v>
      </c>
      <c r="C43" s="6" t="s">
        <v>34</v>
      </c>
      <c r="D43" s="16"/>
      <c r="E43" s="9">
        <v>1</v>
      </c>
      <c r="F43" s="10"/>
      <c r="G43" s="73">
        <f t="shared" si="6"/>
        <v>0</v>
      </c>
      <c r="H43" s="154"/>
      <c r="I43" s="155"/>
      <c r="J43" s="34">
        <f t="shared" si="0"/>
        <v>0</v>
      </c>
      <c r="K43" s="145"/>
      <c r="L43" s="152"/>
      <c r="M43" s="46">
        <f t="shared" si="1"/>
        <v>0</v>
      </c>
      <c r="N43" s="46">
        <f t="shared" si="7"/>
        <v>0</v>
      </c>
    </row>
    <row r="44" spans="1:14" ht="26.55" customHeight="1" thickBot="1" thickTop="1">
      <c r="A44" s="139"/>
      <c r="B44" s="26" t="s">
        <v>36</v>
      </c>
      <c r="C44" s="6" t="s">
        <v>34</v>
      </c>
      <c r="D44" s="23"/>
      <c r="E44" s="6">
        <v>1</v>
      </c>
      <c r="F44" s="10"/>
      <c r="G44" s="73">
        <f t="shared" si="6"/>
        <v>0</v>
      </c>
      <c r="H44" s="154"/>
      <c r="I44" s="155"/>
      <c r="J44" s="34">
        <f t="shared" si="0"/>
        <v>0</v>
      </c>
      <c r="K44" s="145"/>
      <c r="L44" s="152"/>
      <c r="M44" s="46">
        <f t="shared" si="1"/>
        <v>0</v>
      </c>
      <c r="N44" s="46">
        <f t="shared" si="7"/>
        <v>0</v>
      </c>
    </row>
    <row r="45" spans="1:14" ht="26.55" customHeight="1" thickBot="1" thickTop="1">
      <c r="A45" s="140"/>
      <c r="B45" s="86" t="s">
        <v>20</v>
      </c>
      <c r="C45" s="87" t="s">
        <v>34</v>
      </c>
      <c r="D45" s="88"/>
      <c r="E45" s="89">
        <v>1</v>
      </c>
      <c r="F45" s="90"/>
      <c r="G45" s="91">
        <f t="shared" si="6"/>
        <v>0</v>
      </c>
      <c r="H45" s="154"/>
      <c r="I45" s="155"/>
      <c r="J45" s="34">
        <f t="shared" si="0"/>
        <v>0</v>
      </c>
      <c r="K45" s="145"/>
      <c r="L45" s="153"/>
      <c r="M45" s="46">
        <f t="shared" si="1"/>
        <v>0</v>
      </c>
      <c r="N45" s="46">
        <f t="shared" si="7"/>
        <v>0</v>
      </c>
    </row>
    <row r="46" spans="1:14" ht="34.95" customHeight="1" thickBot="1" thickTop="1">
      <c r="A46" s="135" t="s">
        <v>15</v>
      </c>
      <c r="B46" s="78" t="s">
        <v>16</v>
      </c>
      <c r="C46" s="79" t="s">
        <v>62</v>
      </c>
      <c r="D46" s="80"/>
      <c r="E46" s="79">
        <v>1</v>
      </c>
      <c r="F46" s="81"/>
      <c r="G46" s="82">
        <f>E46*$M$2*F46</f>
        <v>0</v>
      </c>
      <c r="H46" s="154" t="s">
        <v>71</v>
      </c>
      <c r="I46" s="155">
        <f>SUM(G46:G47)</f>
        <v>0</v>
      </c>
      <c r="J46" s="34">
        <f t="shared" si="0"/>
        <v>0</v>
      </c>
      <c r="K46" s="145" t="e">
        <f>SUM(G46:G47)/(SUM(G3:G48))</f>
        <v>#DIV/0!</v>
      </c>
      <c r="L46" s="147">
        <v>5</v>
      </c>
      <c r="M46" s="46">
        <f t="shared" si="1"/>
        <v>0</v>
      </c>
      <c r="N46" s="46">
        <f>G46*$N$2</f>
        <v>0</v>
      </c>
    </row>
    <row r="47" spans="1:14" ht="34.95" customHeight="1" thickBot="1" thickTop="1">
      <c r="A47" s="136"/>
      <c r="B47" s="18" t="s">
        <v>17</v>
      </c>
      <c r="C47" s="7" t="s">
        <v>2</v>
      </c>
      <c r="D47" s="17"/>
      <c r="E47" s="7">
        <v>1</v>
      </c>
      <c r="F47" s="8"/>
      <c r="G47" s="72">
        <f>E47*$M$2*F47</f>
        <v>0</v>
      </c>
      <c r="H47" s="154"/>
      <c r="I47" s="155"/>
      <c r="J47" s="34">
        <f t="shared" si="0"/>
        <v>0</v>
      </c>
      <c r="K47" s="145"/>
      <c r="L47" s="147"/>
      <c r="M47" s="46">
        <f t="shared" si="1"/>
        <v>0</v>
      </c>
      <c r="N47" s="46">
        <f>G47</f>
        <v>0</v>
      </c>
    </row>
    <row r="48" spans="1:14" ht="32.4" thickBot="1" thickTop="1">
      <c r="A48" s="97"/>
      <c r="B48" s="98" t="s">
        <v>73</v>
      </c>
      <c r="C48" s="99" t="s">
        <v>26</v>
      </c>
      <c r="D48" s="102"/>
      <c r="E48" s="102"/>
      <c r="F48" s="100"/>
      <c r="G48" s="101">
        <f>F48</f>
        <v>0</v>
      </c>
      <c r="H48" s="130"/>
      <c r="I48" s="131"/>
      <c r="J48" s="34">
        <f t="shared" si="0"/>
        <v>0</v>
      </c>
      <c r="K48" s="103" t="e">
        <f>G48/(SUM(G3:G48))</f>
        <v>#DIV/0!</v>
      </c>
      <c r="L48" s="57">
        <v>0</v>
      </c>
      <c r="M48" s="46">
        <f t="shared" si="1"/>
        <v>0</v>
      </c>
      <c r="N48" s="46">
        <f>G48</f>
        <v>0</v>
      </c>
    </row>
    <row r="49" spans="1:11" ht="26.25" customHeight="1" thickTop="1">
      <c r="A49" s="37"/>
      <c r="B49" s="38"/>
      <c r="C49" s="38"/>
      <c r="D49" s="38"/>
      <c r="E49" s="38"/>
      <c r="F49" s="39"/>
      <c r="G49" s="39"/>
      <c r="H49" s="39"/>
      <c r="I49" s="115"/>
      <c r="J49" s="40"/>
      <c r="K49" s="105"/>
    </row>
    <row r="50" spans="1:14" ht="31.2" customHeight="1">
      <c r="A50" s="37"/>
      <c r="B50" s="157" t="s">
        <v>64</v>
      </c>
      <c r="C50" s="157"/>
      <c r="D50" s="157"/>
      <c r="E50" s="157"/>
      <c r="F50" s="157"/>
      <c r="G50" s="39"/>
      <c r="H50" s="39"/>
      <c r="I50" s="115"/>
      <c r="J50" s="40"/>
      <c r="K50" s="105"/>
      <c r="M50" s="50">
        <f>SUM(M3:M49)</f>
        <v>0</v>
      </c>
      <c r="N50" s="50">
        <f>SUM(N3:N49)</f>
        <v>0</v>
      </c>
    </row>
    <row r="51" spans="1:10" ht="26.25" customHeight="1">
      <c r="A51" s="37"/>
      <c r="B51" s="41" t="s">
        <v>76</v>
      </c>
      <c r="C51" s="38"/>
      <c r="D51" s="38"/>
      <c r="E51" s="38"/>
      <c r="F51" s="39"/>
      <c r="G51" s="39"/>
      <c r="H51" s="39"/>
      <c r="I51" s="115"/>
      <c r="J51" s="40"/>
    </row>
    <row r="52" spans="1:14" ht="26.25" customHeight="1">
      <c r="A52" s="37"/>
      <c r="B52" s="41" t="s">
        <v>59</v>
      </c>
      <c r="C52" s="38"/>
      <c r="D52" s="38"/>
      <c r="E52" s="38"/>
      <c r="F52" s="39"/>
      <c r="G52" s="39"/>
      <c r="H52" s="39"/>
      <c r="I52" s="115"/>
      <c r="J52" s="40"/>
      <c r="M52" s="106" t="s">
        <v>60</v>
      </c>
      <c r="N52" s="107">
        <f>M50+(SUM(N8:N11))</f>
        <v>0</v>
      </c>
    </row>
    <row r="53" spans="1:14" ht="26.25" customHeight="1">
      <c r="A53" s="37"/>
      <c r="B53" s="156" t="s">
        <v>74</v>
      </c>
      <c r="C53" s="156"/>
      <c r="D53" s="156"/>
      <c r="E53" s="156"/>
      <c r="F53" s="156"/>
      <c r="G53" s="156"/>
      <c r="H53" s="39"/>
      <c r="I53" s="115"/>
      <c r="J53" s="40"/>
      <c r="M53" s="106"/>
      <c r="N53" s="107"/>
    </row>
    <row r="54" spans="1:14" ht="26.25" customHeight="1">
      <c r="A54" s="37"/>
      <c r="B54" s="110" t="s">
        <v>72</v>
      </c>
      <c r="C54" s="111"/>
      <c r="D54" s="111"/>
      <c r="E54" s="111"/>
      <c r="F54" s="112"/>
      <c r="G54" s="112"/>
      <c r="H54" s="39"/>
      <c r="I54" s="115"/>
      <c r="J54" s="40"/>
      <c r="M54" s="106"/>
      <c r="N54" s="107"/>
    </row>
    <row r="55" spans="1:14" ht="26.25" customHeight="1">
      <c r="A55" s="150"/>
      <c r="B55" s="150"/>
      <c r="C55" s="150"/>
      <c r="D55" s="150"/>
      <c r="E55" s="150"/>
      <c r="F55" s="150"/>
      <c r="G55" s="150"/>
      <c r="H55" s="37"/>
      <c r="I55" s="115"/>
      <c r="J55" s="40"/>
      <c r="M55" s="106"/>
      <c r="N55" s="107"/>
    </row>
    <row r="56" spans="3:12" ht="15">
      <c r="C56" s="2"/>
      <c r="D56" s="2"/>
      <c r="E56" s="2"/>
      <c r="K56" s="24"/>
      <c r="L56" s="1"/>
    </row>
    <row r="57" spans="3:12" ht="15">
      <c r="C57" s="2"/>
      <c r="D57" s="2"/>
      <c r="E57" s="2"/>
      <c r="K57" s="24"/>
      <c r="L57" s="1"/>
    </row>
    <row r="58" spans="3:12" ht="15">
      <c r="C58" s="2"/>
      <c r="D58" s="2"/>
      <c r="E58" s="2"/>
      <c r="K58" s="24"/>
      <c r="L58" s="1"/>
    </row>
    <row r="59" spans="3:12" ht="15">
      <c r="C59" s="2"/>
      <c r="D59" s="2"/>
      <c r="E59" s="2"/>
      <c r="K59" s="24"/>
      <c r="L59" s="1"/>
    </row>
    <row r="60" spans="2:12" ht="15">
      <c r="B60" s="14"/>
      <c r="C60" s="3"/>
      <c r="D60" s="3"/>
      <c r="E60" s="3"/>
      <c r="F60" s="3"/>
      <c r="G60" s="3"/>
      <c r="H60" s="3"/>
      <c r="I60" s="116"/>
      <c r="K60" s="24"/>
      <c r="L60" s="1"/>
    </row>
    <row r="61" spans="2:12" ht="15">
      <c r="B61" s="15"/>
      <c r="K61" s="24"/>
      <c r="L61" s="1"/>
    </row>
    <row r="62" spans="2:12" ht="15">
      <c r="B62" s="15"/>
      <c r="K62" s="24"/>
      <c r="L62" s="1"/>
    </row>
    <row r="63" spans="2:12" ht="15">
      <c r="B63" s="15"/>
      <c r="K63" s="24"/>
      <c r="L63" s="1"/>
    </row>
    <row r="64" spans="2:12" ht="15">
      <c r="B64" s="15"/>
      <c r="K64" s="24"/>
      <c r="L64" s="1"/>
    </row>
    <row r="65" spans="2:12" ht="15">
      <c r="B65" s="15"/>
      <c r="K65" s="24"/>
      <c r="L65" s="1"/>
    </row>
    <row r="66" spans="2:12" ht="15">
      <c r="B66" s="15"/>
      <c r="K66" s="24"/>
      <c r="L66" s="1"/>
    </row>
    <row r="67" spans="2:12" ht="15">
      <c r="B67" s="15"/>
      <c r="K67" s="24"/>
      <c r="L67" s="1"/>
    </row>
    <row r="68" spans="2:12" ht="15">
      <c r="B68" s="15"/>
      <c r="K68" s="24"/>
      <c r="L68" s="1"/>
    </row>
    <row r="69" spans="2:12" ht="15">
      <c r="B69" s="15"/>
      <c r="K69" s="24"/>
      <c r="L69" s="1"/>
    </row>
    <row r="70" spans="2:12" ht="15">
      <c r="B70" s="15"/>
      <c r="K70" s="24"/>
      <c r="L70" s="1"/>
    </row>
    <row r="71" spans="2:12" ht="15">
      <c r="B71" s="15"/>
      <c r="K71" s="24"/>
      <c r="L71" s="1"/>
    </row>
    <row r="72" spans="2:12" ht="15">
      <c r="B72" s="15"/>
      <c r="K72" s="24"/>
      <c r="L72" s="1"/>
    </row>
    <row r="73" spans="2:12" ht="15">
      <c r="B73" s="15"/>
      <c r="K73" s="24"/>
      <c r="L73" s="1"/>
    </row>
    <row r="74" spans="2:12" ht="15">
      <c r="B74" s="15"/>
      <c r="K74" s="24"/>
      <c r="L74" s="1"/>
    </row>
    <row r="75" spans="2:12" ht="15">
      <c r="B75" s="15"/>
      <c r="K75" s="24"/>
      <c r="L75" s="1"/>
    </row>
    <row r="76" spans="2:12" ht="15">
      <c r="B76" s="15"/>
      <c r="K76" s="24"/>
      <c r="L76" s="1"/>
    </row>
    <row r="77" spans="2:12" ht="15">
      <c r="B77" s="15"/>
      <c r="K77" s="24"/>
      <c r="L77" s="1"/>
    </row>
    <row r="78" spans="2:12" ht="15">
      <c r="B78" s="15"/>
      <c r="K78" s="24"/>
      <c r="L78" s="1"/>
    </row>
    <row r="79" spans="2:12" ht="15">
      <c r="B79" s="15"/>
      <c r="K79" s="24"/>
      <c r="L79" s="1"/>
    </row>
    <row r="80" spans="2:12" ht="15">
      <c r="B80" s="15"/>
      <c r="K80" s="24"/>
      <c r="L80" s="1"/>
    </row>
    <row r="81" spans="2:12" ht="15">
      <c r="B81" s="15"/>
      <c r="K81" s="24"/>
      <c r="L81" s="1"/>
    </row>
    <row r="82" spans="2:12" ht="15">
      <c r="B82" s="15"/>
      <c r="K82" s="24"/>
      <c r="L82" s="1"/>
    </row>
    <row r="83" spans="2:12" ht="15">
      <c r="B83" s="15"/>
      <c r="K83" s="24"/>
      <c r="L83" s="1"/>
    </row>
    <row r="84" spans="2:12" ht="15">
      <c r="B84" s="15"/>
      <c r="K84" s="24"/>
      <c r="L84" s="1"/>
    </row>
    <row r="85" spans="2:12" ht="15">
      <c r="B85" s="15"/>
      <c r="K85" s="24"/>
      <c r="L85" s="1"/>
    </row>
    <row r="86" spans="2:12" ht="15">
      <c r="B86" s="15"/>
      <c r="K86" s="24"/>
      <c r="L86" s="1"/>
    </row>
    <row r="87" spans="2:12" ht="15">
      <c r="B87" s="15"/>
      <c r="K87" s="24"/>
      <c r="L87" s="1"/>
    </row>
    <row r="88" spans="2:12" ht="15">
      <c r="B88" s="15"/>
      <c r="K88" s="24"/>
      <c r="L88" s="1"/>
    </row>
    <row r="89" spans="2:12" ht="15">
      <c r="B89" s="15"/>
      <c r="K89" s="24"/>
      <c r="L89" s="1"/>
    </row>
    <row r="90" spans="2:12" ht="15">
      <c r="B90" s="15"/>
      <c r="K90" s="24"/>
      <c r="L90" s="1"/>
    </row>
    <row r="91" spans="2:12" ht="15">
      <c r="B91" s="15"/>
      <c r="K91" s="24"/>
      <c r="L91" s="1"/>
    </row>
  </sheetData>
  <sheetProtection password="E9E6" sheet="1" objects="1" scenarios="1"/>
  <mergeCells count="41">
    <mergeCell ref="I46:I47"/>
    <mergeCell ref="B53:G53"/>
    <mergeCell ref="B50:F50"/>
    <mergeCell ref="H3:H6"/>
    <mergeCell ref="I3:I6"/>
    <mergeCell ref="H8:H11"/>
    <mergeCell ref="I8:I11"/>
    <mergeCell ref="H13:H22"/>
    <mergeCell ref="I13:I22"/>
    <mergeCell ref="A13:A22"/>
    <mergeCell ref="L13:L22"/>
    <mergeCell ref="A32:A40"/>
    <mergeCell ref="A55:G55"/>
    <mergeCell ref="K33:K40"/>
    <mergeCell ref="K41:K45"/>
    <mergeCell ref="K46:K47"/>
    <mergeCell ref="A41:A45"/>
    <mergeCell ref="L41:L45"/>
    <mergeCell ref="H23:H31"/>
    <mergeCell ref="I23:I31"/>
    <mergeCell ref="H32:H40"/>
    <mergeCell ref="I32:I40"/>
    <mergeCell ref="H41:H45"/>
    <mergeCell ref="I41:I45"/>
    <mergeCell ref="H46:H47"/>
    <mergeCell ref="A2:G2"/>
    <mergeCell ref="A7:G7"/>
    <mergeCell ref="A46:A47"/>
    <mergeCell ref="O3:O11"/>
    <mergeCell ref="A3:A6"/>
    <mergeCell ref="A23:A31"/>
    <mergeCell ref="A8:A11"/>
    <mergeCell ref="L3:L6"/>
    <mergeCell ref="L23:L31"/>
    <mergeCell ref="L33:L40"/>
    <mergeCell ref="K8:K11"/>
    <mergeCell ref="L8:L11"/>
    <mergeCell ref="L46:L47"/>
    <mergeCell ref="K3:K6"/>
    <mergeCell ref="K13:K22"/>
    <mergeCell ref="K23:K31"/>
  </mergeCells>
  <printOptions horizontalCentered="1"/>
  <pageMargins left="0.31496062992125984" right="0.11811023622047245" top="0.3937007874015748" bottom="0.1968503937007874" header="0.31496062992125984" footer="0.11811023622047245"/>
  <pageSetup fitToHeight="2" horizontalDpi="600" verticalDpi="600" orientation="portrait" paperSize="8" scale="89" r:id="rId3"/>
  <headerFooter>
    <oddFooter>&amp;CStránka &amp;P z &amp;N</oddFooter>
  </headerFooter>
  <rowBreaks count="1" manualBreakCount="1">
    <brk id="4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Koci</dc:creator>
  <cp:keywords/>
  <dc:description/>
  <cp:lastModifiedBy>Radovan Fráňa</cp:lastModifiedBy>
  <cp:lastPrinted>2023-05-12T07:22:01Z</cp:lastPrinted>
  <dcterms:created xsi:type="dcterms:W3CDTF">2017-03-22T17:03:24Z</dcterms:created>
  <dcterms:modified xsi:type="dcterms:W3CDTF">2023-05-16T05:05:12Z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13a3d545-9d6a-4b5d-b843-e04aaf5ccd06</vt:lpwstr>
  </property>
</Properties>
</file>