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Bělohorská 1651-10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Bělohorská 1651-102,...'!$C$145:$K$1862</definedName>
    <definedName name="_xlnm.Print_Area" localSheetId="1">'03 - Bělohorská 1651-102,...'!$C$4:$J$76,'03 - Bělohorská 1651-102,...'!$C$82:$J$127,'03 - Bělohorská 1651-102,...'!$C$133:$J$1862</definedName>
    <definedName name="_xlnm.Print_Titles" localSheetId="1">'03 - Bělohorská 1651-102,...'!$145:$145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62"/>
  <c r="BH1862"/>
  <c r="BG1862"/>
  <c r="BE1862"/>
  <c r="T1862"/>
  <c r="T1861"/>
  <c r="R1862"/>
  <c r="R1861"/>
  <c r="P1862"/>
  <c r="P1861"/>
  <c r="BI1860"/>
  <c r="BH1860"/>
  <c r="BG1860"/>
  <c r="BE1860"/>
  <c r="T1860"/>
  <c r="T1859"/>
  <c r="T1858"/>
  <c r="R1860"/>
  <c r="R1859"/>
  <c r="R1858"/>
  <c r="P1860"/>
  <c r="P1859"/>
  <c r="P1858"/>
  <c r="BI1857"/>
  <c r="BH1857"/>
  <c r="BG1857"/>
  <c r="BE1857"/>
  <c r="T1857"/>
  <c r="T1856"/>
  <c r="R1857"/>
  <c r="R1856"/>
  <c r="P1857"/>
  <c r="P1856"/>
  <c r="BI1839"/>
  <c r="BH1839"/>
  <c r="BG1839"/>
  <c r="BE1839"/>
  <c r="T1839"/>
  <c r="R1839"/>
  <c r="P1839"/>
  <c r="BI1806"/>
  <c r="BH1806"/>
  <c r="BG1806"/>
  <c r="BE1806"/>
  <c r="T1806"/>
  <c r="R1806"/>
  <c r="P1806"/>
  <c r="BI1773"/>
  <c r="BH1773"/>
  <c r="BG1773"/>
  <c r="BE1773"/>
  <c r="T1773"/>
  <c r="R1773"/>
  <c r="P1773"/>
  <c r="BI1770"/>
  <c r="BH1770"/>
  <c r="BG1770"/>
  <c r="BE1770"/>
  <c r="T1770"/>
  <c r="R1770"/>
  <c r="P1770"/>
  <c r="BI1768"/>
  <c r="BH1768"/>
  <c r="BG1768"/>
  <c r="BE1768"/>
  <c r="T1768"/>
  <c r="R1768"/>
  <c r="P1768"/>
  <c r="BI1765"/>
  <c r="BH1765"/>
  <c r="BG1765"/>
  <c r="BE1765"/>
  <c r="T1765"/>
  <c r="R1765"/>
  <c r="P1765"/>
  <c r="BI1751"/>
  <c r="BH1751"/>
  <c r="BG1751"/>
  <c r="BE1751"/>
  <c r="T1751"/>
  <c r="R1751"/>
  <c r="P1751"/>
  <c r="BI1748"/>
  <c r="BH1748"/>
  <c r="BG1748"/>
  <c r="BE1748"/>
  <c r="T1748"/>
  <c r="R1748"/>
  <c r="P1748"/>
  <c r="BI1715"/>
  <c r="BH1715"/>
  <c r="BG1715"/>
  <c r="BE1715"/>
  <c r="T1715"/>
  <c r="R1715"/>
  <c r="P1715"/>
  <c r="BI1682"/>
  <c r="BH1682"/>
  <c r="BG1682"/>
  <c r="BE1682"/>
  <c r="T1682"/>
  <c r="R1682"/>
  <c r="P1682"/>
  <c r="BI1649"/>
  <c r="BH1649"/>
  <c r="BG1649"/>
  <c r="BE1649"/>
  <c r="T1649"/>
  <c r="R1649"/>
  <c r="P1649"/>
  <c r="BI1616"/>
  <c r="BH1616"/>
  <c r="BG1616"/>
  <c r="BE1616"/>
  <c r="T1616"/>
  <c r="R1616"/>
  <c r="P1616"/>
  <c r="BI1609"/>
  <c r="BH1609"/>
  <c r="BG1609"/>
  <c r="BE1609"/>
  <c r="T1609"/>
  <c r="R1609"/>
  <c r="P1609"/>
  <c r="BI1605"/>
  <c r="BH1605"/>
  <c r="BG1605"/>
  <c r="BE1605"/>
  <c r="T1605"/>
  <c r="R1605"/>
  <c r="P1605"/>
  <c r="BI1599"/>
  <c r="BH1599"/>
  <c r="BG1599"/>
  <c r="BE1599"/>
  <c r="T1599"/>
  <c r="R1599"/>
  <c r="P1599"/>
  <c r="BI1595"/>
  <c r="BH1595"/>
  <c r="BG1595"/>
  <c r="BE1595"/>
  <c r="T1595"/>
  <c r="R1595"/>
  <c r="P1595"/>
  <c r="BI1591"/>
  <c r="BH1591"/>
  <c r="BG1591"/>
  <c r="BE1591"/>
  <c r="T1591"/>
  <c r="R1591"/>
  <c r="P1591"/>
  <c r="BI1585"/>
  <c r="BH1585"/>
  <c r="BG1585"/>
  <c r="BE1585"/>
  <c r="T1585"/>
  <c r="R1585"/>
  <c r="P1585"/>
  <c r="BI1579"/>
  <c r="BH1579"/>
  <c r="BG1579"/>
  <c r="BE1579"/>
  <c r="T1579"/>
  <c r="R1579"/>
  <c r="P1579"/>
  <c r="BI1573"/>
  <c r="BH1573"/>
  <c r="BG1573"/>
  <c r="BE1573"/>
  <c r="T1573"/>
  <c r="R1573"/>
  <c r="P1573"/>
  <c r="BI1560"/>
  <c r="BH1560"/>
  <c r="BG1560"/>
  <c r="BE1560"/>
  <c r="T1560"/>
  <c r="R1560"/>
  <c r="P1560"/>
  <c r="BI1547"/>
  <c r="BH1547"/>
  <c r="BG1547"/>
  <c r="BE1547"/>
  <c r="T1547"/>
  <c r="R1547"/>
  <c r="P1547"/>
  <c r="BI1534"/>
  <c r="BH1534"/>
  <c r="BG1534"/>
  <c r="BE1534"/>
  <c r="T1534"/>
  <c r="R1534"/>
  <c r="P1534"/>
  <c r="BI1521"/>
  <c r="BH1521"/>
  <c r="BG1521"/>
  <c r="BE1521"/>
  <c r="T1521"/>
  <c r="R1521"/>
  <c r="P1521"/>
  <c r="BI1508"/>
  <c r="BH1508"/>
  <c r="BG1508"/>
  <c r="BE1508"/>
  <c r="T1508"/>
  <c r="R1508"/>
  <c r="P1508"/>
  <c r="BI1501"/>
  <c r="BH1501"/>
  <c r="BG1501"/>
  <c r="BE1501"/>
  <c r="T1501"/>
  <c r="R1501"/>
  <c r="P1501"/>
  <c r="BI1494"/>
  <c r="BH1494"/>
  <c r="BG1494"/>
  <c r="BE1494"/>
  <c r="T1494"/>
  <c r="R1494"/>
  <c r="P1494"/>
  <c r="BI1487"/>
  <c r="BH1487"/>
  <c r="BG1487"/>
  <c r="BE1487"/>
  <c r="T1487"/>
  <c r="R1487"/>
  <c r="P1487"/>
  <c r="BI1480"/>
  <c r="BH1480"/>
  <c r="BG1480"/>
  <c r="BE1480"/>
  <c r="T1480"/>
  <c r="R1480"/>
  <c r="P1480"/>
  <c r="BI1473"/>
  <c r="BH1473"/>
  <c r="BG1473"/>
  <c r="BE1473"/>
  <c r="T1473"/>
  <c r="R1473"/>
  <c r="P1473"/>
  <c r="BI1466"/>
  <c r="BH1466"/>
  <c r="BG1466"/>
  <c r="BE1466"/>
  <c r="T1466"/>
  <c r="R1466"/>
  <c r="P1466"/>
  <c r="BI1465"/>
  <c r="BH1465"/>
  <c r="BG1465"/>
  <c r="BE1465"/>
  <c r="T1465"/>
  <c r="R1465"/>
  <c r="P1465"/>
  <c r="BI1463"/>
  <c r="BH1463"/>
  <c r="BG1463"/>
  <c r="BE1463"/>
  <c r="T1463"/>
  <c r="R1463"/>
  <c r="P1463"/>
  <c r="BI1462"/>
  <c r="BH1462"/>
  <c r="BG1462"/>
  <c r="BE1462"/>
  <c r="T1462"/>
  <c r="R1462"/>
  <c r="P1462"/>
  <c r="BI1461"/>
  <c r="BH1461"/>
  <c r="BG1461"/>
  <c r="BE1461"/>
  <c r="T1461"/>
  <c r="R1461"/>
  <c r="P1461"/>
  <c r="BI1453"/>
  <c r="BH1453"/>
  <c r="BG1453"/>
  <c r="BE1453"/>
  <c r="T1453"/>
  <c r="R1453"/>
  <c r="P1453"/>
  <c r="BI1450"/>
  <c r="BH1450"/>
  <c r="BG1450"/>
  <c r="BE1450"/>
  <c r="T1450"/>
  <c r="R1450"/>
  <c r="P1450"/>
  <c r="BI1442"/>
  <c r="BH1442"/>
  <c r="BG1442"/>
  <c r="BE1442"/>
  <c r="T1442"/>
  <c r="R1442"/>
  <c r="P1442"/>
  <c r="BI1438"/>
  <c r="BH1438"/>
  <c r="BG1438"/>
  <c r="BE1438"/>
  <c r="T1438"/>
  <c r="R1438"/>
  <c r="P1438"/>
  <c r="BI1434"/>
  <c r="BH1434"/>
  <c r="BG1434"/>
  <c r="BE1434"/>
  <c r="T1434"/>
  <c r="R1434"/>
  <c r="P1434"/>
  <c r="BI1430"/>
  <c r="BH1430"/>
  <c r="BG1430"/>
  <c r="BE1430"/>
  <c r="T1430"/>
  <c r="R1430"/>
  <c r="P1430"/>
  <c r="BI1429"/>
  <c r="BH1429"/>
  <c r="BG1429"/>
  <c r="BE1429"/>
  <c r="T1429"/>
  <c r="R1429"/>
  <c r="P1429"/>
  <c r="BI1426"/>
  <c r="BH1426"/>
  <c r="BG1426"/>
  <c r="BE1426"/>
  <c r="T1426"/>
  <c r="R1426"/>
  <c r="P1426"/>
  <c r="BI1423"/>
  <c r="BH1423"/>
  <c r="BG1423"/>
  <c r="BE1423"/>
  <c r="T1423"/>
  <c r="R1423"/>
  <c r="P1423"/>
  <c r="BI1412"/>
  <c r="BH1412"/>
  <c r="BG1412"/>
  <c r="BE1412"/>
  <c r="T1412"/>
  <c r="R1412"/>
  <c r="P1412"/>
  <c r="BI1404"/>
  <c r="BH1404"/>
  <c r="BG1404"/>
  <c r="BE1404"/>
  <c r="T1404"/>
  <c r="R1404"/>
  <c r="P1404"/>
  <c r="BI1402"/>
  <c r="BH1402"/>
  <c r="BG1402"/>
  <c r="BE1402"/>
  <c r="T1402"/>
  <c r="R1402"/>
  <c r="P1402"/>
  <c r="BI1395"/>
  <c r="BH1395"/>
  <c r="BG1395"/>
  <c r="BE1395"/>
  <c r="T1395"/>
  <c r="R1395"/>
  <c r="P1395"/>
  <c r="BI1391"/>
  <c r="BH1391"/>
  <c r="BG1391"/>
  <c r="BE1391"/>
  <c r="T1391"/>
  <c r="R1391"/>
  <c r="P1391"/>
  <c r="BI1383"/>
  <c r="BH1383"/>
  <c r="BG1383"/>
  <c r="BE1383"/>
  <c r="T1383"/>
  <c r="R1383"/>
  <c r="P1383"/>
  <c r="BI1375"/>
  <c r="BH1375"/>
  <c r="BG1375"/>
  <c r="BE1375"/>
  <c r="T1375"/>
  <c r="R1375"/>
  <c r="P1375"/>
  <c r="BI1373"/>
  <c r="BH1373"/>
  <c r="BG1373"/>
  <c r="BE1373"/>
  <c r="T1373"/>
  <c r="R1373"/>
  <c r="P1373"/>
  <c r="BI1372"/>
  <c r="BH1372"/>
  <c r="BG1372"/>
  <c r="BE1372"/>
  <c r="T1372"/>
  <c r="R1372"/>
  <c r="P1372"/>
  <c r="BI1371"/>
  <c r="BH1371"/>
  <c r="BG1371"/>
  <c r="BE1371"/>
  <c r="T1371"/>
  <c r="R1371"/>
  <c r="P1371"/>
  <c r="BI1364"/>
  <c r="BH1364"/>
  <c r="BG1364"/>
  <c r="BE1364"/>
  <c r="T1364"/>
  <c r="R1364"/>
  <c r="P1364"/>
  <c r="BI1357"/>
  <c r="BH1357"/>
  <c r="BG1357"/>
  <c r="BE1357"/>
  <c r="T1357"/>
  <c r="R1357"/>
  <c r="P1357"/>
  <c r="BI1355"/>
  <c r="BH1355"/>
  <c r="BG1355"/>
  <c r="BE1355"/>
  <c r="T1355"/>
  <c r="R1355"/>
  <c r="P1355"/>
  <c r="BI1353"/>
  <c r="BH1353"/>
  <c r="BG1353"/>
  <c r="BE1353"/>
  <c r="T1353"/>
  <c r="R1353"/>
  <c r="P1353"/>
  <c r="BI1347"/>
  <c r="BH1347"/>
  <c r="BG1347"/>
  <c r="BE1347"/>
  <c r="T1347"/>
  <c r="R1347"/>
  <c r="P1347"/>
  <c r="BI1341"/>
  <c r="BH1341"/>
  <c r="BG1341"/>
  <c r="BE1341"/>
  <c r="T1341"/>
  <c r="R1341"/>
  <c r="P1341"/>
  <c r="BI1335"/>
  <c r="BH1335"/>
  <c r="BG1335"/>
  <c r="BE1335"/>
  <c r="T1335"/>
  <c r="R1335"/>
  <c r="P1335"/>
  <c r="BI1329"/>
  <c r="BH1329"/>
  <c r="BG1329"/>
  <c r="BE1329"/>
  <c r="T1329"/>
  <c r="R1329"/>
  <c r="P1329"/>
  <c r="BI1323"/>
  <c r="BH1323"/>
  <c r="BG1323"/>
  <c r="BE1323"/>
  <c r="T1323"/>
  <c r="R1323"/>
  <c r="P1323"/>
  <c r="BI1317"/>
  <c r="BH1317"/>
  <c r="BG1317"/>
  <c r="BE1317"/>
  <c r="T1317"/>
  <c r="R1317"/>
  <c r="P1317"/>
  <c r="BI1311"/>
  <c r="BH1311"/>
  <c r="BG1311"/>
  <c r="BE1311"/>
  <c r="T1311"/>
  <c r="R1311"/>
  <c r="P1311"/>
  <c r="BI1309"/>
  <c r="BH1309"/>
  <c r="BG1309"/>
  <c r="BE1309"/>
  <c r="T1309"/>
  <c r="R1309"/>
  <c r="P1309"/>
  <c r="BI1308"/>
  <c r="BH1308"/>
  <c r="BG1308"/>
  <c r="BE1308"/>
  <c r="T1308"/>
  <c r="R1308"/>
  <c r="P1308"/>
  <c r="BI1307"/>
  <c r="BH1307"/>
  <c r="BG1307"/>
  <c r="BE1307"/>
  <c r="T1307"/>
  <c r="R1307"/>
  <c r="P1307"/>
  <c r="BI1301"/>
  <c r="BH1301"/>
  <c r="BG1301"/>
  <c r="BE1301"/>
  <c r="T1301"/>
  <c r="R1301"/>
  <c r="P1301"/>
  <c r="BI1295"/>
  <c r="BH1295"/>
  <c r="BG1295"/>
  <c r="BE1295"/>
  <c r="T1295"/>
  <c r="R1295"/>
  <c r="P1295"/>
  <c r="BI1289"/>
  <c r="BH1289"/>
  <c r="BG1289"/>
  <c r="BE1289"/>
  <c r="T1289"/>
  <c r="R1289"/>
  <c r="P1289"/>
  <c r="BI1283"/>
  <c r="BH1283"/>
  <c r="BG1283"/>
  <c r="BE1283"/>
  <c r="T1283"/>
  <c r="R1283"/>
  <c r="P1283"/>
  <c r="BI1277"/>
  <c r="BH1277"/>
  <c r="BG1277"/>
  <c r="BE1277"/>
  <c r="T1277"/>
  <c r="R1277"/>
  <c r="P1277"/>
  <c r="BI1271"/>
  <c r="BH1271"/>
  <c r="BG1271"/>
  <c r="BE1271"/>
  <c r="T1271"/>
  <c r="R1271"/>
  <c r="P1271"/>
  <c r="BI1265"/>
  <c r="BH1265"/>
  <c r="BG1265"/>
  <c r="BE1265"/>
  <c r="T1265"/>
  <c r="R1265"/>
  <c r="P1265"/>
  <c r="BI1259"/>
  <c r="BH1259"/>
  <c r="BG1259"/>
  <c r="BE1259"/>
  <c r="T1259"/>
  <c r="R1259"/>
  <c r="P1259"/>
  <c r="BI1258"/>
  <c r="BH1258"/>
  <c r="BG1258"/>
  <c r="BE1258"/>
  <c r="T1258"/>
  <c r="R1258"/>
  <c r="P1258"/>
  <c r="BI1256"/>
  <c r="BH1256"/>
  <c r="BG1256"/>
  <c r="BE1256"/>
  <c r="T1256"/>
  <c r="R1256"/>
  <c r="P1256"/>
  <c r="BI1255"/>
  <c r="BH1255"/>
  <c r="BG1255"/>
  <c r="BE1255"/>
  <c r="T1255"/>
  <c r="R1255"/>
  <c r="P1255"/>
  <c r="BI1247"/>
  <c r="BH1247"/>
  <c r="BG1247"/>
  <c r="BE1247"/>
  <c r="T1247"/>
  <c r="R1247"/>
  <c r="P1247"/>
  <c r="BI1240"/>
  <c r="BH1240"/>
  <c r="BG1240"/>
  <c r="BE1240"/>
  <c r="T1240"/>
  <c r="R1240"/>
  <c r="P1240"/>
  <c r="BI1239"/>
  <c r="BH1239"/>
  <c r="BG1239"/>
  <c r="BE1239"/>
  <c r="T1239"/>
  <c r="R1239"/>
  <c r="P1239"/>
  <c r="BI1233"/>
  <c r="BH1233"/>
  <c r="BG1233"/>
  <c r="BE1233"/>
  <c r="T1233"/>
  <c r="R1233"/>
  <c r="P1233"/>
  <c r="BI1231"/>
  <c r="BH1231"/>
  <c r="BG1231"/>
  <c r="BE1231"/>
  <c r="T1231"/>
  <c r="R1231"/>
  <c r="P1231"/>
  <c r="BI1230"/>
  <c r="BH1230"/>
  <c r="BG1230"/>
  <c r="BE1230"/>
  <c r="T1230"/>
  <c r="R1230"/>
  <c r="P1230"/>
  <c r="BI1229"/>
  <c r="BH1229"/>
  <c r="BG1229"/>
  <c r="BE1229"/>
  <c r="T1229"/>
  <c r="R1229"/>
  <c r="P1229"/>
  <c r="BI1223"/>
  <c r="BH1223"/>
  <c r="BG1223"/>
  <c r="BE1223"/>
  <c r="T1223"/>
  <c r="R1223"/>
  <c r="P1223"/>
  <c r="BI1220"/>
  <c r="BH1220"/>
  <c r="BG1220"/>
  <c r="BE1220"/>
  <c r="T1220"/>
  <c r="R1220"/>
  <c r="P1220"/>
  <c r="BI1213"/>
  <c r="BH1213"/>
  <c r="BG1213"/>
  <c r="BE1213"/>
  <c r="T1213"/>
  <c r="R1213"/>
  <c r="P1213"/>
  <c r="BI1206"/>
  <c r="BH1206"/>
  <c r="BG1206"/>
  <c r="BE1206"/>
  <c r="T1206"/>
  <c r="R1206"/>
  <c r="P1206"/>
  <c r="BI1200"/>
  <c r="BH1200"/>
  <c r="BG1200"/>
  <c r="BE1200"/>
  <c r="T1200"/>
  <c r="R1200"/>
  <c r="P1200"/>
  <c r="BI1196"/>
  <c r="BH1196"/>
  <c r="BG1196"/>
  <c r="BE1196"/>
  <c r="T1196"/>
  <c r="R1196"/>
  <c r="P1196"/>
  <c r="BI1190"/>
  <c r="BH1190"/>
  <c r="BG1190"/>
  <c r="BE1190"/>
  <c r="T1190"/>
  <c r="R1190"/>
  <c r="P1190"/>
  <c r="BI1184"/>
  <c r="BH1184"/>
  <c r="BG1184"/>
  <c r="BE1184"/>
  <c r="T1184"/>
  <c r="R1184"/>
  <c r="P1184"/>
  <c r="BI1178"/>
  <c r="BH1178"/>
  <c r="BG1178"/>
  <c r="BE1178"/>
  <c r="T1178"/>
  <c r="R1178"/>
  <c r="P1178"/>
  <c r="BI1172"/>
  <c r="BH1172"/>
  <c r="BG1172"/>
  <c r="BE1172"/>
  <c r="T1172"/>
  <c r="R1172"/>
  <c r="P1172"/>
  <c r="BI1169"/>
  <c r="BH1169"/>
  <c r="BG1169"/>
  <c r="BE1169"/>
  <c r="T1169"/>
  <c r="R1169"/>
  <c r="P1169"/>
  <c r="BI1167"/>
  <c r="BH1167"/>
  <c r="BG1167"/>
  <c r="BE1167"/>
  <c r="T1167"/>
  <c r="R1167"/>
  <c r="P1167"/>
  <c r="BI1165"/>
  <c r="BH1165"/>
  <c r="BG1165"/>
  <c r="BE1165"/>
  <c r="T1165"/>
  <c r="R1165"/>
  <c r="P1165"/>
  <c r="BI1162"/>
  <c r="BH1162"/>
  <c r="BG1162"/>
  <c r="BE1162"/>
  <c r="T1162"/>
  <c r="R1162"/>
  <c r="P1162"/>
  <c r="BI1159"/>
  <c r="BH1159"/>
  <c r="BG1159"/>
  <c r="BE1159"/>
  <c r="T1159"/>
  <c r="R1159"/>
  <c r="P1159"/>
  <c r="BI1157"/>
  <c r="BH1157"/>
  <c r="BG1157"/>
  <c r="BE1157"/>
  <c r="T1157"/>
  <c r="R1157"/>
  <c r="P1157"/>
  <c r="BI1156"/>
  <c r="BH1156"/>
  <c r="BG1156"/>
  <c r="BE1156"/>
  <c r="T1156"/>
  <c r="R1156"/>
  <c r="P1156"/>
  <c r="BI1155"/>
  <c r="BH1155"/>
  <c r="BG1155"/>
  <c r="BE1155"/>
  <c r="T1155"/>
  <c r="R1155"/>
  <c r="P1155"/>
  <c r="BI1154"/>
  <c r="BH1154"/>
  <c r="BG1154"/>
  <c r="BE1154"/>
  <c r="T1154"/>
  <c r="R1154"/>
  <c r="P1154"/>
  <c r="BI1153"/>
  <c r="BH1153"/>
  <c r="BG1153"/>
  <c r="BE1153"/>
  <c r="T1153"/>
  <c r="R1153"/>
  <c r="P1153"/>
  <c r="BI1152"/>
  <c r="BH1152"/>
  <c r="BG1152"/>
  <c r="BE1152"/>
  <c r="T1152"/>
  <c r="R1152"/>
  <c r="P1152"/>
  <c r="BI1151"/>
  <c r="BH1151"/>
  <c r="BG1151"/>
  <c r="BE1151"/>
  <c r="T1151"/>
  <c r="R1151"/>
  <c r="P1151"/>
  <c r="BI1150"/>
  <c r="BH1150"/>
  <c r="BG1150"/>
  <c r="BE1150"/>
  <c r="T1150"/>
  <c r="R1150"/>
  <c r="P1150"/>
  <c r="BI1149"/>
  <c r="BH1149"/>
  <c r="BG1149"/>
  <c r="BE1149"/>
  <c r="T1149"/>
  <c r="R1149"/>
  <c r="P1149"/>
  <c r="BI1148"/>
  <c r="BH1148"/>
  <c r="BG1148"/>
  <c r="BE1148"/>
  <c r="T1148"/>
  <c r="R1148"/>
  <c r="P1148"/>
  <c r="BI1147"/>
  <c r="BH1147"/>
  <c r="BG1147"/>
  <c r="BE1147"/>
  <c r="T1147"/>
  <c r="R1147"/>
  <c r="P1147"/>
  <c r="BI1146"/>
  <c r="BH1146"/>
  <c r="BG1146"/>
  <c r="BE1146"/>
  <c r="T1146"/>
  <c r="R1146"/>
  <c r="P1146"/>
  <c r="BI1144"/>
  <c r="BH1144"/>
  <c r="BG1144"/>
  <c r="BE1144"/>
  <c r="T1144"/>
  <c r="R1144"/>
  <c r="P1144"/>
  <c r="BI1142"/>
  <c r="BH1142"/>
  <c r="BG1142"/>
  <c r="BE1142"/>
  <c r="T1142"/>
  <c r="R1142"/>
  <c r="P1142"/>
  <c r="BI1140"/>
  <c r="BH1140"/>
  <c r="BG1140"/>
  <c r="BE1140"/>
  <c r="T1140"/>
  <c r="R1140"/>
  <c r="P1140"/>
  <c r="BI1138"/>
  <c r="BH1138"/>
  <c r="BG1138"/>
  <c r="BE1138"/>
  <c r="T1138"/>
  <c r="R1138"/>
  <c r="P1138"/>
  <c r="BI1136"/>
  <c r="BH1136"/>
  <c r="BG1136"/>
  <c r="BE1136"/>
  <c r="T1136"/>
  <c r="R1136"/>
  <c r="P1136"/>
  <c r="BI1135"/>
  <c r="BH1135"/>
  <c r="BG1135"/>
  <c r="BE1135"/>
  <c r="T1135"/>
  <c r="R1135"/>
  <c r="P1135"/>
  <c r="BI1134"/>
  <c r="BH1134"/>
  <c r="BG1134"/>
  <c r="BE1134"/>
  <c r="T1134"/>
  <c r="R1134"/>
  <c r="P1134"/>
  <c r="BI1131"/>
  <c r="BH1131"/>
  <c r="BG1131"/>
  <c r="BE1131"/>
  <c r="T1131"/>
  <c r="R1131"/>
  <c r="P1131"/>
  <c r="BI1125"/>
  <c r="BH1125"/>
  <c r="BG1125"/>
  <c r="BE1125"/>
  <c r="T1125"/>
  <c r="R1125"/>
  <c r="P1125"/>
  <c r="BI1123"/>
  <c r="BH1123"/>
  <c r="BG1123"/>
  <c r="BE1123"/>
  <c r="T1123"/>
  <c r="R1123"/>
  <c r="P1123"/>
  <c r="BI1120"/>
  <c r="BH1120"/>
  <c r="BG1120"/>
  <c r="BE1120"/>
  <c r="T1120"/>
  <c r="R1120"/>
  <c r="P1120"/>
  <c r="BI1118"/>
  <c r="BH1118"/>
  <c r="BG1118"/>
  <c r="BE1118"/>
  <c r="T1118"/>
  <c r="R1118"/>
  <c r="P1118"/>
  <c r="BI1116"/>
  <c r="BH1116"/>
  <c r="BG1116"/>
  <c r="BE1116"/>
  <c r="T1116"/>
  <c r="R1116"/>
  <c r="P1116"/>
  <c r="BI1115"/>
  <c r="BH1115"/>
  <c r="BG1115"/>
  <c r="BE1115"/>
  <c r="T1115"/>
  <c r="R1115"/>
  <c r="P1115"/>
  <c r="BI1114"/>
  <c r="BH1114"/>
  <c r="BG1114"/>
  <c r="BE1114"/>
  <c r="T1114"/>
  <c r="R1114"/>
  <c r="P1114"/>
  <c r="BI1111"/>
  <c r="BH1111"/>
  <c r="BG1111"/>
  <c r="BE1111"/>
  <c r="T1111"/>
  <c r="R1111"/>
  <c r="P1111"/>
  <c r="BI1108"/>
  <c r="BH1108"/>
  <c r="BG1108"/>
  <c r="BE1108"/>
  <c r="T1108"/>
  <c r="R1108"/>
  <c r="P1108"/>
  <c r="BI1106"/>
  <c r="BH1106"/>
  <c r="BG1106"/>
  <c r="BE1106"/>
  <c r="T1106"/>
  <c r="R1106"/>
  <c r="P1106"/>
  <c r="BI1104"/>
  <c r="BH1104"/>
  <c r="BG1104"/>
  <c r="BE1104"/>
  <c r="T1104"/>
  <c r="R1104"/>
  <c r="P1104"/>
  <c r="BI1101"/>
  <c r="BH1101"/>
  <c r="BG1101"/>
  <c r="BE1101"/>
  <c r="T1101"/>
  <c r="R1101"/>
  <c r="P1101"/>
  <c r="BI1100"/>
  <c r="BH1100"/>
  <c r="BG1100"/>
  <c r="BE1100"/>
  <c r="T1100"/>
  <c r="R1100"/>
  <c r="P1100"/>
  <c r="BI1099"/>
  <c r="BH1099"/>
  <c r="BG1099"/>
  <c r="BE1099"/>
  <c r="T1099"/>
  <c r="R1099"/>
  <c r="P1099"/>
  <c r="BI1097"/>
  <c r="BH1097"/>
  <c r="BG1097"/>
  <c r="BE1097"/>
  <c r="T1097"/>
  <c r="R1097"/>
  <c r="P1097"/>
  <c r="BI1096"/>
  <c r="BH1096"/>
  <c r="BG1096"/>
  <c r="BE1096"/>
  <c r="T1096"/>
  <c r="R1096"/>
  <c r="P1096"/>
  <c r="BI1094"/>
  <c r="BH1094"/>
  <c r="BG1094"/>
  <c r="BE1094"/>
  <c r="T1094"/>
  <c r="R1094"/>
  <c r="P1094"/>
  <c r="BI1086"/>
  <c r="BH1086"/>
  <c r="BG1086"/>
  <c r="BE1086"/>
  <c r="T1086"/>
  <c r="R1086"/>
  <c r="P1086"/>
  <c r="BI1078"/>
  <c r="BH1078"/>
  <c r="BG1078"/>
  <c r="BE1078"/>
  <c r="T1078"/>
  <c r="R1078"/>
  <c r="P1078"/>
  <c r="BI1077"/>
  <c r="BH1077"/>
  <c r="BG1077"/>
  <c r="BE1077"/>
  <c r="T1077"/>
  <c r="R1077"/>
  <c r="P1077"/>
  <c r="BI1076"/>
  <c r="BH1076"/>
  <c r="BG1076"/>
  <c r="BE1076"/>
  <c r="T1076"/>
  <c r="R1076"/>
  <c r="P1076"/>
  <c r="BI1075"/>
  <c r="BH1075"/>
  <c r="BG1075"/>
  <c r="BE1075"/>
  <c r="T1075"/>
  <c r="R1075"/>
  <c r="P1075"/>
  <c r="BI1072"/>
  <c r="BH1072"/>
  <c r="BG1072"/>
  <c r="BE1072"/>
  <c r="T1072"/>
  <c r="R1072"/>
  <c r="P1072"/>
  <c r="BI1070"/>
  <c r="BH1070"/>
  <c r="BG1070"/>
  <c r="BE1070"/>
  <c r="T1070"/>
  <c r="R1070"/>
  <c r="P1070"/>
  <c r="BI1060"/>
  <c r="BH1060"/>
  <c r="BG1060"/>
  <c r="BE1060"/>
  <c r="T1060"/>
  <c r="R1060"/>
  <c r="P1060"/>
  <c r="BI1058"/>
  <c r="BH1058"/>
  <c r="BG1058"/>
  <c r="BE1058"/>
  <c r="T1058"/>
  <c r="R1058"/>
  <c r="P1058"/>
  <c r="BI1047"/>
  <c r="BH1047"/>
  <c r="BG1047"/>
  <c r="BE1047"/>
  <c r="T1047"/>
  <c r="R1047"/>
  <c r="P1047"/>
  <c r="BI1045"/>
  <c r="BH1045"/>
  <c r="BG1045"/>
  <c r="BE1045"/>
  <c r="T1045"/>
  <c r="R1045"/>
  <c r="P1045"/>
  <c r="BI1044"/>
  <c r="BH1044"/>
  <c r="BG1044"/>
  <c r="BE1044"/>
  <c r="T1044"/>
  <c r="R1044"/>
  <c r="P1044"/>
  <c r="BI1043"/>
  <c r="BH1043"/>
  <c r="BG1043"/>
  <c r="BE1043"/>
  <c r="T1043"/>
  <c r="R1043"/>
  <c r="P1043"/>
  <c r="BI1041"/>
  <c r="BH1041"/>
  <c r="BG1041"/>
  <c r="BE1041"/>
  <c r="T1041"/>
  <c r="R1041"/>
  <c r="P1041"/>
  <c r="BI1039"/>
  <c r="BH1039"/>
  <c r="BG1039"/>
  <c r="BE1039"/>
  <c r="T1039"/>
  <c r="R1039"/>
  <c r="P1039"/>
  <c r="BI1036"/>
  <c r="BH1036"/>
  <c r="BG1036"/>
  <c r="BE1036"/>
  <c r="T1036"/>
  <c r="R1036"/>
  <c r="P1036"/>
  <c r="BI1026"/>
  <c r="BH1026"/>
  <c r="BG1026"/>
  <c r="BE1026"/>
  <c r="T1026"/>
  <c r="R1026"/>
  <c r="P1026"/>
  <c r="BI1018"/>
  <c r="BH1018"/>
  <c r="BG1018"/>
  <c r="BE1018"/>
  <c r="T1018"/>
  <c r="R1018"/>
  <c r="P1018"/>
  <c r="BI1016"/>
  <c r="BH1016"/>
  <c r="BG1016"/>
  <c r="BE1016"/>
  <c r="T1016"/>
  <c r="R1016"/>
  <c r="P1016"/>
  <c r="BI1008"/>
  <c r="BH1008"/>
  <c r="BG1008"/>
  <c r="BE1008"/>
  <c r="T1008"/>
  <c r="R1008"/>
  <c r="P1008"/>
  <c r="BI1006"/>
  <c r="BH1006"/>
  <c r="BG1006"/>
  <c r="BE1006"/>
  <c r="T1006"/>
  <c r="R1006"/>
  <c r="P1006"/>
  <c r="BI1004"/>
  <c r="BH1004"/>
  <c r="BG1004"/>
  <c r="BE1004"/>
  <c r="T1004"/>
  <c r="R1004"/>
  <c r="P1004"/>
  <c r="BI1003"/>
  <c r="BH1003"/>
  <c r="BG1003"/>
  <c r="BE1003"/>
  <c r="T1003"/>
  <c r="R1003"/>
  <c r="P1003"/>
  <c r="BI1000"/>
  <c r="BH1000"/>
  <c r="BG1000"/>
  <c r="BE1000"/>
  <c r="T1000"/>
  <c r="R1000"/>
  <c r="P1000"/>
  <c r="BI998"/>
  <c r="BH998"/>
  <c r="BG998"/>
  <c r="BE998"/>
  <c r="T998"/>
  <c r="R998"/>
  <c r="P998"/>
  <c r="BI996"/>
  <c r="BH996"/>
  <c r="BG996"/>
  <c r="BE996"/>
  <c r="T996"/>
  <c r="R996"/>
  <c r="P996"/>
  <c r="BI994"/>
  <c r="BH994"/>
  <c r="BG994"/>
  <c r="BE994"/>
  <c r="T994"/>
  <c r="R994"/>
  <c r="P994"/>
  <c r="BI980"/>
  <c r="BH980"/>
  <c r="BG980"/>
  <c r="BE980"/>
  <c r="T980"/>
  <c r="R980"/>
  <c r="P980"/>
  <c r="BI977"/>
  <c r="BH977"/>
  <c r="BG977"/>
  <c r="BE977"/>
  <c r="T977"/>
  <c r="R977"/>
  <c r="P977"/>
  <c r="BI974"/>
  <c r="BH974"/>
  <c r="BG974"/>
  <c r="BE974"/>
  <c r="T974"/>
  <c r="R974"/>
  <c r="P974"/>
  <c r="BI960"/>
  <c r="BH960"/>
  <c r="BG960"/>
  <c r="BE960"/>
  <c r="T960"/>
  <c r="R960"/>
  <c r="P960"/>
  <c r="BI946"/>
  <c r="BH946"/>
  <c r="BG946"/>
  <c r="BE946"/>
  <c r="T946"/>
  <c r="R946"/>
  <c r="P946"/>
  <c r="BI932"/>
  <c r="BH932"/>
  <c r="BG932"/>
  <c r="BE932"/>
  <c r="T932"/>
  <c r="R932"/>
  <c r="P932"/>
  <c r="BI931"/>
  <c r="BH931"/>
  <c r="BG931"/>
  <c r="BE931"/>
  <c r="T931"/>
  <c r="R931"/>
  <c r="P931"/>
  <c r="BI928"/>
  <c r="BH928"/>
  <c r="BG928"/>
  <c r="BE928"/>
  <c r="T928"/>
  <c r="R928"/>
  <c r="P928"/>
  <c r="BI914"/>
  <c r="BH914"/>
  <c r="BG914"/>
  <c r="BE914"/>
  <c r="T914"/>
  <c r="R914"/>
  <c r="P914"/>
  <c r="BI913"/>
  <c r="BH913"/>
  <c r="BG913"/>
  <c r="BE913"/>
  <c r="T913"/>
  <c r="R913"/>
  <c r="P913"/>
  <c r="BI910"/>
  <c r="BH910"/>
  <c r="BG910"/>
  <c r="BE910"/>
  <c r="T910"/>
  <c r="R910"/>
  <c r="P910"/>
  <c r="BI907"/>
  <c r="BH907"/>
  <c r="BG907"/>
  <c r="BE907"/>
  <c r="T907"/>
  <c r="R907"/>
  <c r="P907"/>
  <c r="BI904"/>
  <c r="BH904"/>
  <c r="BG904"/>
  <c r="BE904"/>
  <c r="T904"/>
  <c r="R904"/>
  <c r="P904"/>
  <c r="BI887"/>
  <c r="BH887"/>
  <c r="BG887"/>
  <c r="BE887"/>
  <c r="T887"/>
  <c r="R887"/>
  <c r="P887"/>
  <c r="BI884"/>
  <c r="BH884"/>
  <c r="BG884"/>
  <c r="BE884"/>
  <c r="T884"/>
  <c r="R884"/>
  <c r="P884"/>
  <c r="BI872"/>
  <c r="BH872"/>
  <c r="BG872"/>
  <c r="BE872"/>
  <c r="T872"/>
  <c r="R872"/>
  <c r="P872"/>
  <c r="BI847"/>
  <c r="BH847"/>
  <c r="BG847"/>
  <c r="BE847"/>
  <c r="T847"/>
  <c r="R847"/>
  <c r="P847"/>
  <c r="BI835"/>
  <c r="BH835"/>
  <c r="BG835"/>
  <c r="BE835"/>
  <c r="T835"/>
  <c r="R835"/>
  <c r="P835"/>
  <c r="BI823"/>
  <c r="BH823"/>
  <c r="BG823"/>
  <c r="BE823"/>
  <c r="T823"/>
  <c r="R823"/>
  <c r="P823"/>
  <c r="BI822"/>
  <c r="BH822"/>
  <c r="BG822"/>
  <c r="BE822"/>
  <c r="T822"/>
  <c r="R822"/>
  <c r="P822"/>
  <c r="BI821"/>
  <c r="BH821"/>
  <c r="BG821"/>
  <c r="BE821"/>
  <c r="T821"/>
  <c r="R821"/>
  <c r="P821"/>
  <c r="BI820"/>
  <c r="BH820"/>
  <c r="BG820"/>
  <c r="BE820"/>
  <c r="T820"/>
  <c r="R820"/>
  <c r="P820"/>
  <c r="BI819"/>
  <c r="BH819"/>
  <c r="BG819"/>
  <c r="BE819"/>
  <c r="T819"/>
  <c r="R819"/>
  <c r="P819"/>
  <c r="BI818"/>
  <c r="BH818"/>
  <c r="BG818"/>
  <c r="BE818"/>
  <c r="T818"/>
  <c r="R818"/>
  <c r="P818"/>
  <c r="BI817"/>
  <c r="BH817"/>
  <c r="BG817"/>
  <c r="BE817"/>
  <c r="T817"/>
  <c r="R817"/>
  <c r="P817"/>
  <c r="BI816"/>
  <c r="BH816"/>
  <c r="BG816"/>
  <c r="BE816"/>
  <c r="T816"/>
  <c r="R816"/>
  <c r="P816"/>
  <c r="BI814"/>
  <c r="BH814"/>
  <c r="BG814"/>
  <c r="BE814"/>
  <c r="T814"/>
  <c r="R814"/>
  <c r="P814"/>
  <c r="BI812"/>
  <c r="BH812"/>
  <c r="BG812"/>
  <c r="BE812"/>
  <c r="T812"/>
  <c r="R812"/>
  <c r="P812"/>
  <c r="BI810"/>
  <c r="BH810"/>
  <c r="BG810"/>
  <c r="BE810"/>
  <c r="T810"/>
  <c r="R810"/>
  <c r="P810"/>
  <c r="BI806"/>
  <c r="BH806"/>
  <c r="BG806"/>
  <c r="BE806"/>
  <c r="T806"/>
  <c r="R806"/>
  <c r="P806"/>
  <c r="BI803"/>
  <c r="BH803"/>
  <c r="BG803"/>
  <c r="BE803"/>
  <c r="T803"/>
  <c r="R803"/>
  <c r="P803"/>
  <c r="BI800"/>
  <c r="BH800"/>
  <c r="BG800"/>
  <c r="BE800"/>
  <c r="T800"/>
  <c r="R800"/>
  <c r="P800"/>
  <c r="BI797"/>
  <c r="BH797"/>
  <c r="BG797"/>
  <c r="BE797"/>
  <c r="T797"/>
  <c r="R797"/>
  <c r="P797"/>
  <c r="BI772"/>
  <c r="BH772"/>
  <c r="BG772"/>
  <c r="BE772"/>
  <c r="T772"/>
  <c r="R772"/>
  <c r="P772"/>
  <c r="BI756"/>
  <c r="BH756"/>
  <c r="BG756"/>
  <c r="BE756"/>
  <c r="T756"/>
  <c r="R756"/>
  <c r="P756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14"/>
  <c r="BH714"/>
  <c r="BG714"/>
  <c r="BE714"/>
  <c r="T714"/>
  <c r="R714"/>
  <c r="P714"/>
  <c r="BI712"/>
  <c r="BH712"/>
  <c r="BG712"/>
  <c r="BE712"/>
  <c r="T712"/>
  <c r="R712"/>
  <c r="P712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0"/>
  <c r="BH700"/>
  <c r="BG700"/>
  <c r="BE700"/>
  <c r="T700"/>
  <c r="R700"/>
  <c r="P700"/>
  <c r="BI694"/>
  <c r="BH694"/>
  <c r="BG694"/>
  <c r="BE694"/>
  <c r="T694"/>
  <c r="R694"/>
  <c r="P694"/>
  <c r="BI686"/>
  <c r="BH686"/>
  <c r="BG686"/>
  <c r="BE686"/>
  <c r="T686"/>
  <c r="R686"/>
  <c r="P686"/>
  <c r="BI684"/>
  <c r="BH684"/>
  <c r="BG684"/>
  <c r="BE684"/>
  <c r="T684"/>
  <c r="R684"/>
  <c r="P684"/>
  <c r="BI678"/>
  <c r="BH678"/>
  <c r="BG678"/>
  <c r="BE678"/>
  <c r="T678"/>
  <c r="R678"/>
  <c r="P678"/>
  <c r="BI672"/>
  <c r="BH672"/>
  <c r="BG672"/>
  <c r="BE672"/>
  <c r="T672"/>
  <c r="R672"/>
  <c r="P672"/>
  <c r="BI671"/>
  <c r="BH671"/>
  <c r="BG671"/>
  <c r="BE671"/>
  <c r="T671"/>
  <c r="R671"/>
  <c r="P671"/>
  <c r="BI668"/>
  <c r="BH668"/>
  <c r="BG668"/>
  <c r="BE668"/>
  <c r="T668"/>
  <c r="R668"/>
  <c r="P668"/>
  <c r="BI660"/>
  <c r="BH660"/>
  <c r="BG660"/>
  <c r="BE660"/>
  <c r="T660"/>
  <c r="R660"/>
  <c r="P660"/>
  <c r="BI658"/>
  <c r="BH658"/>
  <c r="BG658"/>
  <c r="BE658"/>
  <c r="T658"/>
  <c r="R658"/>
  <c r="P658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1"/>
  <c r="BH651"/>
  <c r="BG651"/>
  <c r="BE651"/>
  <c r="T651"/>
  <c r="R651"/>
  <c r="P651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3"/>
  <c r="BH643"/>
  <c r="BG643"/>
  <c r="BE643"/>
  <c r="T643"/>
  <c r="R643"/>
  <c r="P643"/>
  <c r="BI641"/>
  <c r="BH641"/>
  <c r="BG641"/>
  <c r="BE641"/>
  <c r="T641"/>
  <c r="R641"/>
  <c r="P641"/>
  <c r="BI637"/>
  <c r="BH637"/>
  <c r="BG637"/>
  <c r="BE637"/>
  <c r="T637"/>
  <c r="R637"/>
  <c r="P637"/>
  <c r="BI636"/>
  <c r="BH636"/>
  <c r="BG636"/>
  <c r="BE636"/>
  <c r="T636"/>
  <c r="R636"/>
  <c r="P636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8"/>
  <c r="BH628"/>
  <c r="BG628"/>
  <c r="BE628"/>
  <c r="T628"/>
  <c r="R628"/>
  <c r="P628"/>
  <c r="BI626"/>
  <c r="BH626"/>
  <c r="BG626"/>
  <c r="BE626"/>
  <c r="T626"/>
  <c r="R626"/>
  <c r="P626"/>
  <c r="BI625"/>
  <c r="BH625"/>
  <c r="BG625"/>
  <c r="BE625"/>
  <c r="T625"/>
  <c r="R625"/>
  <c r="P625"/>
  <c r="BI624"/>
  <c r="BH624"/>
  <c r="BG624"/>
  <c r="BE624"/>
  <c r="T624"/>
  <c r="R624"/>
  <c r="P624"/>
  <c r="BI623"/>
  <c r="BH623"/>
  <c r="BG623"/>
  <c r="BE623"/>
  <c r="T623"/>
  <c r="R623"/>
  <c r="P623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6"/>
  <c r="BH616"/>
  <c r="BG616"/>
  <c r="BE616"/>
  <c r="T616"/>
  <c r="R616"/>
  <c r="P616"/>
  <c r="BI608"/>
  <c r="BH608"/>
  <c r="BG608"/>
  <c r="BE608"/>
  <c r="T608"/>
  <c r="R608"/>
  <c r="P608"/>
  <c r="BI607"/>
  <c r="BH607"/>
  <c r="BG607"/>
  <c r="BE607"/>
  <c r="T607"/>
  <c r="R607"/>
  <c r="P607"/>
  <c r="BI606"/>
  <c r="BH606"/>
  <c r="BG606"/>
  <c r="BE606"/>
  <c r="T606"/>
  <c r="R606"/>
  <c r="P606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600"/>
  <c r="BH600"/>
  <c r="BG600"/>
  <c r="BE600"/>
  <c r="T600"/>
  <c r="R600"/>
  <c r="P600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3"/>
  <c r="BH593"/>
  <c r="BG593"/>
  <c r="BE593"/>
  <c r="T593"/>
  <c r="R593"/>
  <c r="P593"/>
  <c r="BI587"/>
  <c r="BH587"/>
  <c r="BG587"/>
  <c r="BE587"/>
  <c r="T587"/>
  <c r="R587"/>
  <c r="P587"/>
  <c r="BI584"/>
  <c r="BH584"/>
  <c r="BG584"/>
  <c r="BE584"/>
  <c r="T584"/>
  <c r="R584"/>
  <c r="P584"/>
  <c r="BI583"/>
  <c r="BH583"/>
  <c r="BG583"/>
  <c r="BE583"/>
  <c r="T583"/>
  <c r="R583"/>
  <c r="P583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6"/>
  <c r="BH566"/>
  <c r="BG566"/>
  <c r="BE566"/>
  <c r="T566"/>
  <c r="R566"/>
  <c r="P566"/>
  <c r="BI565"/>
  <c r="BH565"/>
  <c r="BG565"/>
  <c r="BE565"/>
  <c r="T565"/>
  <c r="R565"/>
  <c r="P565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6"/>
  <c r="BH556"/>
  <c r="BG556"/>
  <c r="BE556"/>
  <c r="T556"/>
  <c r="R556"/>
  <c r="P556"/>
  <c r="BI548"/>
  <c r="BH548"/>
  <c r="BG548"/>
  <c r="BE548"/>
  <c r="T548"/>
  <c r="R548"/>
  <c r="P548"/>
  <c r="BI545"/>
  <c r="BH545"/>
  <c r="BG545"/>
  <c r="BE545"/>
  <c r="T545"/>
  <c r="R545"/>
  <c r="P545"/>
  <c r="BI541"/>
  <c r="BH541"/>
  <c r="BG541"/>
  <c r="BE541"/>
  <c r="T541"/>
  <c r="R541"/>
  <c r="P541"/>
  <c r="BI538"/>
  <c r="BH538"/>
  <c r="BG538"/>
  <c r="BE538"/>
  <c r="T538"/>
  <c r="R538"/>
  <c r="P538"/>
  <c r="BI535"/>
  <c r="BH535"/>
  <c r="BG535"/>
  <c r="BE535"/>
  <c r="T535"/>
  <c r="R535"/>
  <c r="P535"/>
  <c r="BI532"/>
  <c r="BH532"/>
  <c r="BG532"/>
  <c r="BE532"/>
  <c r="T532"/>
  <c r="R532"/>
  <c r="P532"/>
  <c r="BI530"/>
  <c r="BH530"/>
  <c r="BG530"/>
  <c r="BE530"/>
  <c r="T530"/>
  <c r="R530"/>
  <c r="P530"/>
  <c r="BI527"/>
  <c r="BH527"/>
  <c r="BG527"/>
  <c r="BE527"/>
  <c r="T527"/>
  <c r="R527"/>
  <c r="P527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1"/>
  <c r="BH511"/>
  <c r="BG511"/>
  <c r="BE511"/>
  <c r="T511"/>
  <c r="R511"/>
  <c r="P511"/>
  <c r="BI509"/>
  <c r="BH509"/>
  <c r="BG509"/>
  <c r="BE509"/>
  <c r="T509"/>
  <c r="R509"/>
  <c r="P509"/>
  <c r="BI503"/>
  <c r="BH503"/>
  <c r="BG503"/>
  <c r="BE503"/>
  <c r="T503"/>
  <c r="R503"/>
  <c r="P503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7"/>
  <c r="BH497"/>
  <c r="BG497"/>
  <c r="BE497"/>
  <c r="T497"/>
  <c r="R497"/>
  <c r="P497"/>
  <c r="BI495"/>
  <c r="BH495"/>
  <c r="BG495"/>
  <c r="BE495"/>
  <c r="T495"/>
  <c r="R495"/>
  <c r="P495"/>
  <c r="BI492"/>
  <c r="BH492"/>
  <c r="BG492"/>
  <c r="BE492"/>
  <c r="T492"/>
  <c r="R492"/>
  <c r="P492"/>
  <c r="BI489"/>
  <c r="BH489"/>
  <c r="BG489"/>
  <c r="BE489"/>
  <c r="T489"/>
  <c r="R489"/>
  <c r="P489"/>
  <c r="BI486"/>
  <c r="BH486"/>
  <c r="BG486"/>
  <c r="BE486"/>
  <c r="T486"/>
  <c r="R486"/>
  <c r="P486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4"/>
  <c r="BH474"/>
  <c r="BG474"/>
  <c r="BE474"/>
  <c r="T474"/>
  <c r="R474"/>
  <c r="P474"/>
  <c r="BI471"/>
  <c r="BH471"/>
  <c r="BG471"/>
  <c r="BE471"/>
  <c r="T471"/>
  <c r="R471"/>
  <c r="P471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27"/>
  <c r="BH427"/>
  <c r="BG427"/>
  <c r="BE427"/>
  <c r="T427"/>
  <c r="R427"/>
  <c r="P427"/>
  <c r="BI423"/>
  <c r="BH423"/>
  <c r="BG423"/>
  <c r="BE423"/>
  <c r="T423"/>
  <c r="R423"/>
  <c r="P423"/>
  <c r="BI421"/>
  <c r="BH421"/>
  <c r="BG421"/>
  <c r="BE421"/>
  <c r="T421"/>
  <c r="R421"/>
  <c r="P421"/>
  <c r="BI419"/>
  <c r="BH419"/>
  <c r="BG419"/>
  <c r="BE419"/>
  <c r="T419"/>
  <c r="R419"/>
  <c r="P419"/>
  <c r="BI413"/>
  <c r="BH413"/>
  <c r="BG413"/>
  <c r="BE413"/>
  <c r="T413"/>
  <c r="R413"/>
  <c r="P413"/>
  <c r="BI411"/>
  <c r="BH411"/>
  <c r="BG411"/>
  <c r="BE411"/>
  <c r="T411"/>
  <c r="R411"/>
  <c r="P411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83"/>
  <c r="BH383"/>
  <c r="BG383"/>
  <c r="BE383"/>
  <c r="T383"/>
  <c r="R383"/>
  <c r="P383"/>
  <c r="BI380"/>
  <c r="BH380"/>
  <c r="BG380"/>
  <c r="BE380"/>
  <c r="T380"/>
  <c r="R380"/>
  <c r="P380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3"/>
  <c r="BH363"/>
  <c r="BG363"/>
  <c r="BE363"/>
  <c r="T363"/>
  <c r="R363"/>
  <c r="P363"/>
  <c r="BI353"/>
  <c r="BH353"/>
  <c r="BG353"/>
  <c r="BE353"/>
  <c r="T353"/>
  <c r="R353"/>
  <c r="P353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5"/>
  <c r="BH335"/>
  <c r="BG335"/>
  <c r="BE335"/>
  <c r="T335"/>
  <c r="R335"/>
  <c r="P335"/>
  <c r="BI329"/>
  <c r="BH329"/>
  <c r="BG329"/>
  <c r="BE329"/>
  <c r="T329"/>
  <c r="R329"/>
  <c r="P329"/>
  <c r="BI321"/>
  <c r="BH321"/>
  <c r="BG321"/>
  <c r="BE321"/>
  <c r="T321"/>
  <c r="R321"/>
  <c r="P321"/>
  <c r="BI313"/>
  <c r="BH313"/>
  <c r="BG313"/>
  <c r="BE313"/>
  <c r="T313"/>
  <c r="R313"/>
  <c r="P313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85"/>
  <c r="BH285"/>
  <c r="BG285"/>
  <c r="BE285"/>
  <c r="T285"/>
  <c r="R285"/>
  <c r="P285"/>
  <c r="BI271"/>
  <c r="BH271"/>
  <c r="BG271"/>
  <c r="BE271"/>
  <c r="T271"/>
  <c r="R271"/>
  <c r="P271"/>
  <c r="BI269"/>
  <c r="BH269"/>
  <c r="BG269"/>
  <c r="BE269"/>
  <c r="T269"/>
  <c r="R269"/>
  <c r="P269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49"/>
  <c r="BH249"/>
  <c r="BG249"/>
  <c r="BE249"/>
  <c r="T249"/>
  <c r="R249"/>
  <c r="P249"/>
  <c r="BI248"/>
  <c r="BH248"/>
  <c r="BG248"/>
  <c r="BE248"/>
  <c r="T248"/>
  <c r="R248"/>
  <c r="P248"/>
  <c r="BI240"/>
  <c r="BH240"/>
  <c r="BG240"/>
  <c r="BE240"/>
  <c r="T240"/>
  <c r="R240"/>
  <c r="P240"/>
  <c r="BI221"/>
  <c r="BH221"/>
  <c r="BG221"/>
  <c r="BE221"/>
  <c r="T221"/>
  <c r="R221"/>
  <c r="P221"/>
  <c r="BI218"/>
  <c r="BH218"/>
  <c r="BG218"/>
  <c r="BE218"/>
  <c r="T218"/>
  <c r="R218"/>
  <c r="P218"/>
  <c r="BI210"/>
  <c r="BH210"/>
  <c r="BG210"/>
  <c r="BE210"/>
  <c r="T210"/>
  <c r="R210"/>
  <c r="P210"/>
  <c r="BI191"/>
  <c r="BH191"/>
  <c r="BG191"/>
  <c r="BE191"/>
  <c r="T191"/>
  <c r="R191"/>
  <c r="P191"/>
  <c r="BI188"/>
  <c r="BH188"/>
  <c r="BG188"/>
  <c r="BE188"/>
  <c r="T188"/>
  <c r="R188"/>
  <c r="P188"/>
  <c r="BI185"/>
  <c r="BH185"/>
  <c r="BG185"/>
  <c r="BE185"/>
  <c r="T185"/>
  <c r="R185"/>
  <c r="P185"/>
  <c r="BI171"/>
  <c r="BH171"/>
  <c r="BG171"/>
  <c r="BE171"/>
  <c r="T171"/>
  <c r="R171"/>
  <c r="P171"/>
  <c r="BI157"/>
  <c r="BH157"/>
  <c r="BG157"/>
  <c r="BE157"/>
  <c r="T157"/>
  <c r="R157"/>
  <c r="P157"/>
  <c r="BI154"/>
  <c r="BH154"/>
  <c r="BG154"/>
  <c r="BE154"/>
  <c r="T154"/>
  <c r="R154"/>
  <c r="P154"/>
  <c r="BI150"/>
  <c r="BH150"/>
  <c r="BG150"/>
  <c r="BE150"/>
  <c r="T150"/>
  <c r="R150"/>
  <c r="P150"/>
  <c r="BI149"/>
  <c r="BH149"/>
  <c r="BG149"/>
  <c r="BE149"/>
  <c r="T149"/>
  <c r="R149"/>
  <c r="P149"/>
  <c r="F140"/>
  <c r="E138"/>
  <c r="F89"/>
  <c r="E87"/>
  <c r="J24"/>
  <c r="E24"/>
  <c r="J92"/>
  <c r="J23"/>
  <c r="J21"/>
  <c r="E21"/>
  <c r="J91"/>
  <c r="J20"/>
  <c r="J18"/>
  <c r="E18"/>
  <c r="F143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1450"/>
  <c r="J1383"/>
  <c r="J1220"/>
  <c r="BK1153"/>
  <c r="J1114"/>
  <c r="BK1078"/>
  <c r="BK714"/>
  <c r="BK600"/>
  <c r="BK564"/>
  <c r="J497"/>
  <c r="J383"/>
  <c r="BK188"/>
  <c r="J1423"/>
  <c r="J1240"/>
  <c r="J1149"/>
  <c r="BK1070"/>
  <c r="J823"/>
  <c r="BK671"/>
  <c r="BK538"/>
  <c r="BK495"/>
  <c r="BK395"/>
  <c r="J1682"/>
  <c r="BK1335"/>
  <c r="J1233"/>
  <c r="BK1184"/>
  <c r="BK1135"/>
  <c r="BK1104"/>
  <c r="J1003"/>
  <c r="J814"/>
  <c r="BK712"/>
  <c r="J654"/>
  <c r="BK631"/>
  <c r="BK601"/>
  <c r="J564"/>
  <c r="J459"/>
  <c r="J353"/>
  <c r="BK1605"/>
  <c r="BK1429"/>
  <c r="J1308"/>
  <c r="BK1165"/>
  <c r="J1123"/>
  <c r="J1060"/>
  <c r="J1006"/>
  <c r="J835"/>
  <c r="BK678"/>
  <c r="BK643"/>
  <c r="J636"/>
  <c r="J607"/>
  <c r="J569"/>
  <c r="BK527"/>
  <c r="BK480"/>
  <c r="BK435"/>
  <c r="J305"/>
  <c r="BK240"/>
  <c r="J1508"/>
  <c r="BK1412"/>
  <c r="J1311"/>
  <c r="J1229"/>
  <c r="BK1144"/>
  <c r="J1100"/>
  <c r="J907"/>
  <c r="BK668"/>
  <c r="BK584"/>
  <c r="J572"/>
  <c r="BK489"/>
  <c r="BK434"/>
  <c r="J218"/>
  <c r="J1547"/>
  <c r="BK1462"/>
  <c r="BK1357"/>
  <c r="J1255"/>
  <c r="BK1148"/>
  <c r="J1078"/>
  <c r="J996"/>
  <c r="J819"/>
  <c r="J712"/>
  <c r="J621"/>
  <c r="BK596"/>
  <c r="J527"/>
  <c r="J483"/>
  <c r="J395"/>
  <c r="J335"/>
  <c r="J188"/>
  <c r="BK1585"/>
  <c r="J1375"/>
  <c r="BK1190"/>
  <c r="BK1151"/>
  <c r="BK1108"/>
  <c r="J1077"/>
  <c r="J1026"/>
  <c r="BK814"/>
  <c r="J710"/>
  <c r="J671"/>
  <c r="BK654"/>
  <c r="J593"/>
  <c r="J545"/>
  <c r="BK467"/>
  <c r="J438"/>
  <c r="BK401"/>
  <c r="J269"/>
  <c r="J1862"/>
  <c r="J1839"/>
  <c r="BK1768"/>
  <c r="BK1715"/>
  <c r="BK1465"/>
  <c r="BK1364"/>
  <c r="BK1259"/>
  <c r="J1184"/>
  <c r="BK1118"/>
  <c r="J980"/>
  <c r="J800"/>
  <c r="J628"/>
  <c r="J599"/>
  <c r="BK503"/>
  <c r="BK423"/>
  <c r="BK329"/>
  <c r="J191"/>
  <c r="BK1466"/>
  <c r="BK1308"/>
  <c r="J1157"/>
  <c r="BK1097"/>
  <c r="BK1016"/>
  <c r="BK914"/>
  <c r="J756"/>
  <c r="J646"/>
  <c r="J584"/>
  <c r="J511"/>
  <c r="BK396"/>
  <c r="J260"/>
  <c r="J1599"/>
  <c r="BK1473"/>
  <c r="J1404"/>
  <c r="J1295"/>
  <c r="J1146"/>
  <c r="BK1058"/>
  <c r="J816"/>
  <c r="J668"/>
  <c r="BK621"/>
  <c r="J532"/>
  <c r="J489"/>
  <c r="BK393"/>
  <c r="J1595"/>
  <c r="J1426"/>
  <c r="J1206"/>
  <c r="BK1123"/>
  <c r="BK1047"/>
  <c r="BK980"/>
  <c r="BK716"/>
  <c r="BK630"/>
  <c r="J565"/>
  <c r="J444"/>
  <c r="J263"/>
  <c r="BK218"/>
  <c r="J1501"/>
  <c r="J1347"/>
  <c r="BK1277"/>
  <c r="J1148"/>
  <c r="J1047"/>
  <c r="BK1003"/>
  <c r="J821"/>
  <c r="BK660"/>
  <c r="J630"/>
  <c r="J521"/>
  <c r="BK313"/>
  <c r="BK257"/>
  <c r="BK1579"/>
  <c r="BK1301"/>
  <c r="BK1147"/>
  <c r="J1101"/>
  <c r="J998"/>
  <c r="BK823"/>
  <c r="BK797"/>
  <c r="J600"/>
  <c r="J480"/>
  <c r="J343"/>
  <c r="J1715"/>
  <c r="J1473"/>
  <c r="J1402"/>
  <c r="J1341"/>
  <c r="J1231"/>
  <c r="BK1136"/>
  <c r="BK1096"/>
  <c r="J1039"/>
  <c r="J910"/>
  <c r="BK717"/>
  <c r="J619"/>
  <c r="J582"/>
  <c r="BK368"/>
  <c r="BK1616"/>
  <c r="J1480"/>
  <c r="J1230"/>
  <c r="J576"/>
  <c r="J329"/>
  <c r="J1806"/>
  <c r="J1453"/>
  <c r="BK1258"/>
  <c r="BK1223"/>
  <c r="J1155"/>
  <c r="BK1004"/>
  <c r="BK810"/>
  <c r="BK651"/>
  <c r="BK607"/>
  <c r="J492"/>
  <c r="J404"/>
  <c r="BK302"/>
  <c r="J1605"/>
  <c r="J1430"/>
  <c r="BK1255"/>
  <c r="J1150"/>
  <c r="BK1041"/>
  <c r="J974"/>
  <c r="BK818"/>
  <c r="J624"/>
  <c r="BK565"/>
  <c r="BK509"/>
  <c r="J171"/>
  <c r="BK1501"/>
  <c r="J1429"/>
  <c r="BK1317"/>
  <c r="BK1206"/>
  <c r="BK928"/>
  <c r="BK672"/>
  <c r="J649"/>
  <c r="BK582"/>
  <c r="J530"/>
  <c r="J474"/>
  <c r="BK221"/>
  <c r="BK1240"/>
  <c r="J1142"/>
  <c r="J1125"/>
  <c r="J1108"/>
  <c r="J1043"/>
  <c r="BK847"/>
  <c r="BK800"/>
  <c r="J709"/>
  <c r="BK637"/>
  <c r="J603"/>
  <c r="J548"/>
  <c r="J396"/>
  <c r="J257"/>
  <c r="BK1423"/>
  <c r="J1307"/>
  <c r="BK1231"/>
  <c r="BK1140"/>
  <c r="BK1075"/>
  <c r="BK1018"/>
  <c r="J914"/>
  <c r="J820"/>
  <c r="J655"/>
  <c r="J643"/>
  <c r="J633"/>
  <c r="BK623"/>
  <c r="J560"/>
  <c r="J467"/>
  <c r="BK421"/>
  <c r="BK339"/>
  <c r="J285"/>
  <c r="BK154"/>
  <c r="BK1461"/>
  <c r="BK1372"/>
  <c r="BK1289"/>
  <c r="J1178"/>
  <c r="BK1138"/>
  <c r="BK1111"/>
  <c r="BK1008"/>
  <c r="J884"/>
  <c r="BK816"/>
  <c r="J634"/>
  <c r="J573"/>
  <c r="J501"/>
  <c r="J436"/>
  <c r="J336"/>
  <c r="J1579"/>
  <c r="J1412"/>
  <c r="BK1347"/>
  <c r="BK1311"/>
  <c r="J1200"/>
  <c r="J1111"/>
  <c r="BK1077"/>
  <c r="BK913"/>
  <c r="BK817"/>
  <c r="BK709"/>
  <c r="BK634"/>
  <c r="J583"/>
  <c r="J535"/>
  <c r="J495"/>
  <c r="BK413"/>
  <c r="BK380"/>
  <c r="BK305"/>
  <c r="J157"/>
  <c r="BK1547"/>
  <c r="J1258"/>
  <c r="BK1196"/>
  <c r="J1152"/>
  <c r="J1116"/>
  <c r="J1075"/>
  <c r="BK1000"/>
  <c r="BK907"/>
  <c r="J797"/>
  <c r="BK573"/>
  <c r="BK501"/>
  <c r="J447"/>
  <c r="J434"/>
  <c r="BK383"/>
  <c r="J240"/>
  <c r="J1860"/>
  <c r="J1773"/>
  <c r="BK1751"/>
  <c r="BK1591"/>
  <c r="BK1404"/>
  <c r="J1357"/>
  <c r="BK1247"/>
  <c r="J1159"/>
  <c r="BK1060"/>
  <c r="BK946"/>
  <c r="BK656"/>
  <c r="BK624"/>
  <c r="J538"/>
  <c r="BK477"/>
  <c r="BK400"/>
  <c r="BK321"/>
  <c r="BK210"/>
  <c r="BK1573"/>
  <c r="BK1295"/>
  <c r="BK1131"/>
  <c r="BK1094"/>
  <c r="BK1006"/>
  <c r="BK904"/>
  <c r="J700"/>
  <c r="J623"/>
  <c r="J556"/>
  <c r="BK438"/>
  <c r="BK366"/>
  <c r="J149"/>
  <c r="BK1487"/>
  <c r="J1329"/>
  <c r="J1136"/>
  <c r="BK996"/>
  <c r="J708"/>
  <c r="J656"/>
  <c r="J620"/>
  <c r="J499"/>
  <c r="J450"/>
  <c r="BK370"/>
  <c r="J1521"/>
  <c r="J1371"/>
  <c r="BK1220"/>
  <c r="J1144"/>
  <c r="J1118"/>
  <c r="J1072"/>
  <c r="J1036"/>
  <c r="BK820"/>
  <c r="BK756"/>
  <c r="BK694"/>
  <c r="BK633"/>
  <c r="J596"/>
  <c r="BK560"/>
  <c r="BK450"/>
  <c r="BK335"/>
  <c r="BK1609"/>
  <c r="BK1323"/>
  <c r="J1283"/>
  <c r="BK1157"/>
  <c r="J1135"/>
  <c r="BK1072"/>
  <c r="J928"/>
  <c r="J810"/>
  <c r="BK645"/>
  <c r="J641"/>
  <c r="BK625"/>
  <c r="J575"/>
  <c r="BK535"/>
  <c r="BK483"/>
  <c r="BK456"/>
  <c r="J411"/>
  <c r="J302"/>
  <c r="BK171"/>
  <c r="J1494"/>
  <c r="BK1391"/>
  <c r="BK1307"/>
  <c r="J1223"/>
  <c r="BK1156"/>
  <c r="BK1125"/>
  <c r="J1070"/>
  <c r="BK932"/>
  <c r="BK821"/>
  <c r="BK700"/>
  <c r="BK636"/>
  <c r="BK576"/>
  <c r="J566"/>
  <c r="J423"/>
  <c r="BK285"/>
  <c r="BK1494"/>
  <c r="J1438"/>
  <c r="J1364"/>
  <c r="BK1329"/>
  <c r="BK1154"/>
  <c r="BK1099"/>
  <c r="J1016"/>
  <c r="J806"/>
  <c r="J684"/>
  <c r="BK616"/>
  <c r="BK548"/>
  <c r="J523"/>
  <c r="J456"/>
  <c r="BK363"/>
  <c r="J271"/>
  <c r="BK150"/>
  <c r="J1461"/>
  <c r="J1162"/>
  <c r="BK1142"/>
  <c r="BK1106"/>
  <c r="BK1036"/>
  <c r="J931"/>
  <c r="J803"/>
  <c r="J694"/>
  <c r="BK619"/>
  <c r="BK608"/>
  <c r="J580"/>
  <c r="J519"/>
  <c r="J461"/>
  <c r="J435"/>
  <c r="BK398"/>
  <c r="BK1862"/>
  <c r="J1857"/>
  <c r="J1770"/>
  <c r="J1765"/>
  <c r="BK1649"/>
  <c r="BK1463"/>
  <c r="BK1341"/>
  <c r="J1196"/>
  <c r="BK1150"/>
  <c r="J1008"/>
  <c r="J872"/>
  <c r="J658"/>
  <c r="BK597"/>
  <c r="J509"/>
  <c r="J401"/>
  <c r="J249"/>
  <c r="BK1480"/>
  <c r="BK1402"/>
  <c r="J1213"/>
  <c r="J1120"/>
  <c r="J1086"/>
  <c r="BK998"/>
  <c r="J887"/>
  <c r="BK686"/>
  <c r="J608"/>
  <c r="BK486"/>
  <c r="J321"/>
  <c r="BK1521"/>
  <c r="BK1453"/>
  <c r="BK1375"/>
  <c r="BK1229"/>
  <c r="BK1134"/>
  <c r="J847"/>
  <c r="J686"/>
  <c r="J632"/>
  <c r="BK574"/>
  <c r="BK523"/>
  <c r="BK419"/>
  <c r="BK263"/>
  <c r="J1462"/>
  <c r="BK1271"/>
  <c r="J822"/>
  <c r="J616"/>
  <c r="J579"/>
  <c r="BK499"/>
  <c r="BK299"/>
  <c r="J1616"/>
  <c r="BK1450"/>
  <c r="J1309"/>
  <c r="BK1239"/>
  <c r="BK579"/>
  <c r="BK541"/>
  <c r="BK497"/>
  <c r="J1591"/>
  <c r="J1256"/>
  <c r="BK1152"/>
  <c r="BK1120"/>
  <c r="J1058"/>
  <c r="BK960"/>
  <c r="J714"/>
  <c r="J598"/>
  <c r="J660"/>
  <c r="BK620"/>
  <c r="J380"/>
  <c r="J150"/>
  <c r="BK1857"/>
  <c r="BK1773"/>
  <c r="J1751"/>
  <c r="BK1172"/>
  <c r="BK1086"/>
  <c r="J904"/>
  <c r="J672"/>
  <c r="BK603"/>
  <c r="BK521"/>
  <c r="J1534"/>
  <c r="BK1283"/>
  <c r="BK1167"/>
  <c r="J1131"/>
  <c r="J977"/>
  <c r="BK835"/>
  <c r="BK653"/>
  <c r="BK598"/>
  <c r="BK569"/>
  <c r="J393"/>
  <c r="BK185"/>
  <c r="BK1560"/>
  <c r="J1463"/>
  <c r="J1395"/>
  <c r="J1289"/>
  <c r="BK1200"/>
  <c r="BK1026"/>
  <c r="BK803"/>
  <c r="BK628"/>
  <c r="J568"/>
  <c r="J500"/>
  <c r="J400"/>
  <c r="BK157"/>
  <c r="BK1373"/>
  <c r="BK599"/>
  <c r="J486"/>
  <c r="J366"/>
  <c r="J248"/>
  <c r="BK1599"/>
  <c r="BK1395"/>
  <c r="J1301"/>
  <c r="BK1155"/>
  <c r="BK1114"/>
  <c r="BK1044"/>
  <c r="J994"/>
  <c r="BK710"/>
  <c r="J645"/>
  <c r="J631"/>
  <c r="BK593"/>
  <c r="BK562"/>
  <c r="J503"/>
  <c r="BK436"/>
  <c r="J363"/>
  <c r="J299"/>
  <c r="J185"/>
  <c r="J1573"/>
  <c r="BK1426"/>
  <c r="J1323"/>
  <c r="J1190"/>
  <c r="BK1149"/>
  <c r="BK1116"/>
  <c r="J1044"/>
  <c r="J913"/>
  <c r="J818"/>
  <c r="BK646"/>
  <c r="BK580"/>
  <c r="J570"/>
  <c r="BK463"/>
  <c r="BK392"/>
  <c r="J1585"/>
  <c r="J1465"/>
  <c r="BK1371"/>
  <c r="J1335"/>
  <c r="J1239"/>
  <c r="J1153"/>
  <c r="J1094"/>
  <c r="J960"/>
  <c r="J716"/>
  <c r="BK649"/>
  <c r="J602"/>
  <c r="J571"/>
  <c r="BK511"/>
  <c r="BK447"/>
  <c r="J339"/>
  <c r="J210"/>
  <c r="BK149"/>
  <c r="J1487"/>
  <c r="J1247"/>
  <c r="BK1159"/>
  <c r="J1140"/>
  <c r="J1099"/>
  <c r="J1041"/>
  <c r="BK977"/>
  <c r="J812"/>
  <c r="BK708"/>
  <c r="BK658"/>
  <c r="BK647"/>
  <c r="J601"/>
  <c r="BK572"/>
  <c r="J471"/>
  <c r="J427"/>
  <c r="BK249"/>
  <c r="BK1860"/>
  <c r="BK1806"/>
  <c r="J1768"/>
  <c r="BK1748"/>
  <c r="J1560"/>
  <c r="BK1383"/>
  <c r="BK1355"/>
  <c r="BK1230"/>
  <c r="J1165"/>
  <c r="J1097"/>
  <c r="BK974"/>
  <c r="J719"/>
  <c r="J625"/>
  <c r="BK568"/>
  <c r="BK474"/>
  <c r="J368"/>
  <c r="BK248"/>
  <c r="BK1442"/>
  <c r="J1277"/>
  <c r="BK1162"/>
  <c r="J1147"/>
  <c r="J1106"/>
  <c r="J1076"/>
  <c r="BK684"/>
  <c r="BK606"/>
  <c r="BK570"/>
  <c r="BK530"/>
  <c r="BK404"/>
  <c r="BK271"/>
  <c r="J1649"/>
  <c r="J1372"/>
  <c r="BK1233"/>
  <c r="BK1169"/>
  <c r="BK1045"/>
  <c r="J817"/>
  <c r="BK583"/>
  <c r="J525"/>
  <c r="BK492"/>
  <c r="J421"/>
  <c r="BK353"/>
  <c r="BK1508"/>
  <c r="J1353"/>
  <c r="J1138"/>
  <c r="BK1115"/>
  <c r="J1045"/>
  <c r="BK910"/>
  <c r="BK806"/>
  <c r="BK719"/>
  <c r="J678"/>
  <c r="J626"/>
  <c r="BK587"/>
  <c r="BK545"/>
  <c r="J392"/>
  <c r="J221"/>
  <c r="J1434"/>
  <c r="J1317"/>
  <c r="J1265"/>
  <c r="J1151"/>
  <c r="J1096"/>
  <c r="BK1039"/>
  <c r="J932"/>
  <c r="BK819"/>
  <c r="J647"/>
  <c r="BK641"/>
  <c r="BK626"/>
  <c r="J587"/>
  <c r="BK556"/>
  <c r="BK500"/>
  <c r="J463"/>
  <c r="BK427"/>
  <c r="J370"/>
  <c r="BK260"/>
  <c r="BK1595"/>
  <c r="J1442"/>
  <c r="BK1353"/>
  <c r="J1259"/>
  <c r="J1169"/>
  <c r="J1104"/>
  <c r="J1004"/>
  <c r="BK872"/>
  <c r="BK812"/>
  <c r="J651"/>
  <c r="BK575"/>
  <c r="BK532"/>
  <c r="J398"/>
  <c i="1" r="AS94"/>
  <c i="2" r="BK1534"/>
  <c r="BK1430"/>
  <c r="J1355"/>
  <c r="BK1265"/>
  <c r="BK1178"/>
  <c r="BK1101"/>
  <c r="BK1043"/>
  <c r="BK887"/>
  <c r="BK772"/>
  <c r="J653"/>
  <c r="J606"/>
  <c r="BK566"/>
  <c r="BK525"/>
  <c r="BK459"/>
  <c r="BK411"/>
  <c r="J313"/>
  <c r="J154"/>
  <c r="BK1438"/>
  <c r="BK1213"/>
  <c r="J1154"/>
  <c r="J1115"/>
  <c r="BK1076"/>
  <c r="BK994"/>
  <c r="BK884"/>
  <c r="J717"/>
  <c r="BK632"/>
  <c r="BK602"/>
  <c r="J562"/>
  <c r="J477"/>
  <c r="BK444"/>
  <c r="J419"/>
  <c r="BK191"/>
  <c r="BK1839"/>
  <c r="BK1770"/>
  <c r="BK1765"/>
  <c r="J1748"/>
  <c r="J1466"/>
  <c r="J1373"/>
  <c r="BK1256"/>
  <c r="J1167"/>
  <c r="BK1146"/>
  <c r="J1000"/>
  <c r="BK822"/>
  <c r="BK655"/>
  <c r="J574"/>
  <c r="BK461"/>
  <c r="BK343"/>
  <c r="BK269"/>
  <c r="J1609"/>
  <c r="BK1309"/>
  <c r="J1172"/>
  <c r="J1134"/>
  <c r="BK1100"/>
  <c r="J1018"/>
  <c r="J946"/>
  <c r="J637"/>
  <c r="J597"/>
  <c r="J541"/>
  <c r="J413"/>
  <c r="BK336"/>
  <c r="BK1682"/>
  <c r="J1391"/>
  <c r="J1271"/>
  <c r="J1156"/>
  <c r="BK931"/>
  <c r="J772"/>
  <c r="BK571"/>
  <c r="BK519"/>
  <c r="BK471"/>
  <c r="BK1434"/>
  <c l="1" r="P148"/>
  <c r="BK270"/>
  <c r="J270"/>
  <c r="J100"/>
  <c r="T391"/>
  <c r="BK437"/>
  <c r="J437"/>
  <c r="J105"/>
  <c r="P711"/>
  <c r="BK1098"/>
  <c r="J1098"/>
  <c r="J114"/>
  <c r="T1098"/>
  <c r="BK1171"/>
  <c r="J1171"/>
  <c r="J117"/>
  <c r="BK1310"/>
  <c r="J1310"/>
  <c r="J119"/>
  <c r="BK1464"/>
  <c r="J1464"/>
  <c r="J121"/>
  <c r="P153"/>
  <c r="BK391"/>
  <c r="J391"/>
  <c r="J101"/>
  <c r="T399"/>
  <c r="R437"/>
  <c r="R711"/>
  <c r="P1117"/>
  <c r="P1232"/>
  <c r="P1374"/>
  <c r="P1464"/>
  <c r="T270"/>
  <c r="P437"/>
  <c r="T711"/>
  <c r="T1117"/>
  <c r="R1232"/>
  <c r="T1374"/>
  <c r="R1464"/>
  <c r="T148"/>
  <c r="BK153"/>
  <c r="J153"/>
  <c r="J99"/>
  <c r="P391"/>
  <c r="BK403"/>
  <c r="J403"/>
  <c r="J104"/>
  <c r="BK502"/>
  <c r="J502"/>
  <c r="J106"/>
  <c r="BK567"/>
  <c r="J567"/>
  <c r="J107"/>
  <c r="BK627"/>
  <c r="J627"/>
  <c r="J108"/>
  <c r="BK635"/>
  <c r="J635"/>
  <c r="J109"/>
  <c r="R635"/>
  <c r="BK657"/>
  <c r="J657"/>
  <c r="J111"/>
  <c r="BK1046"/>
  <c r="J1046"/>
  <c r="J113"/>
  <c r="R1117"/>
  <c r="T1232"/>
  <c r="R1374"/>
  <c r="T1464"/>
  <c r="R270"/>
  <c r="R399"/>
  <c r="T437"/>
  <c r="BK711"/>
  <c r="J711"/>
  <c r="J112"/>
  <c r="BK1117"/>
  <c r="J1117"/>
  <c r="J116"/>
  <c r="P1171"/>
  <c r="P1310"/>
  <c r="BK1615"/>
  <c r="J1615"/>
  <c r="J122"/>
  <c r="R148"/>
  <c r="R153"/>
  <c r="R391"/>
  <c r="R403"/>
  <c r="P502"/>
  <c r="P567"/>
  <c r="R627"/>
  <c r="T635"/>
  <c r="P648"/>
  <c r="R657"/>
  <c r="R1046"/>
  <c r="R1098"/>
  <c r="P1110"/>
  <c r="R1171"/>
  <c r="T1310"/>
  <c r="T1615"/>
  <c r="BK148"/>
  <c r="J148"/>
  <c r="J98"/>
  <c r="T153"/>
  <c r="BK399"/>
  <c r="J399"/>
  <c r="J102"/>
  <c r="T403"/>
  <c r="R502"/>
  <c r="T567"/>
  <c r="P627"/>
  <c r="BK648"/>
  <c r="J648"/>
  <c r="J110"/>
  <c r="T648"/>
  <c r="T657"/>
  <c r="T1046"/>
  <c r="BK1110"/>
  <c r="J1110"/>
  <c r="J115"/>
  <c r="T1110"/>
  <c r="T1171"/>
  <c r="BK1374"/>
  <c r="J1374"/>
  <c r="J120"/>
  <c r="P1615"/>
  <c r="P270"/>
  <c r="P399"/>
  <c r="P403"/>
  <c r="T502"/>
  <c r="R567"/>
  <c r="T627"/>
  <c r="P635"/>
  <c r="R648"/>
  <c r="P657"/>
  <c r="P1046"/>
  <c r="P1098"/>
  <c r="R1110"/>
  <c r="BK1232"/>
  <c r="J1232"/>
  <c r="J118"/>
  <c r="R1310"/>
  <c r="R1615"/>
  <c r="BK1859"/>
  <c r="J1859"/>
  <c r="J125"/>
  <c r="BK1856"/>
  <c r="J1856"/>
  <c r="J123"/>
  <c r="BK1861"/>
  <c r="J1861"/>
  <c r="J126"/>
  <c r="J143"/>
  <c r="BF154"/>
  <c r="BF218"/>
  <c r="BF257"/>
  <c r="BF413"/>
  <c r="BF467"/>
  <c r="BF480"/>
  <c r="BF497"/>
  <c r="BF525"/>
  <c r="BF541"/>
  <c r="BF545"/>
  <c r="BF556"/>
  <c r="BF562"/>
  <c r="BF572"/>
  <c r="BF579"/>
  <c r="BF580"/>
  <c r="BF593"/>
  <c r="BF619"/>
  <c r="BF710"/>
  <c r="BF712"/>
  <c r="BF818"/>
  <c r="BF928"/>
  <c r="BF931"/>
  <c r="BF1045"/>
  <c r="BF1072"/>
  <c r="BF1076"/>
  <c r="BF1077"/>
  <c r="BF1100"/>
  <c r="BF1104"/>
  <c r="BF1108"/>
  <c r="BF1111"/>
  <c r="BF1120"/>
  <c r="BF1134"/>
  <c r="BF1140"/>
  <c r="BF1148"/>
  <c r="BF1153"/>
  <c r="BF1200"/>
  <c r="BF1206"/>
  <c r="BF1233"/>
  <c r="BF1239"/>
  <c r="BF1265"/>
  <c r="BF1283"/>
  <c r="BF1307"/>
  <c r="BF1335"/>
  <c r="BF1357"/>
  <c r="BF1423"/>
  <c r="BF1429"/>
  <c r="BF1438"/>
  <c r="BF1461"/>
  <c r="BF1473"/>
  <c r="BF1480"/>
  <c r="BF1494"/>
  <c r="BF1521"/>
  <c r="BF1595"/>
  <c r="BF1682"/>
  <c r="BF1715"/>
  <c r="BF1748"/>
  <c r="BF1751"/>
  <c r="BF1765"/>
  <c r="BF1768"/>
  <c r="BF1770"/>
  <c r="BF1773"/>
  <c r="BF1806"/>
  <c r="BF1839"/>
  <c r="BF1857"/>
  <c r="BF1860"/>
  <c r="BF1862"/>
  <c r="J142"/>
  <c r="BF260"/>
  <c r="BF271"/>
  <c r="BF285"/>
  <c r="BF302"/>
  <c r="BF313"/>
  <c r="BF335"/>
  <c r="BF353"/>
  <c r="BF393"/>
  <c r="BF411"/>
  <c r="BF450"/>
  <c r="BF486"/>
  <c r="BF499"/>
  <c r="BF530"/>
  <c r="BF532"/>
  <c r="BF538"/>
  <c r="BF584"/>
  <c r="BF606"/>
  <c r="BF633"/>
  <c r="BF651"/>
  <c r="BF678"/>
  <c r="BF819"/>
  <c r="BF847"/>
  <c r="BF913"/>
  <c r="BF1043"/>
  <c r="BF1058"/>
  <c r="BF1094"/>
  <c r="BF1096"/>
  <c r="BF1123"/>
  <c r="BF1131"/>
  <c r="BF1136"/>
  <c r="BF1146"/>
  <c r="BF1167"/>
  <c r="BF1172"/>
  <c r="BF1223"/>
  <c r="BF1271"/>
  <c r="BF1404"/>
  <c r="BF1426"/>
  <c r="BF1465"/>
  <c r="BF1501"/>
  <c r="BF1649"/>
  <c r="BF263"/>
  <c r="BF321"/>
  <c r="BF401"/>
  <c r="BF434"/>
  <c r="BF471"/>
  <c r="BF477"/>
  <c r="BF500"/>
  <c r="BF501"/>
  <c r="BF598"/>
  <c r="BF625"/>
  <c r="BF628"/>
  <c r="BF631"/>
  <c r="BF632"/>
  <c r="BF658"/>
  <c r="BF660"/>
  <c r="BF671"/>
  <c r="BF700"/>
  <c r="BF719"/>
  <c r="BF810"/>
  <c r="BF821"/>
  <c r="BF823"/>
  <c r="BF872"/>
  <c r="BF904"/>
  <c r="BF914"/>
  <c r="BF974"/>
  <c r="BF1115"/>
  <c r="BF1116"/>
  <c r="BF1118"/>
  <c r="BF1156"/>
  <c r="BF1157"/>
  <c r="BF1162"/>
  <c r="BF1165"/>
  <c r="BF1190"/>
  <c r="BF1213"/>
  <c r="BF1277"/>
  <c r="BF1295"/>
  <c r="BF1301"/>
  <c r="BF1383"/>
  <c r="BF1453"/>
  <c r="BF1560"/>
  <c r="BF1599"/>
  <c r="F92"/>
  <c r="J140"/>
  <c r="BF157"/>
  <c r="BF188"/>
  <c r="BF221"/>
  <c r="BF240"/>
  <c r="BF249"/>
  <c r="BF269"/>
  <c r="BF363"/>
  <c r="BF368"/>
  <c r="BF400"/>
  <c r="BF404"/>
  <c r="BF483"/>
  <c r="BF495"/>
  <c r="BF519"/>
  <c r="BF521"/>
  <c r="BF527"/>
  <c r="BF548"/>
  <c r="BF596"/>
  <c r="BF602"/>
  <c r="BF603"/>
  <c r="BF616"/>
  <c r="BF620"/>
  <c r="BF654"/>
  <c r="BF655"/>
  <c r="BF672"/>
  <c r="BF686"/>
  <c r="BF717"/>
  <c r="BF806"/>
  <c r="BF835"/>
  <c r="BF980"/>
  <c r="BF994"/>
  <c r="BF1018"/>
  <c r="BF1026"/>
  <c r="BF1039"/>
  <c r="BF1114"/>
  <c r="BF1159"/>
  <c r="BF1231"/>
  <c r="BF1240"/>
  <c r="BF1247"/>
  <c r="BF1329"/>
  <c r="BF1373"/>
  <c r="BF1430"/>
  <c r="BF1450"/>
  <c r="BF1463"/>
  <c r="BF1466"/>
  <c r="BF1605"/>
  <c r="BF1616"/>
  <c r="BF191"/>
  <c r="BF210"/>
  <c r="BF248"/>
  <c r="BF343"/>
  <c r="BF366"/>
  <c r="BF380"/>
  <c r="BF383"/>
  <c r="BF395"/>
  <c r="BF396"/>
  <c r="BF474"/>
  <c r="BF489"/>
  <c r="BF511"/>
  <c r="BF523"/>
  <c r="BF564"/>
  <c r="BF565"/>
  <c r="BF570"/>
  <c r="BF571"/>
  <c r="BF583"/>
  <c r="BF600"/>
  <c r="BF608"/>
  <c r="BF641"/>
  <c r="BF643"/>
  <c r="BF645"/>
  <c r="BF653"/>
  <c r="BF714"/>
  <c r="BF756"/>
  <c r="BF772"/>
  <c r="BF797"/>
  <c r="BF907"/>
  <c r="BF946"/>
  <c r="BF977"/>
  <c r="BF996"/>
  <c r="BF1078"/>
  <c r="BF1097"/>
  <c r="BF1099"/>
  <c r="BF1101"/>
  <c r="BF1106"/>
  <c r="BF1144"/>
  <c r="BF1169"/>
  <c r="BF1258"/>
  <c r="BF1289"/>
  <c r="BF1353"/>
  <c r="BF1355"/>
  <c r="BF1371"/>
  <c r="BF1372"/>
  <c r="BF1375"/>
  <c r="BF1402"/>
  <c r="BF1462"/>
  <c r="BF1508"/>
  <c r="BF1573"/>
  <c r="BF1579"/>
  <c r="BF1591"/>
  <c r="E136"/>
  <c r="F142"/>
  <c r="BF150"/>
  <c r="BF171"/>
  <c r="BF185"/>
  <c r="BF305"/>
  <c r="BF339"/>
  <c r="BF370"/>
  <c r="BF421"/>
  <c r="BF423"/>
  <c r="BF427"/>
  <c r="BF435"/>
  <c r="BF461"/>
  <c r="BF492"/>
  <c r="BF503"/>
  <c r="BF566"/>
  <c r="BF568"/>
  <c r="BF569"/>
  <c r="BF621"/>
  <c r="BF623"/>
  <c r="BF624"/>
  <c r="BF637"/>
  <c r="BF646"/>
  <c r="BF647"/>
  <c r="BF649"/>
  <c r="BF656"/>
  <c r="BF684"/>
  <c r="BF816"/>
  <c r="BF817"/>
  <c r="BF887"/>
  <c r="BF932"/>
  <c r="BF960"/>
  <c r="BF998"/>
  <c r="BF1008"/>
  <c r="BF1086"/>
  <c r="BF1147"/>
  <c r="BF1149"/>
  <c r="BF1150"/>
  <c r="BF1152"/>
  <c r="BF1155"/>
  <c r="BF1196"/>
  <c r="BF1229"/>
  <c r="BF1255"/>
  <c r="BF1309"/>
  <c r="BF1311"/>
  <c r="BF1323"/>
  <c r="BF1341"/>
  <c r="BF1347"/>
  <c r="BF1364"/>
  <c r="BF1391"/>
  <c r="BF1395"/>
  <c r="BF1412"/>
  <c r="BF1487"/>
  <c r="BF1534"/>
  <c r="BF1547"/>
  <c r="BF149"/>
  <c r="BF329"/>
  <c r="BF336"/>
  <c r="BF392"/>
  <c r="BF436"/>
  <c r="BF438"/>
  <c r="BF444"/>
  <c r="BF456"/>
  <c r="BF463"/>
  <c r="BF509"/>
  <c r="BF575"/>
  <c r="BF587"/>
  <c r="BF597"/>
  <c r="BF599"/>
  <c r="BF607"/>
  <c r="BF634"/>
  <c r="BF636"/>
  <c r="BF694"/>
  <c r="BF716"/>
  <c r="BF812"/>
  <c r="BF820"/>
  <c r="BF884"/>
  <c r="BF910"/>
  <c r="BF1000"/>
  <c r="BF1004"/>
  <c r="BF1006"/>
  <c r="BF1016"/>
  <c r="BF1041"/>
  <c r="BF1075"/>
  <c r="BF1138"/>
  <c r="BF1151"/>
  <c r="BF1154"/>
  <c r="BF1178"/>
  <c r="BF1220"/>
  <c r="BF1256"/>
  <c r="BF1308"/>
  <c r="BF1434"/>
  <c r="BF1442"/>
  <c r="BF1585"/>
  <c r="BF1609"/>
  <c r="BF299"/>
  <c r="BF398"/>
  <c r="BF419"/>
  <c r="BF447"/>
  <c r="BF459"/>
  <c r="BF535"/>
  <c r="BF560"/>
  <c r="BF573"/>
  <c r="BF574"/>
  <c r="BF576"/>
  <c r="BF582"/>
  <c r="BF601"/>
  <c r="BF626"/>
  <c r="BF630"/>
  <c r="BF668"/>
  <c r="BF708"/>
  <c r="BF709"/>
  <c r="BF800"/>
  <c r="BF803"/>
  <c r="BF814"/>
  <c r="BF822"/>
  <c r="BF1003"/>
  <c r="BF1036"/>
  <c r="BF1044"/>
  <c r="BF1047"/>
  <c r="BF1060"/>
  <c r="BF1070"/>
  <c r="BF1125"/>
  <c r="BF1135"/>
  <c r="BF1142"/>
  <c r="BF1184"/>
  <c r="BF1230"/>
  <c r="BF1259"/>
  <c r="BF1317"/>
  <c r="J33"/>
  <c i="1" r="AV95"/>
  <c i="2" r="F36"/>
  <c i="1" r="BC95"/>
  <c r="BC94"/>
  <c r="AY94"/>
  <c i="2" r="F33"/>
  <c i="1" r="AZ95"/>
  <c r="AZ94"/>
  <c r="W29"/>
  <c i="2" r="F35"/>
  <c i="1" r="BB95"/>
  <c r="BB94"/>
  <c r="W31"/>
  <c i="2" r="F37"/>
  <c i="1" r="BD95"/>
  <c r="BD94"/>
  <c r="W33"/>
  <c i="2" l="1" r="T402"/>
  <c r="R402"/>
  <c r="R147"/>
  <c r="P402"/>
  <c r="P147"/>
  <c r="T147"/>
  <c r="T146"/>
  <c r="BK402"/>
  <c r="J402"/>
  <c r="J103"/>
  <c r="BK1858"/>
  <c r="J1858"/>
  <c r="J124"/>
  <c r="BK147"/>
  <c i="1" r="AX94"/>
  <c i="2" r="F34"/>
  <c i="1" r="BA95"/>
  <c r="BA94"/>
  <c r="AW94"/>
  <c r="AK30"/>
  <c r="W32"/>
  <c r="AV94"/>
  <c r="AK29"/>
  <c i="2" r="J34"/>
  <c i="1" r="AW95"/>
  <c r="AT95"/>
  <c i="2" l="1" r="BK146"/>
  <c r="J146"/>
  <c r="R146"/>
  <c r="P146"/>
  <c i="1" r="AU95"/>
  <c i="2" r="J147"/>
  <c r="J97"/>
  <c r="J30"/>
  <c i="1" r="AG95"/>
  <c r="AG94"/>
  <c r="AK26"/>
  <c r="AK35"/>
  <c r="AT94"/>
  <c r="AU94"/>
  <c r="W30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<sst xmlns="http://schemas.openxmlformats.org/spreadsheetml/2006/main">
  <si>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</si>
  <si>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</si>
  <si>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</si>
  <si>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</si>
  <si>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</si>
  <si>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{8a296d03-dd2a-47dc-8a62-bc0e44c92283}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</si>
  <si>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</si>
  <si>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</si>
  <si>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</si>
  <si>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</si>
  <si>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</si>
  <si>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</si>
  <si>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</si>
  <si>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</si>
  <si>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</si>
  <si>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</si>
  <si>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</si>
  <si>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</si>
  <si>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</si>
  <si>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</si>
  <si>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</si>
  <si>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</si>
  <si>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</si>
  <si>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27. 2. 2022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</si>
  <si>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</si>
  <si>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</si>
  <si>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</si>
  <si>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</si>
  <si>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</si>
  <si>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</si>
  <si>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</si>
  <si>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</si>
  <si>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</si>
  <si>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</si>
  <si>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</si>
  <si>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</si>
  <si>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</si>
  <si>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</si>
  <si>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</si>
  <si>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</si>
  <si>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</si>
  <si>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</si>
  <si>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</si>
  <si>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</si>
  <si>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</si>
  <si>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</si>
  <si>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</si>
  <si>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</si>
  <si>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</si>
  <si>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</si>
  <si>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</si>
  <si>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</si>
  <si>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</si>
  <si>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</si>
  <si>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</si>
  <si>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</si>
  <si>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</si>
  <si>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</si>
  <si>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</si>
  <si>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</si>
  <si>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</si>
  <si>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</si>
  <si>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</si>
  <si>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</si>
  <si>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</si>
  <si>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</si>
  <si>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</si>
  <si>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</si>
  <si>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</si>
  <si>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</si>
  <si>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</si>
  <si>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</si>
  <si>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</si>
  <si>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</si>
  <si>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</si>
  <si>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</si>
  <si>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</si>
  <si>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</si>
  <si>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</si>
  <si>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Bělohorská 1651/102, dv.č.11</t>
  </si>
  <si>
    <t>STA</t>
  </si>
  <si>
    <t>1</t>
  </si>
  <si>
    <t>{d9a96722-83ea-4ce3-aff2-45937b168007}</t>
  </si>
  <si>
    <t>KRYCÍ LIST SOUPISU PRACÍ</t>
  </si>
  <si>
    <t>Objekt:</t>
  </si>
  <si>
    <t>03 - Bělohorská 1651/102, dv.č.11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</si>
  <si>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</si>
  <si>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</si>
  <si>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</si>
  <si>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</si>
  <si>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</si>
  <si>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</si>
  <si>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</si>
  <si>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</si>
  <si>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</si>
  <si>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</si>
  <si>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</si>
  <si>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</si>
  <si>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</si>
  <si>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</si>
  <si>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</si>
  <si>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</si>
  <si>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</si>
  <si>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</si>
  <si>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</si>
  <si>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</si>
  <si>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</si>
  <si>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</si>
  <si>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</si>
  <si>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</si>
  <si>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</si>
  <si>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</si>
  <si>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</si>
  <si>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</si>
  <si>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</si>
  <si>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</si>
  <si>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</si>
  <si>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</si>
  <si>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</si>
  <si>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</si>
  <si>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</si>
  <si>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</si>
  <si>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</si>
  <si>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</si>
  <si>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</si>
  <si>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</si>
  <si>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</si>
  <si>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</si>
  <si>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</si>
  <si>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</si>
  <si>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</si>
  <si>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</si>
  <si>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</si>
  <si>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</si>
  <si>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</si>
  <si>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</si>
  <si>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</si>
  <si>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</si>
  <si>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</si>
  <si>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</si>
  <si>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340237212</t>
  </si>
  <si>
    <t>Zazdívka otvorů v příčkách nebo stěnách pl přes 0,09 do 0,25 m2 cihlami plnými tl přes 100 mm</t>
  </si>
  <si>
    <t>kus</t>
  </si>
  <si>
    <t>4</t>
  </si>
  <si>
    <t>2</t>
  </si>
  <si>
    <t>125748074</t>
  </si>
  <si>
    <t>346244354</t>
  </si>
  <si>
    <t>Obezdívka koupelnových van ploch rovných tl 100 mm z pórobetonových přesných tvárnic</t>
  </si>
  <si>
    <t>m2</t>
  </si>
  <si>
    <t>-1709496774</t>
  </si>
  <si>
    <t>VV</t>
  </si>
  <si>
    <t>Vanička</t>
  </si>
  <si>
    <t>0,9*4*0,15</t>
  </si>
  <si>
    <t>6</t>
  </si>
  <si>
    <t>Úpravy povrchů, podlahy a osazování výplní</t>
  </si>
  <si>
    <t>611131101</t>
  </si>
  <si>
    <t>Cementový postřik vnitřních stropů nanášený celoplošně ručně</t>
  </si>
  <si>
    <t>223379069</t>
  </si>
  <si>
    <t>Strop niky po vybourání vestavěné skříně</t>
  </si>
  <si>
    <t>611131121</t>
  </si>
  <si>
    <t>Penetrační disperzní nátěr vnitřních stropů nanášený ručně</t>
  </si>
  <si>
    <t>1509578060</t>
  </si>
  <si>
    <t>Chodba</t>
  </si>
  <si>
    <t>2,713*(0,48+0,95)+0,83*0,95+(3,075+0,295)*(2,371-0,48-0,95)</t>
  </si>
  <si>
    <t>Koupelna</t>
  </si>
  <si>
    <t>1,98*1,35+0,37*0,63</t>
  </si>
  <si>
    <t>WC</t>
  </si>
  <si>
    <t>1,35*0,9</t>
  </si>
  <si>
    <t>Kuchyně</t>
  </si>
  <si>
    <t>2,45*(1,75+0,942)+(2,87-2,45)*0,942+1,157*0,59+0,5*1,372</t>
  </si>
  <si>
    <t>Obývací pokoj</t>
  </si>
  <si>
    <t>4,781*3,66+2,38*0,15</t>
  </si>
  <si>
    <t>Ložnice</t>
  </si>
  <si>
    <t>-0,6*(0,55+0,37)+4,28*4,563</t>
  </si>
  <si>
    <t>Součet</t>
  </si>
  <si>
    <t>5</t>
  </si>
  <si>
    <t>611311131</t>
  </si>
  <si>
    <t>Potažení vnitřních rovných stropů vápenným štukem tloušťky do 3 mm</t>
  </si>
  <si>
    <t>-956602958</t>
  </si>
  <si>
    <t>611315111</t>
  </si>
  <si>
    <t>Vápenná hladká omítka rýh ve stropech š do 150 mm</t>
  </si>
  <si>
    <t>581563382</t>
  </si>
  <si>
    <t>Strop elektro</t>
  </si>
  <si>
    <t>14*0,1</t>
  </si>
  <si>
    <t>7</t>
  </si>
  <si>
    <t>611315223</t>
  </si>
  <si>
    <t>Vápenná štuková omítka malých ploch přes 0,25 do 1 m2 na stropech</t>
  </si>
  <si>
    <t>-855800515</t>
  </si>
  <si>
    <t>8</t>
  </si>
  <si>
    <t>612131121</t>
  </si>
  <si>
    <t>Penetrační disperzní nátěr vnitřních stěn nanášený ručně</t>
  </si>
  <si>
    <t>-1959662865</t>
  </si>
  <si>
    <t>(0,83*2+2,713*2+2,371*2+0,295*2+(3,075-2,013)*2)*3,173-0,8*2*3-0,7*2*2</t>
  </si>
  <si>
    <t>(1,98*2+1,35*2+0,37*2)*3,134-0,7*2</t>
  </si>
  <si>
    <t>(0,9*2+1,35*2)*3,174-0,7*2</t>
  </si>
  <si>
    <t>(2,87*2+1,75*2+0,942*2+0,59*2+0,5*2)*3,207-1,372*2-0,8*2</t>
  </si>
  <si>
    <t>(4,931*2+3,66*2)*2,93-1,372*2-2,38*1,64</t>
  </si>
  <si>
    <t>(4,28*2+4,563*2)*2,93-3*1,62-0,8*2</t>
  </si>
  <si>
    <t>Odpočet obkladů</t>
  </si>
  <si>
    <t>-((1,98*2+1,35*2+0,37*2)*2-0,7*2)</t>
  </si>
  <si>
    <t>-((0,9*2+1,35*2)*1,5-0,7*1,5)</t>
  </si>
  <si>
    <t>9</t>
  </si>
  <si>
    <t>612131101</t>
  </si>
  <si>
    <t>Cementový postřik vnitřních stěn nanášený celoplošně ručně</t>
  </si>
  <si>
    <t>-1717096532</t>
  </si>
  <si>
    <t>Rozdíl mezi novou a původní plochou obkladů</t>
  </si>
  <si>
    <t>19,1-16,7</t>
  </si>
  <si>
    <t>Stěny niky po vybourané vestavěné skříni</t>
  </si>
  <si>
    <t>(0,83*2+0,95)*3,173</t>
  </si>
  <si>
    <t>Kuchyně po obkladu</t>
  </si>
  <si>
    <t>0,6*(2,4+0,614)+1,376*0,817</t>
  </si>
  <si>
    <t>10</t>
  </si>
  <si>
    <t>612142001</t>
  </si>
  <si>
    <t>Potažení vnitřních stěn sklovláknitým pletivem vtlačeným do tenkovrstvé hmoty</t>
  </si>
  <si>
    <t>186635170</t>
  </si>
  <si>
    <t>Spoje</t>
  </si>
  <si>
    <t>11</t>
  </si>
  <si>
    <t>612311131</t>
  </si>
  <si>
    <t>Potažení vnitřních stěn vápenným štukem tloušťky do 3 mm</t>
  </si>
  <si>
    <t>-634152144</t>
  </si>
  <si>
    <t>12</t>
  </si>
  <si>
    <t>612315111</t>
  </si>
  <si>
    <t>Vápenná hladká omítka rýh ve stěnách š do 150 mm</t>
  </si>
  <si>
    <t>1782807418</t>
  </si>
  <si>
    <t>Kanalizace</t>
  </si>
  <si>
    <t>13,5*0,15</t>
  </si>
  <si>
    <t>Vodovod</t>
  </si>
  <si>
    <t>16*0,15</t>
  </si>
  <si>
    <t>Elektro</t>
  </si>
  <si>
    <t>150*0,1</t>
  </si>
  <si>
    <t>13</t>
  </si>
  <si>
    <t>612315211</t>
  </si>
  <si>
    <t>Vápenná hladká omítka malých ploch do 0,09 m2 na stěnách</t>
  </si>
  <si>
    <t>-1255859026</t>
  </si>
  <si>
    <t>14</t>
  </si>
  <si>
    <t>612321121</t>
  </si>
  <si>
    <t>Vápenocementová omítka hladká jednovrstvá vnitřních stěn nanášená ručně</t>
  </si>
  <si>
    <t>1968844637</t>
  </si>
  <si>
    <t>631311121</t>
  </si>
  <si>
    <t>Doplnění dosavadních mazanin betonem prostým plochy do 1 m2 tloušťky do 80 mm</t>
  </si>
  <si>
    <t>m3</t>
  </si>
  <si>
    <t>2118949019</t>
  </si>
  <si>
    <t>Rýha v mazaninách pro odpad sprchy</t>
  </si>
  <si>
    <t>1,6*0,15*0,1</t>
  </si>
  <si>
    <t>16</t>
  </si>
  <si>
    <t>632451411</t>
  </si>
  <si>
    <t>Doplnění cementového potěru hlazeného pl do 1 m2 tl do 10 mm</t>
  </si>
  <si>
    <t>-811098412</t>
  </si>
  <si>
    <t>Oprava po odstranění parketových vlysů</t>
  </si>
  <si>
    <t>17</t>
  </si>
  <si>
    <t>642944121</t>
  </si>
  <si>
    <t>Osazování ocelových zárubní dodatečné pl do 2,5 m2</t>
  </si>
  <si>
    <t>1351897579</t>
  </si>
  <si>
    <t>18</t>
  </si>
  <si>
    <t>M</t>
  </si>
  <si>
    <t>55331486</t>
  </si>
  <si>
    <t>zárubeň jednokřídlá ocelová pro zdění tl stěny 110-150mm rozměru 700/1970, 2100mm</t>
  </si>
  <si>
    <t>-328747765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</si>
  <si>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</si>
  <si>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</si>
  <si>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</si>
  <si>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</si>
  <si>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1423167256</t>
  </si>
  <si>
    <t>20</t>
  </si>
  <si>
    <t>952901111</t>
  </si>
  <si>
    <t>Vyčištění budov bytové a občanské výstavby při výšce podlaží do 4 m</t>
  </si>
  <si>
    <t>-581669132</t>
  </si>
  <si>
    <t>952902021</t>
  </si>
  <si>
    <t>Čištění budov zametení hladkých podlah</t>
  </si>
  <si>
    <t>-1542085390</t>
  </si>
  <si>
    <t xml:space="preserve">Denní úklid společných prostor - dny  x  plocha</t>
  </si>
  <si>
    <t>45*100</t>
  </si>
  <si>
    <t>22</t>
  </si>
  <si>
    <t>962081141</t>
  </si>
  <si>
    <t>Bourání příček ze skleněných tvárnic tl do 150 mm</t>
  </si>
  <si>
    <t>136993560</t>
  </si>
  <si>
    <t>1,6*1,4</t>
  </si>
  <si>
    <t>23</t>
  </si>
  <si>
    <t>965046111</t>
  </si>
  <si>
    <t>Broušení stávajících betonových podlah úběr do 3 mm</t>
  </si>
  <si>
    <t>-2082235649</t>
  </si>
  <si>
    <t>24</t>
  </si>
  <si>
    <t>965046119</t>
  </si>
  <si>
    <t>Příplatek k broušení stávajících betonových podlah za každý další 1 mm úběru</t>
  </si>
  <si>
    <t>-660870124</t>
  </si>
  <si>
    <t>25</t>
  </si>
  <si>
    <t>965081213</t>
  </si>
  <si>
    <t>Bourání podlah z dlaždic keramických nebo xylolitových tl do 10 mm plochy přes 1 m2</t>
  </si>
  <si>
    <t>-2066833494</t>
  </si>
  <si>
    <t>26</t>
  </si>
  <si>
    <t>968072455</t>
  </si>
  <si>
    <t>Vybourání kovových dveřních zárubní pl do 2 m2</t>
  </si>
  <si>
    <t>-1037427201</t>
  </si>
  <si>
    <t>0,65*2</t>
  </si>
  <si>
    <t>27</t>
  </si>
  <si>
    <t>971033341</t>
  </si>
  <si>
    <t>Vybourání otvorů ve zdivu cihelném pl do 0,09 m2 na MVC nebo MV tl do 300 mm</t>
  </si>
  <si>
    <t>795386994</t>
  </si>
  <si>
    <t>28</t>
  </si>
  <si>
    <t>973031616</t>
  </si>
  <si>
    <t>Vysekání kapes ve zdivu cihelném na MV nebo MVC pro špalíky do 100x100x50 mm</t>
  </si>
  <si>
    <t>-1589760072</t>
  </si>
  <si>
    <t>krabice elektro</t>
  </si>
  <si>
    <t>70</t>
  </si>
  <si>
    <t>29</t>
  </si>
  <si>
    <t>974031132</t>
  </si>
  <si>
    <t>Vysekání rýh ve zdivu cihelném hl do 50 mm š do 70 mm</t>
  </si>
  <si>
    <t>m</t>
  </si>
  <si>
    <t>597606301</t>
  </si>
  <si>
    <t>Kanalizace umyvadlo</t>
  </si>
  <si>
    <t>30</t>
  </si>
  <si>
    <t>974031142</t>
  </si>
  <si>
    <t>Vysekání rýh ve zdivu cihelném hl do 70 mm š do 70 mm</t>
  </si>
  <si>
    <t>548083682</t>
  </si>
  <si>
    <t>KANALIZACE</t>
  </si>
  <si>
    <t>Pračka a myčka s dřezem v kuchyni</t>
  </si>
  <si>
    <t xml:space="preserve">Kuchyně  pračka a dřez s myčkou</t>
  </si>
  <si>
    <t>31</t>
  </si>
  <si>
    <t>974031144</t>
  </si>
  <si>
    <t>Vysekání rýh ve zdivu cihelném hl do 70 mm š do 150 mm</t>
  </si>
  <si>
    <t>610253493</t>
  </si>
  <si>
    <t>Připojovací PVC</t>
  </si>
  <si>
    <t>Myčka a dřez v kuchyni</t>
  </si>
  <si>
    <t xml:space="preserve">Kuchyně dřez </t>
  </si>
  <si>
    <t>Koupelna WC ,umyvadlo, bojler a sprcha</t>
  </si>
  <si>
    <t>32</t>
  </si>
  <si>
    <t>974042554</t>
  </si>
  <si>
    <t>Vysekání rýh v dlažbě betonové nebo jiné monolitické hl do 100 mm š do 150 mm</t>
  </si>
  <si>
    <t>1347264159</t>
  </si>
  <si>
    <t>1,6</t>
  </si>
  <si>
    <t>33</t>
  </si>
  <si>
    <t>974082112</t>
  </si>
  <si>
    <t>Vysekání rýh pro ploché vodiče v omítce MV nebo MVC stěn š do 30 mm</t>
  </si>
  <si>
    <t>-1370198550</t>
  </si>
  <si>
    <t>150</t>
  </si>
  <si>
    <t>34</t>
  </si>
  <si>
    <t>974082172</t>
  </si>
  <si>
    <t>Vysekání rýh pro ploché vodiče v omítce MV nebo MVC stropů š do 30 mm</t>
  </si>
  <si>
    <t>-594648178</t>
  </si>
  <si>
    <t>35</t>
  </si>
  <si>
    <t>976082131</t>
  </si>
  <si>
    <t>Vybourání objímek, držáků nebo věšáků ze zdiva cihelného</t>
  </si>
  <si>
    <t>1205275000</t>
  </si>
  <si>
    <t>Držák na papír WC</t>
  </si>
  <si>
    <t>Zrcadlo ložnice</t>
  </si>
  <si>
    <t>+1</t>
  </si>
  <si>
    <t>Věšák koupelna</t>
  </si>
  <si>
    <t>Poličky kuchyně</t>
  </si>
  <si>
    <t>36</t>
  </si>
  <si>
    <t>978013191</t>
  </si>
  <si>
    <t>Otlučení (osekání) vnitřní vápenné nebo vápenocementové omítky stěn v rozsahu přes 50 do 100 %</t>
  </si>
  <si>
    <t>1009949741</t>
  </si>
  <si>
    <t>19,1-15,824</t>
  </si>
  <si>
    <t>37</t>
  </si>
  <si>
    <t>978059541</t>
  </si>
  <si>
    <t>Odsekání a odebrání obkladů stěn z vnitřních obkládaček plochy přes 1 m2</t>
  </si>
  <si>
    <t>-168461218</t>
  </si>
  <si>
    <t>(1,98*2+1,35*2+0,37*2)*1,609-0,6*1,609+(1,16+1,03)*0,4</t>
  </si>
  <si>
    <t>(0,9*2+1,35*2)*1,252-0,6*1,252</t>
  </si>
  <si>
    <t>997</t>
  </si>
  <si>
    <t>Přesun sutě</t>
  </si>
  <si>
    <t>38</t>
  </si>
  <si>
    <t>997013214</t>
  </si>
  <si>
    <t>Vnitrostaveništní doprava suti a vybouraných hmot pro budovy v přes 12 do 15 m ručně</t>
  </si>
  <si>
    <t>t</t>
  </si>
  <si>
    <t>741162784</t>
  </si>
  <si>
    <t>39</t>
  </si>
  <si>
    <t>997013219</t>
  </si>
  <si>
    <t>Příplatek k vnitrostaveništní dopravě suti a vybouraných hmot za zvětšenou dopravu suti ZKD 10 m</t>
  </si>
  <si>
    <t>-1471899383</t>
  </si>
  <si>
    <t>4,918*5 'Přepočtené koeficientem množství</t>
  </si>
  <si>
    <t>40</t>
  </si>
  <si>
    <t>997013501</t>
  </si>
  <si>
    <t>Odvoz suti a vybouraných hmot na skládku nebo meziskládku do 1 km se složením</t>
  </si>
  <si>
    <t>-791610644</t>
  </si>
  <si>
    <t>41</t>
  </si>
  <si>
    <t>997013509</t>
  </si>
  <si>
    <t>Příplatek k odvozu suti a vybouraných hmot na skládku ZKD 1 km přes 1 km</t>
  </si>
  <si>
    <t>248142625</t>
  </si>
  <si>
    <t>4,918*19 'Přepočtené koeficientem množství</t>
  </si>
  <si>
    <t>42</t>
  </si>
  <si>
    <t>997013631</t>
  </si>
  <si>
    <t>Poplatek za uložení na skládce (skládkovné) stavebního odpadu směsného kód odpadu 17 09 04</t>
  </si>
  <si>
    <t>1945413410</t>
  </si>
  <si>
    <t>998</t>
  </si>
  <si>
    <t>Přesun hmot</t>
  </si>
  <si>
    <t>43</t>
  </si>
  <si>
    <t>998018003</t>
  </si>
  <si>
    <t>Přesun hmot ruční pro budovy v přes 12 do 24 m</t>
  </si>
  <si>
    <t>-2094895755</t>
  </si>
  <si>
    <t>44</t>
  </si>
  <si>
    <t>998018011</t>
  </si>
  <si>
    <t>Příplatek k ručnímu přesunu hmot pro budovy za zvětšený přesun ZKD 100 m</t>
  </si>
  <si>
    <t>1435731661</t>
  </si>
  <si>
    <t>PSV</t>
  </si>
  <si>
    <t>Práce a dodávky PSV</t>
  </si>
  <si>
    <t>711</t>
  </si>
  <si>
    <t>Izolace proti vodě, vlhkosti a plynům</t>
  </si>
  <si>
    <t>45</t>
  </si>
  <si>
    <t>711199101</t>
  </si>
  <si>
    <t>Provedení těsnícího pásu do spoje dilatační nebo styčné spáry podlaha - stěna</t>
  </si>
  <si>
    <t>2145376721</t>
  </si>
  <si>
    <t xml:space="preserve">Koupelna  - styk podlahy s obkladem</t>
  </si>
  <si>
    <t xml:space="preserve">Koupelna </t>
  </si>
  <si>
    <t>1,98*2+1,35*2+0,37*2</t>
  </si>
  <si>
    <t>Roh sprchového koutu</t>
  </si>
  <si>
    <t>2,2</t>
  </si>
  <si>
    <t>46</t>
  </si>
  <si>
    <t>28355022</t>
  </si>
  <si>
    <t>páska pružná těsnící hydroizolační š do 125mm</t>
  </si>
  <si>
    <t>-1730518762</t>
  </si>
  <si>
    <t>9,6*1,05 'Přepočtené koeficientem množství</t>
  </si>
  <si>
    <t>47</t>
  </si>
  <si>
    <t>711199102</t>
  </si>
  <si>
    <t>Provedení těsnícího koutu pro vnější nebo vnitřní roh spáry podlaha - stěna</t>
  </si>
  <si>
    <t>203495755</t>
  </si>
  <si>
    <t>Koupelna kout</t>
  </si>
  <si>
    <t>Koupelna roh</t>
  </si>
  <si>
    <t>48</t>
  </si>
  <si>
    <t>59054242</t>
  </si>
  <si>
    <t>páska pružná těsnící hydroizolační -kout</t>
  </si>
  <si>
    <t>-2129867987</t>
  </si>
  <si>
    <t>15,8730158730159*0,315 'Přepočtené koeficientem množství</t>
  </si>
  <si>
    <t>49</t>
  </si>
  <si>
    <t>59054004</t>
  </si>
  <si>
    <t>páska pružná těsnící hydroizolační-roh</t>
  </si>
  <si>
    <t>111190541</t>
  </si>
  <si>
    <t>50</t>
  </si>
  <si>
    <t>711493111</t>
  </si>
  <si>
    <t>Izolace proti podpovrchové a tlakové vodě vodorovná těsnicí hmotou dvousložkovou na bázi cementu</t>
  </si>
  <si>
    <t>1971465859</t>
  </si>
  <si>
    <t>51</t>
  </si>
  <si>
    <t>711493121</t>
  </si>
  <si>
    <t>Izolace proti podpovrchové a tlakové vodě svislá těsnicí hmotou dvousložkovou na bázi cementu</t>
  </si>
  <si>
    <t>-568379947</t>
  </si>
  <si>
    <t xml:space="preserve">Koupelna  - soklík</t>
  </si>
  <si>
    <t>(1,98*2+1,35*2+0,37*2)*0,1</t>
  </si>
  <si>
    <t>Koupelna sprcha výška 2,2m</t>
  </si>
  <si>
    <t>2*2,2</t>
  </si>
  <si>
    <t>52</t>
  </si>
  <si>
    <t>998711103</t>
  </si>
  <si>
    <t>Přesun hmot tonážní pro izolace proti vodě, vlhkosti a plynům v objektech v přes 12 do 60 m</t>
  </si>
  <si>
    <t>-972824226</t>
  </si>
  <si>
    <t>53</t>
  </si>
  <si>
    <t>998711181</t>
  </si>
  <si>
    <t>Příplatek k přesunu hmot tonážní 711 prováděný bez použití mechanizace</t>
  </si>
  <si>
    <t>1457350409</t>
  </si>
  <si>
    <t>54</t>
  </si>
  <si>
    <t>998711192</t>
  </si>
  <si>
    <t>Příplatek k přesunu hmot tonážní 711 za zvětšený přesun do 100 m</t>
  </si>
  <si>
    <t>1680384339</t>
  </si>
  <si>
    <t>721</t>
  </si>
  <si>
    <t>Zdravotechnika - vnitřní kanalizace</t>
  </si>
  <si>
    <t>55</t>
  </si>
  <si>
    <t>721170972</t>
  </si>
  <si>
    <t>Potrubí z PVC krácení trub DN 50</t>
  </si>
  <si>
    <t>19923394</t>
  </si>
  <si>
    <t>Koupelna umyvadlo</t>
  </si>
  <si>
    <t>Kuchyně dřez</t>
  </si>
  <si>
    <t>56</t>
  </si>
  <si>
    <t>721170973</t>
  </si>
  <si>
    <t>Potrubí z PVC krácení trub DN 70</t>
  </si>
  <si>
    <t>-1557242883</t>
  </si>
  <si>
    <t>Vana</t>
  </si>
  <si>
    <t>57</t>
  </si>
  <si>
    <t>721170974</t>
  </si>
  <si>
    <t>Potrubí z PVC krácení trub DN 110</t>
  </si>
  <si>
    <t>-2099830354</t>
  </si>
  <si>
    <t>58</t>
  </si>
  <si>
    <t>721171803</t>
  </si>
  <si>
    <t>Demontáž potrubí z PVC D do 75</t>
  </si>
  <si>
    <t>850294746</t>
  </si>
  <si>
    <t>Koupelna sprcha, pračka a umyvadlo</t>
  </si>
  <si>
    <t>59</t>
  </si>
  <si>
    <t>721171808</t>
  </si>
  <si>
    <t>Demontáž potrubí z PVC D přes 75 do 114</t>
  </si>
  <si>
    <t>418667445</t>
  </si>
  <si>
    <t>0,5</t>
  </si>
  <si>
    <t>60</t>
  </si>
  <si>
    <t>721171905</t>
  </si>
  <si>
    <t>Potrubí z PP vsazení odbočky do hrdla DN 110</t>
  </si>
  <si>
    <t>475709893</t>
  </si>
  <si>
    <t>61</t>
  </si>
  <si>
    <t>721171915</t>
  </si>
  <si>
    <t>Potrubí z PP propojení potrubí DN 110</t>
  </si>
  <si>
    <t>-1179557767</t>
  </si>
  <si>
    <t>62</t>
  </si>
  <si>
    <t>721174042</t>
  </si>
  <si>
    <t>Potrubí kanalizační z PP připojovací DN 40</t>
  </si>
  <si>
    <t>-324649514</t>
  </si>
  <si>
    <t>Umyvadlo</t>
  </si>
  <si>
    <t>63</t>
  </si>
  <si>
    <t>721174043</t>
  </si>
  <si>
    <t>Potrubí kanalizační z PP připojovací DN 50</t>
  </si>
  <si>
    <t>-2051484201</t>
  </si>
  <si>
    <t>Kuchyň dřez, myčka, pračka</t>
  </si>
  <si>
    <t>64</t>
  </si>
  <si>
    <t>721174044</t>
  </si>
  <si>
    <t>Potrubí kanalizační z PP připojovací DN 75</t>
  </si>
  <si>
    <t>-2061056984</t>
  </si>
  <si>
    <t>Sprchový kout</t>
  </si>
  <si>
    <t>2,5</t>
  </si>
  <si>
    <t>65</t>
  </si>
  <si>
    <t>721174045</t>
  </si>
  <si>
    <t>Potrubí kanalizační z PP připojovací DN 110</t>
  </si>
  <si>
    <t>1319602872</t>
  </si>
  <si>
    <t>66</t>
  </si>
  <si>
    <t>721194104</t>
  </si>
  <si>
    <t>Vyvedení a upevnění odpadních výpustek DN 40</t>
  </si>
  <si>
    <t>26169899</t>
  </si>
  <si>
    <t>67</t>
  </si>
  <si>
    <t>721194105</t>
  </si>
  <si>
    <t>Vyvedení a upevnění odpadních výpustek DN 50</t>
  </si>
  <si>
    <t>-1104237137</t>
  </si>
  <si>
    <t>Dřez, myčka, pračka</t>
  </si>
  <si>
    <t>1+1+1</t>
  </si>
  <si>
    <t>68</t>
  </si>
  <si>
    <t>721194107</t>
  </si>
  <si>
    <t>Vyvedení a upevnění odpadních výpustek DN 70</t>
  </si>
  <si>
    <t>1464307196</t>
  </si>
  <si>
    <t>69</t>
  </si>
  <si>
    <t>721194109</t>
  </si>
  <si>
    <t>Vyvedení a upevnění odpadních výpustek DN 110</t>
  </si>
  <si>
    <t>-1822740972</t>
  </si>
  <si>
    <t>721229111</t>
  </si>
  <si>
    <t xml:space="preserve">Montáž zápachové uzávěrky pro pračku a myčku do DN 50  ostatní typ</t>
  </si>
  <si>
    <t>-409676367</t>
  </si>
  <si>
    <t>pračka + myčka</t>
  </si>
  <si>
    <t>1+1</t>
  </si>
  <si>
    <t>71</t>
  </si>
  <si>
    <t>55161830</t>
  </si>
  <si>
    <t>uzávěrka zápachová pro pračku a myčku podomítková DN 40/50 nerez</t>
  </si>
  <si>
    <t>-1201552339</t>
  </si>
  <si>
    <t>72</t>
  </si>
  <si>
    <t>721290111</t>
  </si>
  <si>
    <t>Zkouška těsnosti potrubí kanalizace vodou DN do 125</t>
  </si>
  <si>
    <t>-103737767</t>
  </si>
  <si>
    <t>13,5</t>
  </si>
  <si>
    <t>73</t>
  </si>
  <si>
    <t>721910912</t>
  </si>
  <si>
    <t>Pročištění odpadů svislých v jednom podlaží DN do 200</t>
  </si>
  <si>
    <t>395614007</t>
  </si>
  <si>
    <t>74</t>
  </si>
  <si>
    <t>998721104</t>
  </si>
  <si>
    <t>Přesun hmot tonážní pro vnitřní kanalizace v objektech v přes 24 do 36 m</t>
  </si>
  <si>
    <t>301150467</t>
  </si>
  <si>
    <t>75</t>
  </si>
  <si>
    <t>998721181</t>
  </si>
  <si>
    <t>Příplatek k přesunu hmot tonážní 721 prováděný bez použití mechanizace</t>
  </si>
  <si>
    <t>-391478537</t>
  </si>
  <si>
    <t>76</t>
  </si>
  <si>
    <t>998721192</t>
  </si>
  <si>
    <t>Příplatek k přesunu hmot tonážní 721 za zvětšený přesun do 100 m</t>
  </si>
  <si>
    <t>-2127581522</t>
  </si>
  <si>
    <t>722</t>
  </si>
  <si>
    <t>Zdravotechnika - vnitřní vodovod</t>
  </si>
  <si>
    <t>77</t>
  </si>
  <si>
    <t>722130801</t>
  </si>
  <si>
    <t>Demontáž potrubí ocelové pozinkované závitové DN do 25</t>
  </si>
  <si>
    <t>-1932325096</t>
  </si>
  <si>
    <t>Koupelna vana ,pračka,umyvadlo, bojler</t>
  </si>
  <si>
    <t>2*2+3+4</t>
  </si>
  <si>
    <t>78</t>
  </si>
  <si>
    <t>722171913</t>
  </si>
  <si>
    <t>Potrubí plastové odříznutí trubky D přes 20 do 25 mm</t>
  </si>
  <si>
    <t>1861564737</t>
  </si>
  <si>
    <t>79</t>
  </si>
  <si>
    <t>722174003</t>
  </si>
  <si>
    <t>Potrubí vodovodní plastové PPR svar polyfúze PN 16 D 25x3,5 mm</t>
  </si>
  <si>
    <t>-1284254403</t>
  </si>
  <si>
    <t>Koupelna sprcha, umyvadlo, bojler</t>
  </si>
  <si>
    <t>Kuchyně dřez, myčka</t>
  </si>
  <si>
    <t>80</t>
  </si>
  <si>
    <t>722179191</t>
  </si>
  <si>
    <t>Příplatek k rozvodu vody z plastů za malý rozsah prací na zakázce do 20 m</t>
  </si>
  <si>
    <t>soubor</t>
  </si>
  <si>
    <t>368921323</t>
  </si>
  <si>
    <t>81</t>
  </si>
  <si>
    <t>722179192</t>
  </si>
  <si>
    <t>Příplatek k rozvodu vody z plastů za potrubí do D 32 mm do 15 svarů</t>
  </si>
  <si>
    <t>1148338499</t>
  </si>
  <si>
    <t>82</t>
  </si>
  <si>
    <t>722181221</t>
  </si>
  <si>
    <t>Ochrana vodovodního potrubí přilepenými termoizolačními trubicemi z PE tl přes 6 do 9 mm DN do 22 mm</t>
  </si>
  <si>
    <t>-1806642057</t>
  </si>
  <si>
    <t>83</t>
  </si>
  <si>
    <t>722181851</t>
  </si>
  <si>
    <t>Demontáž termoizolačních trubic z trub D do 45</t>
  </si>
  <si>
    <t>1474792223</t>
  </si>
  <si>
    <t>84</t>
  </si>
  <si>
    <t>722190401</t>
  </si>
  <si>
    <t>Vyvedení a upevnění výpustku DN do 25</t>
  </si>
  <si>
    <t>1455460367</t>
  </si>
  <si>
    <t>dřez,sprcha, umyvadlo,bojler, myčka, pračka,WC</t>
  </si>
  <si>
    <t>2+2+2+2+1+1+1</t>
  </si>
  <si>
    <t>85</t>
  </si>
  <si>
    <t>722190901</t>
  </si>
  <si>
    <t>Uzavření nebo otevření vodovodního potrubí při opravách</t>
  </si>
  <si>
    <t>-1631857205</t>
  </si>
  <si>
    <t>86</t>
  </si>
  <si>
    <t>722220151</t>
  </si>
  <si>
    <t>Nástěnka závitová plastová PPR PN 20 DN 16 x G 1/2"</t>
  </si>
  <si>
    <t>323724801</t>
  </si>
  <si>
    <t>wc, myčka, pračka,umyvadlo,bojler,dřez</t>
  </si>
  <si>
    <t>1+1+1+2+2+2</t>
  </si>
  <si>
    <t>87</t>
  </si>
  <si>
    <t>722220161</t>
  </si>
  <si>
    <t>Nástěnný komplet plastový PPR PN 20 DN 20 x G 1/2"</t>
  </si>
  <si>
    <t>1361240270</t>
  </si>
  <si>
    <t>sprcha</t>
  </si>
  <si>
    <t>88</t>
  </si>
  <si>
    <t>722220861</t>
  </si>
  <si>
    <t>Demontáž armatur závitových se dvěma závity G do 3/4</t>
  </si>
  <si>
    <t>-1035267217</t>
  </si>
  <si>
    <t>1+2+1</t>
  </si>
  <si>
    <t>89</t>
  </si>
  <si>
    <t>722220872</t>
  </si>
  <si>
    <t>Demontáž armatur závitových se dvěma závity a šroubením G přes 3/8 do 3/4</t>
  </si>
  <si>
    <t>977047735</t>
  </si>
  <si>
    <t>Hadice k WC</t>
  </si>
  <si>
    <t>90</t>
  </si>
  <si>
    <t>722232221</t>
  </si>
  <si>
    <t>Kohout kulový rohový G 1/2" PN 42 do 185°C plnoprůtokový s 2x vnějším závitem</t>
  </si>
  <si>
    <t>626835436</t>
  </si>
  <si>
    <t>dřez, umyvadlo,, bojler, WC</t>
  </si>
  <si>
    <t>2+2+2+1</t>
  </si>
  <si>
    <t>91</t>
  </si>
  <si>
    <t>722239101</t>
  </si>
  <si>
    <t>Montáž armatur vodovodních se dvěma závity G 1/2</t>
  </si>
  <si>
    <t>-356971696</t>
  </si>
  <si>
    <t>hadice k umyvadlu</t>
  </si>
  <si>
    <t>Hadice k dřezu</t>
  </si>
  <si>
    <t>Ohřívač vody</t>
  </si>
  <si>
    <t>92</t>
  </si>
  <si>
    <t>55190006</t>
  </si>
  <si>
    <t>hadice flexibilní sanitární 3/8"</t>
  </si>
  <si>
    <t>-1824041689</t>
  </si>
  <si>
    <t>hadice k umyvadlu, k dřezu, k ohřívači vody</t>
  </si>
  <si>
    <t>2+2+2</t>
  </si>
  <si>
    <t>93</t>
  </si>
  <si>
    <t>722290226</t>
  </si>
  <si>
    <t>Zkouška těsnosti vodovodního potrubí závitového DN do 50</t>
  </si>
  <si>
    <t>-1078475273</t>
  </si>
  <si>
    <t>94</t>
  </si>
  <si>
    <t>722290234</t>
  </si>
  <si>
    <t>Proplach a dezinfekce vodovodního potrubí DN do 80</t>
  </si>
  <si>
    <t>1130214138</t>
  </si>
  <si>
    <t>95</t>
  </si>
  <si>
    <t>998722104</t>
  </si>
  <si>
    <t>Přesun hmot tonážní pro vnitřní vodovod v objektech v přes 24 do 36 m</t>
  </si>
  <si>
    <t>2108636081</t>
  </si>
  <si>
    <t>96</t>
  </si>
  <si>
    <t>998722181</t>
  </si>
  <si>
    <t>Příplatek k přesunu hmot tonážní 722 prováděný bez použití mechanizace</t>
  </si>
  <si>
    <t>-872179197</t>
  </si>
  <si>
    <t>97</t>
  </si>
  <si>
    <t>998722192</t>
  </si>
  <si>
    <t>Příplatek k přesunu hmot tonážní 722 za zvětšený přesun do 100 m</t>
  </si>
  <si>
    <t>1901193618</t>
  </si>
  <si>
    <t>725</t>
  </si>
  <si>
    <t>Zdravotechnika - zařizovací předměty</t>
  </si>
  <si>
    <t>98</t>
  </si>
  <si>
    <t>725110814</t>
  </si>
  <si>
    <t>Demontáž klozetu Kombi</t>
  </si>
  <si>
    <t>-1586406104</t>
  </si>
  <si>
    <t>99</t>
  </si>
  <si>
    <t>725119125</t>
  </si>
  <si>
    <t>Montáž klozetových mís závěsných na nosné stěny</t>
  </si>
  <si>
    <t>-1459053016</t>
  </si>
  <si>
    <t>100</t>
  </si>
  <si>
    <t>64236091</t>
  </si>
  <si>
    <t>mísa keramická klozetová závěsná bílá s hlubokým splachováním odpad vodorovný</t>
  </si>
  <si>
    <t>-584334966</t>
  </si>
  <si>
    <t>101</t>
  </si>
  <si>
    <t>725210821</t>
  </si>
  <si>
    <t>Demontáž umyvadel bez výtokových armatur</t>
  </si>
  <si>
    <t>642063975</t>
  </si>
  <si>
    <t>102</t>
  </si>
  <si>
    <t>725219102</t>
  </si>
  <si>
    <t>Montáž umyvadla připevněného na šrouby do zdiva</t>
  </si>
  <si>
    <t>-92654026</t>
  </si>
  <si>
    <t>103</t>
  </si>
  <si>
    <t>64211030</t>
  </si>
  <si>
    <t>umyvadlo keramické závěsné bílé š 500mm</t>
  </si>
  <si>
    <t>-1294192649</t>
  </si>
  <si>
    <t>104</t>
  </si>
  <si>
    <t>725240811</t>
  </si>
  <si>
    <t>Demontáž kabin sprchových bez výtokových armatur</t>
  </si>
  <si>
    <t>329127446</t>
  </si>
  <si>
    <t>105</t>
  </si>
  <si>
    <t>725240812</t>
  </si>
  <si>
    <t>Demontáž vaniček sprchových bez výtokových armatur</t>
  </si>
  <si>
    <t>661098361</t>
  </si>
  <si>
    <t>106</t>
  </si>
  <si>
    <t>725241901</t>
  </si>
  <si>
    <t>Montáž vaničky sprchové</t>
  </si>
  <si>
    <t>-1934549177</t>
  </si>
  <si>
    <t>107</t>
  </si>
  <si>
    <t>55423032</t>
  </si>
  <si>
    <t>vanička sprchová akrylátová čtvercová 900x900mm</t>
  </si>
  <si>
    <t>-22227383</t>
  </si>
  <si>
    <t>108</t>
  </si>
  <si>
    <t>725244653</t>
  </si>
  <si>
    <t>Zástěna sprchová rohová polorámová skleněná tl. 6 mm dveře otvíravé dvoukřídlové vstup z rohu na vaničku 900x900 mm</t>
  </si>
  <si>
    <t>-158524830</t>
  </si>
  <si>
    <t>109</t>
  </si>
  <si>
    <t>725530823</t>
  </si>
  <si>
    <t>Demontáž ohřívač elektrický tlakový přes 50 do 200 l</t>
  </si>
  <si>
    <t>-93656888</t>
  </si>
  <si>
    <t>110</t>
  </si>
  <si>
    <t>725539203</t>
  </si>
  <si>
    <t>Montáž ohřívačů zásobníkových závěsných tlakových přes 50 do 80 l</t>
  </si>
  <si>
    <t>-1833538414</t>
  </si>
  <si>
    <t>111</t>
  </si>
  <si>
    <t>725813112</t>
  </si>
  <si>
    <t>Ventil rohový pračkový G 3/4"</t>
  </si>
  <si>
    <t>-1911735638</t>
  </si>
  <si>
    <t>Pračka a myčka</t>
  </si>
  <si>
    <t>112</t>
  </si>
  <si>
    <t>725820801</t>
  </si>
  <si>
    <t>Demontáž baterie nástěnné do G 3 / 4</t>
  </si>
  <si>
    <t>-1106126009</t>
  </si>
  <si>
    <t>113</t>
  </si>
  <si>
    <t>725829111</t>
  </si>
  <si>
    <t>Montáž baterie stojánkové dřezové G 1/2"</t>
  </si>
  <si>
    <t>514627291</t>
  </si>
  <si>
    <t>Dřez</t>
  </si>
  <si>
    <t>114</t>
  </si>
  <si>
    <t>55143181</t>
  </si>
  <si>
    <t>baterie dřezová páková stojánková do 1 otvoru s otáčivým ústím dl ramínka 265mm</t>
  </si>
  <si>
    <t>-1108175939</t>
  </si>
  <si>
    <t>115</t>
  </si>
  <si>
    <t>725829131</t>
  </si>
  <si>
    <t>Montáž baterie umyvadlové stojánkové G 1/2" ostatní typ</t>
  </si>
  <si>
    <t>-1037993892</t>
  </si>
  <si>
    <t>116</t>
  </si>
  <si>
    <t>55144004</t>
  </si>
  <si>
    <t>baterie umyvadlová stojánková páková s ovládáním odpadu</t>
  </si>
  <si>
    <t>-1234957071</t>
  </si>
  <si>
    <t>117</t>
  </si>
  <si>
    <t>725840850</t>
  </si>
  <si>
    <t>Demontáž baterie sprch diferenciální do G 3/4x1</t>
  </si>
  <si>
    <t>1004471401</t>
  </si>
  <si>
    <t>118</t>
  </si>
  <si>
    <t>725849411</t>
  </si>
  <si>
    <t>Montáž baterie sprchové nástěnná s nastavitelnou výškou sprchy</t>
  </si>
  <si>
    <t>678751205</t>
  </si>
  <si>
    <t>119</t>
  </si>
  <si>
    <t>55145588</t>
  </si>
  <si>
    <t>baterie sprchová páková bez příslušenství</t>
  </si>
  <si>
    <t>716792161</t>
  </si>
  <si>
    <t>120</t>
  </si>
  <si>
    <t>55145003</t>
  </si>
  <si>
    <t>souprava sprchová komplet</t>
  </si>
  <si>
    <t>sada</t>
  </si>
  <si>
    <t>654758659</t>
  </si>
  <si>
    <t>121</t>
  </si>
  <si>
    <t>725850800</t>
  </si>
  <si>
    <t>Demontáž ventilů odpadních</t>
  </si>
  <si>
    <t>525127947</t>
  </si>
  <si>
    <t>Koupelna pračka</t>
  </si>
  <si>
    <t>122</t>
  </si>
  <si>
    <t>725859101</t>
  </si>
  <si>
    <t>Montáž ventilů odpadních do DN 32 pro zařizovací předměty</t>
  </si>
  <si>
    <t>1295517770</t>
  </si>
  <si>
    <t>123</t>
  </si>
  <si>
    <t>55161007</t>
  </si>
  <si>
    <t>ventil odpadní umyvadlový celokovový CLICK/CLACK s přepadem a připojovacím závitem 5/4"</t>
  </si>
  <si>
    <t>1572261339</t>
  </si>
  <si>
    <t>124</t>
  </si>
  <si>
    <t>725860812</t>
  </si>
  <si>
    <t>Demontáž uzávěrů zápachu dvojitých</t>
  </si>
  <si>
    <t>2004367312</t>
  </si>
  <si>
    <t>125</t>
  </si>
  <si>
    <t>725865312</t>
  </si>
  <si>
    <t>Zápachová uzávěrka sprchových van DN 40/50 s kulovým kloubem na odtoku a odpadním ventilem</t>
  </si>
  <si>
    <t>-100760824</t>
  </si>
  <si>
    <t>Sprchová vanička</t>
  </si>
  <si>
    <t>126</t>
  </si>
  <si>
    <t>725869101</t>
  </si>
  <si>
    <t>Montáž zápachových uzávěrek umyvadlových do DN 40</t>
  </si>
  <si>
    <t>-1371794998</t>
  </si>
  <si>
    <t>127</t>
  </si>
  <si>
    <t>55162001</t>
  </si>
  <si>
    <t>uzávěrka zápachová umyvadlová s celokovovým kulatým designem DN 32, chrom</t>
  </si>
  <si>
    <t>-1343845554</t>
  </si>
  <si>
    <t>128</t>
  </si>
  <si>
    <t>725869214.1</t>
  </si>
  <si>
    <t>Montáž zápachových uzávěrek džezových dvoudílných DN 50</t>
  </si>
  <si>
    <t>1095495954</t>
  </si>
  <si>
    <t>129</t>
  </si>
  <si>
    <t>55161107</t>
  </si>
  <si>
    <t>uzávěrka zápachová dřezová s přípojkou pro myčku a pračku DN 50</t>
  </si>
  <si>
    <t>301056246</t>
  </si>
  <si>
    <t>130</t>
  </si>
  <si>
    <t>998725103</t>
  </si>
  <si>
    <t>Přesun hmot tonážní pro zařizovací předměty v objektech v přes 12 do 24 m</t>
  </si>
  <si>
    <t>-708297326</t>
  </si>
  <si>
    <t>131</t>
  </si>
  <si>
    <t>998725181</t>
  </si>
  <si>
    <t>Příplatek k přesunu hmot tonážní 725 prováděný bez použití mechanizace</t>
  </si>
  <si>
    <t>222854712</t>
  </si>
  <si>
    <t>132</t>
  </si>
  <si>
    <t>998725192</t>
  </si>
  <si>
    <t>Příplatek k přesunu hmot tonážní 725 za zvětšený přesun do 100 m</t>
  </si>
  <si>
    <t>-1286128609</t>
  </si>
  <si>
    <t>726</t>
  </si>
  <si>
    <t>Zdravotechnika - předstěnové instalace</t>
  </si>
  <si>
    <t>133</t>
  </si>
  <si>
    <t>726131041</t>
  </si>
  <si>
    <t>Instalační předstěna - klozet závěsný v 1120 mm s ovládáním zepředu do lehkých stěn s kovovou kcí</t>
  </si>
  <si>
    <t>1245841000</t>
  </si>
  <si>
    <t>134</t>
  </si>
  <si>
    <t>726191001</t>
  </si>
  <si>
    <t>Zvukoizolační souprava pro klozet a bidet</t>
  </si>
  <si>
    <t>1425340374</t>
  </si>
  <si>
    <t>135</t>
  </si>
  <si>
    <t>726191002</t>
  </si>
  <si>
    <t>Souprava pro předstěnovou montáž</t>
  </si>
  <si>
    <t>1626869967</t>
  </si>
  <si>
    <t>136</t>
  </si>
  <si>
    <t>998726113</t>
  </si>
  <si>
    <t>Přesun hmot tonážní pro instalační prefabrikáty v objektech v přes 12 do 24 m</t>
  </si>
  <si>
    <t>1026889732</t>
  </si>
  <si>
    <t>137</t>
  </si>
  <si>
    <t>998726181</t>
  </si>
  <si>
    <t>Příplatek k přesunu hmot tonážní 726 prováděný bez použití mechanizace</t>
  </si>
  <si>
    <t>277445445</t>
  </si>
  <si>
    <t>138</t>
  </si>
  <si>
    <t>998726192</t>
  </si>
  <si>
    <t>Příplatek k přesunu hmot tonážní 726 za zvětšený přesun do 100 m</t>
  </si>
  <si>
    <t>-170071395</t>
  </si>
  <si>
    <t>733</t>
  </si>
  <si>
    <t>Ústřední vytápění - rozvodné potrubí</t>
  </si>
  <si>
    <t>139</t>
  </si>
  <si>
    <t>733191111</t>
  </si>
  <si>
    <t>Manžeta prostupová pro ocelové potrubí DN do 20</t>
  </si>
  <si>
    <t>-1158572593</t>
  </si>
  <si>
    <t>140</t>
  </si>
  <si>
    <t>733222102</t>
  </si>
  <si>
    <t>Potrubí měděné polotvrdé spojované měkkým pájením D 15x1</t>
  </si>
  <si>
    <t>-707880387</t>
  </si>
  <si>
    <t>Koupelna k radiátoru</t>
  </si>
  <si>
    <t>141</t>
  </si>
  <si>
    <t>733291101</t>
  </si>
  <si>
    <t>Zkouška těsnosti potrubí měděné do D 35x1,5</t>
  </si>
  <si>
    <t>587279805</t>
  </si>
  <si>
    <t>142</t>
  </si>
  <si>
    <t>733390304</t>
  </si>
  <si>
    <t xml:space="preserve">Napuštění potrubí </t>
  </si>
  <si>
    <t>-309054713</t>
  </si>
  <si>
    <t>143</t>
  </si>
  <si>
    <t>998733103</t>
  </si>
  <si>
    <t>Přesun hmot tonážní pro rozvody potrubí v objektech v přes 12 do 24 m</t>
  </si>
  <si>
    <t>1156429295</t>
  </si>
  <si>
    <t>144</t>
  </si>
  <si>
    <t>998733181</t>
  </si>
  <si>
    <t>Příplatek k přesunu hmot tonážní 733 prováděný bez použití mechanizace</t>
  </si>
  <si>
    <t>-1013232203</t>
  </si>
  <si>
    <t>145</t>
  </si>
  <si>
    <t>998733193</t>
  </si>
  <si>
    <t>Příplatek k přesunu hmot tonážní 733 za zvětšený přesun do 500 m</t>
  </si>
  <si>
    <t>1598786955</t>
  </si>
  <si>
    <t>734</t>
  </si>
  <si>
    <t>Ústřední vytápění - armatury</t>
  </si>
  <si>
    <t>146</t>
  </si>
  <si>
    <t>734221682</t>
  </si>
  <si>
    <t>Termostatická hlavice kapalinová PN 10 do 110°C otopných těles VK</t>
  </si>
  <si>
    <t>174227737</t>
  </si>
  <si>
    <t>147</t>
  </si>
  <si>
    <t>734261406</t>
  </si>
  <si>
    <t>Armatura připojovací přímá G 1/2x18 PN 10 do 110°C radiátorů typu VK</t>
  </si>
  <si>
    <t>1303644656</t>
  </si>
  <si>
    <t>148</t>
  </si>
  <si>
    <t>998734101</t>
  </si>
  <si>
    <t>Přesun hmot tonážní pro armatury v objektech v do 6 m</t>
  </si>
  <si>
    <t>-508304813</t>
  </si>
  <si>
    <t>149</t>
  </si>
  <si>
    <t>998734103</t>
  </si>
  <si>
    <t>Přesun hmot tonážní pro armatury v objektech v přes 12 do 24 m</t>
  </si>
  <si>
    <t>-944714212</t>
  </si>
  <si>
    <t>998734181</t>
  </si>
  <si>
    <t>Příplatek k přesunu hmot tonážní 734 prováděný bez použití mechanizace</t>
  </si>
  <si>
    <t>-414676036</t>
  </si>
  <si>
    <t>151</t>
  </si>
  <si>
    <t>998734193</t>
  </si>
  <si>
    <t>Příplatek k přesunu hmot tonážní 734 za zvětšený přesun do 500 m</t>
  </si>
  <si>
    <t>-1294552409</t>
  </si>
  <si>
    <t>735</t>
  </si>
  <si>
    <t>Ústřední vytápění - otopná tělesa</t>
  </si>
  <si>
    <t>152</t>
  </si>
  <si>
    <t>735000912</t>
  </si>
  <si>
    <t>Vyregulování ventilu nebo kohoutu dvojregulačního s termostatickým ovládáním</t>
  </si>
  <si>
    <t>1546567793</t>
  </si>
  <si>
    <t>153</t>
  </si>
  <si>
    <t>735111810</t>
  </si>
  <si>
    <t>Demontáž otopného tělesa litinového článkového</t>
  </si>
  <si>
    <t>2116289994</t>
  </si>
  <si>
    <t>0,35*17</t>
  </si>
  <si>
    <t>KOupelna</t>
  </si>
  <si>
    <t>0,35*4</t>
  </si>
  <si>
    <t>154</t>
  </si>
  <si>
    <t>735164511</t>
  </si>
  <si>
    <t>Montáž otopného tělesa trubkového na stěnu v tělesa do 1500 mm</t>
  </si>
  <si>
    <t>-1909966150</t>
  </si>
  <si>
    <t>155</t>
  </si>
  <si>
    <t>KRD.KLC1220600010</t>
  </si>
  <si>
    <t>KORALUX LINEAR CLASSIC 1220/0600</t>
  </si>
  <si>
    <t>-249064947</t>
  </si>
  <si>
    <t>156</t>
  </si>
  <si>
    <t>735191902</t>
  </si>
  <si>
    <t>Vyzkoušení otopných těles litinových po opravě tlakem</t>
  </si>
  <si>
    <t>1052579744</t>
  </si>
  <si>
    <t>157</t>
  </si>
  <si>
    <t>735191904</t>
  </si>
  <si>
    <t>Vyčištění otopných těles litinových proplachem vodou</t>
  </si>
  <si>
    <t>-2023879920</t>
  </si>
  <si>
    <t>158</t>
  </si>
  <si>
    <t>735191905</t>
  </si>
  <si>
    <t>Odvzdušnění otopných těles</t>
  </si>
  <si>
    <t>-152071394</t>
  </si>
  <si>
    <t>159</t>
  </si>
  <si>
    <t>735191910</t>
  </si>
  <si>
    <t>Napuštění vody do otopných těles</t>
  </si>
  <si>
    <t>-981112693</t>
  </si>
  <si>
    <t>Koupelna žebřík</t>
  </si>
  <si>
    <t>0,45*1,2</t>
  </si>
  <si>
    <t>160</t>
  </si>
  <si>
    <t>735192911</t>
  </si>
  <si>
    <t>Zpětná montáž otopných těles článkových litinových</t>
  </si>
  <si>
    <t>655633373</t>
  </si>
  <si>
    <t>161</t>
  </si>
  <si>
    <t>735494811</t>
  </si>
  <si>
    <t>Vypuštění vody z otopných těles</t>
  </si>
  <si>
    <t>1500797061</t>
  </si>
  <si>
    <t>162</t>
  </si>
  <si>
    <t>998735103</t>
  </si>
  <si>
    <t>Přesun hmot tonážní pro otopná tělesa v objektech v přes 12 do 24 m</t>
  </si>
  <si>
    <t>1350850953</t>
  </si>
  <si>
    <t>163</t>
  </si>
  <si>
    <t>998735181</t>
  </si>
  <si>
    <t>Příplatek k přesunu hmot tonážní 735 prováděný bez použití mechanizace</t>
  </si>
  <si>
    <t>-951972286</t>
  </si>
  <si>
    <t>164</t>
  </si>
  <si>
    <t>998735193</t>
  </si>
  <si>
    <t>Příplatek k přesunu hmot tonážní 735 za zvětšený přesun do 500 m</t>
  </si>
  <si>
    <t>-457268207</t>
  </si>
  <si>
    <t>741</t>
  </si>
  <si>
    <t>Elektroinstalace - silnoproud</t>
  </si>
  <si>
    <t>165</t>
  </si>
  <si>
    <t>741112001</t>
  </si>
  <si>
    <t>Montáž krabice zapuštěná plastová kruhová</t>
  </si>
  <si>
    <t>-1495886499</t>
  </si>
  <si>
    <t>30+40</t>
  </si>
  <si>
    <t>166</t>
  </si>
  <si>
    <t>34571521</t>
  </si>
  <si>
    <t>krabice pod omítku PVC odbočná kruhová D 70mm s víčkem a svorkovnicí</t>
  </si>
  <si>
    <t>456744411</t>
  </si>
  <si>
    <t>167</t>
  </si>
  <si>
    <t>741112061</t>
  </si>
  <si>
    <t>Montáž krabice přístrojová zapuštěná plastová kruhová</t>
  </si>
  <si>
    <t>-1266167602</t>
  </si>
  <si>
    <t>168</t>
  </si>
  <si>
    <t>1188894</t>
  </si>
  <si>
    <t>KRABICE PRISTROJOVA KP 68/2 KA MELKA</t>
  </si>
  <si>
    <t>-283513731</t>
  </si>
  <si>
    <t>169</t>
  </si>
  <si>
    <t>741122005</t>
  </si>
  <si>
    <t>Montáž kabel Cu bez ukončení uložený pod omítku plný plochý 3x1 až 2,5 mm2 (CYKYLo)</t>
  </si>
  <si>
    <t>-2057521145</t>
  </si>
  <si>
    <t>SVĚTLA</t>
  </si>
  <si>
    <t>Kuchyň</t>
  </si>
  <si>
    <t>SAMOSTATNÉ PŘÍVODY</t>
  </si>
  <si>
    <t>Kuchyň -pračka 3x2,5</t>
  </si>
  <si>
    <t xml:space="preserve">Kuchyň -  myčka 3x2,5</t>
  </si>
  <si>
    <t>Kuchyň - zásuvka linka 3x2,5</t>
  </si>
  <si>
    <t>Koupelna - ohřívač TUV 3x2,5</t>
  </si>
  <si>
    <t>ZÁSUVKY</t>
  </si>
  <si>
    <t>Ložnice- samost. přívod</t>
  </si>
  <si>
    <t>170</t>
  </si>
  <si>
    <t>34109515</t>
  </si>
  <si>
    <t>kabel instalační plochý jádro Cu plné izolace PVC plášť PVC 450/750V (CYKYLo) 2x2,5mm2</t>
  </si>
  <si>
    <t>650349586</t>
  </si>
  <si>
    <t>83*1,2 'Přepočtené koeficientem množství</t>
  </si>
  <si>
    <t>171</t>
  </si>
  <si>
    <t>34109517</t>
  </si>
  <si>
    <t>kabel instalační plochý jádro Cu plné izolace PVC plášť PVC 450/750V (CYKYLo) 3x2,5mm2</t>
  </si>
  <si>
    <t>-522519519</t>
  </si>
  <si>
    <t>125*1,2 'Přepočtené koeficientem množství</t>
  </si>
  <si>
    <t>172</t>
  </si>
  <si>
    <t>741122023</t>
  </si>
  <si>
    <t>Montáž kabel Cu bez ukončení uložený pod omítku plný kulatý 4x6 mm2 (CYKY)</t>
  </si>
  <si>
    <t>-496215958</t>
  </si>
  <si>
    <t>přívod od elektroměru k bytové rozvodnici</t>
  </si>
  <si>
    <t>173</t>
  </si>
  <si>
    <t>34111072</t>
  </si>
  <si>
    <t>kabel instalační jádro Cu plné izolace PVC plášť PVC 450/750V (CYKY) 4x6mm2</t>
  </si>
  <si>
    <t>1033192949</t>
  </si>
  <si>
    <t>174</t>
  </si>
  <si>
    <t>741122031</t>
  </si>
  <si>
    <t>Montáž kabel Cu bez ukončení uložený pod omítku plný kulatý 5x1,5 až 2,5 mm2 (CYKY)</t>
  </si>
  <si>
    <t>-1746166739</t>
  </si>
  <si>
    <t>Kuchyň - elektrický sporák</t>
  </si>
  <si>
    <t>175</t>
  </si>
  <si>
    <t>34111094</t>
  </si>
  <si>
    <t>kabel instalační jádro Cu plné izolace PVC plášť PVC 450/750V (CYKY) 5x2,5mm2</t>
  </si>
  <si>
    <t>-1530984823</t>
  </si>
  <si>
    <t>12*1,2 'Přepočtené koeficientem množství</t>
  </si>
  <si>
    <t>176</t>
  </si>
  <si>
    <t>741130001</t>
  </si>
  <si>
    <t>Ukončení vodič izolovaný do 2,5mm2 v rozváděči nebo na přístroji</t>
  </si>
  <si>
    <t>1025528996</t>
  </si>
  <si>
    <t>177</t>
  </si>
  <si>
    <t>741130004</t>
  </si>
  <si>
    <t>Ukončení vodič izolovaný do 6 mm2 v rozváděči nebo na přístroji</t>
  </si>
  <si>
    <t>-734817113</t>
  </si>
  <si>
    <t>178</t>
  </si>
  <si>
    <t>741130021</t>
  </si>
  <si>
    <t>Ukončení vodič izolovaný do 2,5 mm2 na svorkovnici</t>
  </si>
  <si>
    <t>-650057154</t>
  </si>
  <si>
    <t>179</t>
  </si>
  <si>
    <t>741210001</t>
  </si>
  <si>
    <t>Montáž rozvodnice oceloplechová nebo plastová běžná do 20 kg</t>
  </si>
  <si>
    <t>2092341541</t>
  </si>
  <si>
    <t>180</t>
  </si>
  <si>
    <t>35713116</t>
  </si>
  <si>
    <t>rozvodnice nástěnná, neprůhledné dveře, 1 řada, šířka 18 modulárních jednotek</t>
  </si>
  <si>
    <t>1912526382</t>
  </si>
  <si>
    <t>181</t>
  </si>
  <si>
    <t>741210843</t>
  </si>
  <si>
    <t>Demontáž rozvodnic plastových na povrchu s krytím přes IPx4 plochou přes 0,2 m2</t>
  </si>
  <si>
    <t>1960511346</t>
  </si>
  <si>
    <t>182</t>
  </si>
  <si>
    <t>741213811</t>
  </si>
  <si>
    <t>Demontáž kabelu silového z rozvodnice průřezu žil do 4 mm2 bez zachování funkčnosti</t>
  </si>
  <si>
    <t>1800822055</t>
  </si>
  <si>
    <t>183</t>
  </si>
  <si>
    <t>741213813</t>
  </si>
  <si>
    <t xml:space="preserve">Demontáž kabelu silového z rozvodnice průřezu žil  do 10 mm2 bez zachování funkčnosti</t>
  </si>
  <si>
    <t>493641799</t>
  </si>
  <si>
    <t>184</t>
  </si>
  <si>
    <t>741240022</t>
  </si>
  <si>
    <t>Montáž příslušenství rozvoden - tabulka pro přístroje lepená</t>
  </si>
  <si>
    <t>-1502842108</t>
  </si>
  <si>
    <t>185</t>
  </si>
  <si>
    <t>741310101</t>
  </si>
  <si>
    <t>Montáž vypínač (polo)zapuštěný bezšroubové připojení 1-jednopólový</t>
  </si>
  <si>
    <t>-690111031</t>
  </si>
  <si>
    <t>186</t>
  </si>
  <si>
    <t>ABB.3558A01340</t>
  </si>
  <si>
    <t>Přístroj spínače jednopólového, řazení 1, 1So</t>
  </si>
  <si>
    <t>-1326226100</t>
  </si>
  <si>
    <t>187</t>
  </si>
  <si>
    <t>ABB.355301289B1</t>
  </si>
  <si>
    <t>Spínač jednopólový, řazení 1 Classic</t>
  </si>
  <si>
    <t>553860473</t>
  </si>
  <si>
    <t>188</t>
  </si>
  <si>
    <t>34536490</t>
  </si>
  <si>
    <t>kryt spínače jednopáčkový jednoduchý pro spínače řazení 1,2,6,7,1/0 3558A-A651</t>
  </si>
  <si>
    <t>-1836472734</t>
  </si>
  <si>
    <t>chodba</t>
  </si>
  <si>
    <t>189</t>
  </si>
  <si>
    <t>ABB.3901GA00010B1</t>
  </si>
  <si>
    <t>Rámeček jednonásobný</t>
  </si>
  <si>
    <t>-1190724846</t>
  </si>
  <si>
    <t>190</t>
  </si>
  <si>
    <t>741310122</t>
  </si>
  <si>
    <t>Montáž přepínač (polo)zapuštěný bezšroubové připojení 6-střídavý</t>
  </si>
  <si>
    <t>-450622671</t>
  </si>
  <si>
    <t>191</t>
  </si>
  <si>
    <t>34536705</t>
  </si>
  <si>
    <t>rámeček pro spínače a zásuvky 3901A-B20 dvojnásobný, vodorovný</t>
  </si>
  <si>
    <t>-764140777</t>
  </si>
  <si>
    <t>chodba spínač</t>
  </si>
  <si>
    <t>Zásuvky</t>
  </si>
  <si>
    <t>192</t>
  </si>
  <si>
    <t>ABB.355306289B1</t>
  </si>
  <si>
    <t xml:space="preserve">Přepínač střídavý, řazení 6 </t>
  </si>
  <si>
    <t>1098786062</t>
  </si>
  <si>
    <t>193</t>
  </si>
  <si>
    <t>ABB.3558A06340</t>
  </si>
  <si>
    <t>Přístroj přepínače střídavého, řazení 6, 6So</t>
  </si>
  <si>
    <t>1031588588</t>
  </si>
  <si>
    <t>194</t>
  </si>
  <si>
    <t>741310401</t>
  </si>
  <si>
    <t>Montáž spínač tří/čtyřpólový nástěnný do 16 A prostředí normální</t>
  </si>
  <si>
    <t>-3512977</t>
  </si>
  <si>
    <t>Kuchyň- sporák</t>
  </si>
  <si>
    <t>195</t>
  </si>
  <si>
    <t>10.627.428</t>
  </si>
  <si>
    <t>SEZ Kombinace S25 JEPF sporáková pod omítku</t>
  </si>
  <si>
    <t>521976584</t>
  </si>
  <si>
    <t>196</t>
  </si>
  <si>
    <t>741311863</t>
  </si>
  <si>
    <t>Demontáž spínačů zapuštěných normálních do 10 A bezšroubových bez zachování funkčnosti do 2 svorek</t>
  </si>
  <si>
    <t>1456352036</t>
  </si>
  <si>
    <t>197</t>
  </si>
  <si>
    <t>741312011</t>
  </si>
  <si>
    <t>Montáž odpojovač třípólový do 500 V do 400 A bez zapojení</t>
  </si>
  <si>
    <t>902906498</t>
  </si>
  <si>
    <t>Hlavní vypínač</t>
  </si>
  <si>
    <t>198</t>
  </si>
  <si>
    <t>8500050050</t>
  </si>
  <si>
    <t>Vypínač hlavní Eaton IS-32/3, 3pól, 32 A, 240/415 V</t>
  </si>
  <si>
    <t>-1826282746</t>
  </si>
  <si>
    <t>199</t>
  </si>
  <si>
    <t>741313001</t>
  </si>
  <si>
    <t>Montáž zásuvka (polo)zapuštěná bezšroubové připojení 2P+PE se zapojením vodičů</t>
  </si>
  <si>
    <t>1398987198</t>
  </si>
  <si>
    <t>200</t>
  </si>
  <si>
    <t>34552240</t>
  </si>
  <si>
    <t>kryt pro kompletní spodky zásuvek ND5518A-A2351 D</t>
  </si>
  <si>
    <t>1254949254</t>
  </si>
  <si>
    <t>201</t>
  </si>
  <si>
    <t>ABB.5512C2349B1</t>
  </si>
  <si>
    <t>Zásuvka dvojnásobná chráněná</t>
  </si>
  <si>
    <t>-508149422</t>
  </si>
  <si>
    <t>202</t>
  </si>
  <si>
    <t>34555241</t>
  </si>
  <si>
    <t>přístroj zásuvky zápustné jednonásobné, krytka s clonkami, bezšroubové svorky</t>
  </si>
  <si>
    <t>-1911753501</t>
  </si>
  <si>
    <t>2+30</t>
  </si>
  <si>
    <t>203</t>
  </si>
  <si>
    <t>ABB.55172389B1</t>
  </si>
  <si>
    <t>Zásuvka jednonásobná, chráněná Classic</t>
  </si>
  <si>
    <t>2082050074</t>
  </si>
  <si>
    <t>204</t>
  </si>
  <si>
    <t>741315813</t>
  </si>
  <si>
    <t>Demontáž zásuvek domovních normálních do 16A zapuštěných bezšroubových bezzachování funkčnosti 2P+PE</t>
  </si>
  <si>
    <t>-993267818</t>
  </si>
  <si>
    <t>205</t>
  </si>
  <si>
    <t>741320105</t>
  </si>
  <si>
    <t>Montáž jistič jednopólový nn do 25 A ve skříni</t>
  </si>
  <si>
    <t>-705752951</t>
  </si>
  <si>
    <t>6+2</t>
  </si>
  <si>
    <t>206</t>
  </si>
  <si>
    <t>35822111</t>
  </si>
  <si>
    <t>jistič 1pólový-charakteristika B 16A</t>
  </si>
  <si>
    <t>1977089924</t>
  </si>
  <si>
    <t>207</t>
  </si>
  <si>
    <t>35822109</t>
  </si>
  <si>
    <t>jistič 1pólový-charakteristika B 10A</t>
  </si>
  <si>
    <t>1069088675</t>
  </si>
  <si>
    <t>208</t>
  </si>
  <si>
    <t>741320165</t>
  </si>
  <si>
    <t>Montáž jistič třípólový nn do 25 A ve skříni</t>
  </si>
  <si>
    <t>-742122813</t>
  </si>
  <si>
    <t>sporák</t>
  </si>
  <si>
    <t>209</t>
  </si>
  <si>
    <t>35822401</t>
  </si>
  <si>
    <t>jistič 3pólový-charakteristika B 16A</t>
  </si>
  <si>
    <t>-1225812439</t>
  </si>
  <si>
    <t>210</t>
  </si>
  <si>
    <t>741321003</t>
  </si>
  <si>
    <t>Montáž proudových chráničů dvoupólových nn do 25 A ve skříni</t>
  </si>
  <si>
    <t>425291824</t>
  </si>
  <si>
    <t>211</t>
  </si>
  <si>
    <t>35889206</t>
  </si>
  <si>
    <t>chránič proudový 4pólový 25A pracovního proudu 0,03A</t>
  </si>
  <si>
    <t>-13135419</t>
  </si>
  <si>
    <t>212</t>
  </si>
  <si>
    <t>741370002</t>
  </si>
  <si>
    <t>Montáž svítidlo žárovkové bytové stropní přisazené 1 zdroj se sklem</t>
  </si>
  <si>
    <t>397364242</t>
  </si>
  <si>
    <t>koupelna</t>
  </si>
  <si>
    <t>wc</t>
  </si>
  <si>
    <t>213</t>
  </si>
  <si>
    <t>34711200</t>
  </si>
  <si>
    <t>žárovka čirá E27/60W</t>
  </si>
  <si>
    <t>752712891</t>
  </si>
  <si>
    <t>214</t>
  </si>
  <si>
    <t>34821275</t>
  </si>
  <si>
    <t>svítidlo bytové žárovkové IP 42, max. 60 W E27</t>
  </si>
  <si>
    <t>1939230095</t>
  </si>
  <si>
    <t>215</t>
  </si>
  <si>
    <t>741371841</t>
  </si>
  <si>
    <t>Demontáž svítidla bytového se standardní paticí přisazeného do 0,09 m2 bez zachováním funkčnosti</t>
  </si>
  <si>
    <t>927576397</t>
  </si>
  <si>
    <t>kuchyně</t>
  </si>
  <si>
    <t>216</t>
  </si>
  <si>
    <t>741410071</t>
  </si>
  <si>
    <t>Montáž pospojování ochranné konstrukce ostatní vodičem do 16 mm2 uloženým volně nebo pod omítku</t>
  </si>
  <si>
    <t>-267201816</t>
  </si>
  <si>
    <t xml:space="preserve">ochranné pospojování </t>
  </si>
  <si>
    <t>217</t>
  </si>
  <si>
    <t>34140844</t>
  </si>
  <si>
    <t>vodič propojovací jádro Cu lanované izolace PVC 450/750V (H07V-R) 1x6mm2</t>
  </si>
  <si>
    <t>1709523158</t>
  </si>
  <si>
    <t>218</t>
  </si>
  <si>
    <t>35441895</t>
  </si>
  <si>
    <t>svorka připojovací k připojení kovových částí</t>
  </si>
  <si>
    <t>-16718155</t>
  </si>
  <si>
    <t>219</t>
  </si>
  <si>
    <t>741810001</t>
  </si>
  <si>
    <t>Celková prohlídka elektrického rozvodu a zařízení do 100 000,- Kč</t>
  </si>
  <si>
    <t>-1271297972</t>
  </si>
  <si>
    <t>220</t>
  </si>
  <si>
    <t>998741105</t>
  </si>
  <si>
    <t>Přesun hmot tonážní pro silnoproud v objektech v do 48 m</t>
  </si>
  <si>
    <t>478451408</t>
  </si>
  <si>
    <t>221</t>
  </si>
  <si>
    <t>998741181</t>
  </si>
  <si>
    <t>Příplatek k přesunu hmot tonážní 741 prováděný bez použití mechanizace</t>
  </si>
  <si>
    <t>1229037570</t>
  </si>
  <si>
    <t>742</t>
  </si>
  <si>
    <t>Elektroinstalace - slaboproud</t>
  </si>
  <si>
    <t>222</t>
  </si>
  <si>
    <t>742110501</t>
  </si>
  <si>
    <t>Montáž krabic pro slaboproud zapuštěných plastových odbočných kruhových s víčkem a se zasekáním</t>
  </si>
  <si>
    <t>-234415586</t>
  </si>
  <si>
    <t>ROZVOD</t>
  </si>
  <si>
    <t>223</t>
  </si>
  <si>
    <t>-1553206652</t>
  </si>
  <si>
    <t>224</t>
  </si>
  <si>
    <t>742121001</t>
  </si>
  <si>
    <t>Montáž kabelů sdělovacích pro vnitřní rozvody do 15 žil</t>
  </si>
  <si>
    <t>-885165099</t>
  </si>
  <si>
    <t>5+2,5</t>
  </si>
  <si>
    <t>1,5</t>
  </si>
  <si>
    <t>225</t>
  </si>
  <si>
    <t>34121301</t>
  </si>
  <si>
    <t>kabel koaxiální, jádro CU, izolace PVC, bílý, impedance 75 Ohm, pr. 7,05mm</t>
  </si>
  <si>
    <t>-779352801</t>
  </si>
  <si>
    <t>226</t>
  </si>
  <si>
    <t>742210161</t>
  </si>
  <si>
    <t>Demontáž a zpětná montáž indikátoru topných nákladů</t>
  </si>
  <si>
    <t>-1687555459</t>
  </si>
  <si>
    <t>Obývací pokoj,ložnicea koupelna</t>
  </si>
  <si>
    <t>227</t>
  </si>
  <si>
    <t>742310006</t>
  </si>
  <si>
    <t>Montáž domácího nástěnného audio/video telefonu</t>
  </si>
  <si>
    <t>-1524983616</t>
  </si>
  <si>
    <t>228</t>
  </si>
  <si>
    <t>38226805</t>
  </si>
  <si>
    <t>domovní telefon s ovládáním elektrického zámku</t>
  </si>
  <si>
    <t>1855958528</t>
  </si>
  <si>
    <t>229</t>
  </si>
  <si>
    <t>742310806</t>
  </si>
  <si>
    <t>Demontáž domácího nástěnného audio/video telefonu</t>
  </si>
  <si>
    <t>1346136601</t>
  </si>
  <si>
    <t>230</t>
  </si>
  <si>
    <t>742420121</t>
  </si>
  <si>
    <t>Montáž televizní zásuvky koncové nebo průběžné</t>
  </si>
  <si>
    <t>-604744465</t>
  </si>
  <si>
    <t>231</t>
  </si>
  <si>
    <t>ABB.5011A3303</t>
  </si>
  <si>
    <t>Přístroj zásuvky TV+R+SAT, koncový (typ EU 3303)</t>
  </si>
  <si>
    <t>1036228945</t>
  </si>
  <si>
    <t>232</t>
  </si>
  <si>
    <t>1000225873</t>
  </si>
  <si>
    <t>LEG 091002 ROZBOČOVAČ TV-RD 1KON/2ZDÍŘ</t>
  </si>
  <si>
    <t>-1453625229</t>
  </si>
  <si>
    <t>233</t>
  </si>
  <si>
    <t>998742103</t>
  </si>
  <si>
    <t>Přesun hmot tonážní pro slaboproud v objektech v do 24 m</t>
  </si>
  <si>
    <t>-437687171</t>
  </si>
  <si>
    <t>234</t>
  </si>
  <si>
    <t>998742181</t>
  </si>
  <si>
    <t>Příplatek k přesunu hmot tonážní 742 prováděný bez použití mechanizace</t>
  </si>
  <si>
    <t>-859372821</t>
  </si>
  <si>
    <t>751</t>
  </si>
  <si>
    <t>Vzduchotechnika</t>
  </si>
  <si>
    <t>235</t>
  </si>
  <si>
    <t>751398025</t>
  </si>
  <si>
    <t>Montáž větrací mřížky stěnové přes 0,200 m2</t>
  </si>
  <si>
    <t>-1687835210</t>
  </si>
  <si>
    <t>236</t>
  </si>
  <si>
    <t>11.143.858</t>
  </si>
  <si>
    <t xml:space="preserve">SCAME  Mřížka NUN 450x450 větrací ochranná</t>
  </si>
  <si>
    <t>515579565</t>
  </si>
  <si>
    <t>237</t>
  </si>
  <si>
    <t>751398825</t>
  </si>
  <si>
    <t>Demontáž větrací mřížky stěnové průřezu přes 0,200 m2</t>
  </si>
  <si>
    <t>2012394990</t>
  </si>
  <si>
    <t>WC, kuchyně, koupelna</t>
  </si>
  <si>
    <t>238</t>
  </si>
  <si>
    <t>998751102</t>
  </si>
  <si>
    <t>Přesun hmot tonážní pro vzduchotechniku v objektech výšky přes 12 do 24 m</t>
  </si>
  <si>
    <t>1125172207</t>
  </si>
  <si>
    <t>239</t>
  </si>
  <si>
    <t>998751181</t>
  </si>
  <si>
    <t>Příplatek k přesunu hmot tonážní 751 prováděný bez použití mechanizace pro jakoukoliv výšku objektu</t>
  </si>
  <si>
    <t>1299942521</t>
  </si>
  <si>
    <t>240</t>
  </si>
  <si>
    <t>998751191</t>
  </si>
  <si>
    <t>Příplatek k přesunu hmot tonážní 751 za zvětšený přesun do 500 m</t>
  </si>
  <si>
    <t>-93211745</t>
  </si>
  <si>
    <t>763</t>
  </si>
  <si>
    <t>Konstrukce suché výstavby</t>
  </si>
  <si>
    <t>241</t>
  </si>
  <si>
    <t>763164666</t>
  </si>
  <si>
    <t>SDK obklad kcí tvaru U š přes 1,2 m desky 1xDFH2 15</t>
  </si>
  <si>
    <t>521360161</t>
  </si>
  <si>
    <t>Obklad nádržky WC</t>
  </si>
  <si>
    <t>242</t>
  </si>
  <si>
    <t>998763303</t>
  </si>
  <si>
    <t>Přesun hmot tonážní pro sádrokartonové konstrukce v objektech v přes 12 do 24 m</t>
  </si>
  <si>
    <t>1413673793</t>
  </si>
  <si>
    <t>243</t>
  </si>
  <si>
    <t>998763381</t>
  </si>
  <si>
    <t>Příplatek k přesunu hmot tonážní 763 SDK prováděný bez použití mechanizace</t>
  </si>
  <si>
    <t>1584281918</t>
  </si>
  <si>
    <t>244</t>
  </si>
  <si>
    <t>998763391</t>
  </si>
  <si>
    <t>Příplatek k přesunu hmot tonážní 763 SDK za zvětšený přesun do 100 m</t>
  </si>
  <si>
    <t>2066251435</t>
  </si>
  <si>
    <t>766</t>
  </si>
  <si>
    <t>Konstrukce truhlářské</t>
  </si>
  <si>
    <t>245</t>
  </si>
  <si>
    <t>766660001</t>
  </si>
  <si>
    <t>Montáž dveřních křídel otvíravých jednokřídlových š do 0,8 m do ocelové zárubně</t>
  </si>
  <si>
    <t>-912838113</t>
  </si>
  <si>
    <t>246</t>
  </si>
  <si>
    <t>61161001</t>
  </si>
  <si>
    <t>dveře jednokřídlé voštinové povrch lakovaný plné 700x1970-2100mm</t>
  </si>
  <si>
    <t>-1529491982</t>
  </si>
  <si>
    <t>Koupelna a WC</t>
  </si>
  <si>
    <t>247</t>
  </si>
  <si>
    <t>766660729</t>
  </si>
  <si>
    <t>Montáž dveřního interiérového kování - štítku s klikou</t>
  </si>
  <si>
    <t>-31084634</t>
  </si>
  <si>
    <t>248</t>
  </si>
  <si>
    <t>2154000012</t>
  </si>
  <si>
    <t>Kování štítové MP Favorit SO BB 72 nerez</t>
  </si>
  <si>
    <t>1686627231</t>
  </si>
  <si>
    <t>249</t>
  </si>
  <si>
    <t>2154000016</t>
  </si>
  <si>
    <t>Kování štítové MP Favorit SO WC 72 nerez</t>
  </si>
  <si>
    <t>-1435166660</t>
  </si>
  <si>
    <t>250</t>
  </si>
  <si>
    <t>766661849</t>
  </si>
  <si>
    <t>Demontáž interiérového štítku s klikou k opětovnému použití</t>
  </si>
  <si>
    <t>-1630071005</t>
  </si>
  <si>
    <t>251</t>
  </si>
  <si>
    <t>766691914</t>
  </si>
  <si>
    <t>Vyvěšení nebo zavěšení dřevěných křídel dveří pl do 2 m2</t>
  </si>
  <si>
    <t>2115807250</t>
  </si>
  <si>
    <t>252</t>
  </si>
  <si>
    <t>766691932</t>
  </si>
  <si>
    <t>Seřízení plastového okenního nebo dveřního otvíracího a sklápěcího křídla</t>
  </si>
  <si>
    <t>-485168120</t>
  </si>
  <si>
    <t>5+4</t>
  </si>
  <si>
    <t>253</t>
  </si>
  <si>
    <t>766695213</t>
  </si>
  <si>
    <t>Montáž truhlářských prahů dveří jednokřídlových š přes 10 cm</t>
  </si>
  <si>
    <t>843029829</t>
  </si>
  <si>
    <t>254</t>
  </si>
  <si>
    <t>61187416</t>
  </si>
  <si>
    <t>práh dveřní dřevěný bukový tl 20mm dl 920mm š 100mm</t>
  </si>
  <si>
    <t>808189330</t>
  </si>
  <si>
    <t>255</t>
  </si>
  <si>
    <t>61187396</t>
  </si>
  <si>
    <t>práh dveřní dřevěný bukový tl 20mm dl 820mm š 100mm</t>
  </si>
  <si>
    <t>-1787497119</t>
  </si>
  <si>
    <t>256</t>
  </si>
  <si>
    <t>61187376</t>
  </si>
  <si>
    <t>práh dveřní dřevěný bukový tl 20mm dl 720mm š 100mm</t>
  </si>
  <si>
    <t>-1890476902</t>
  </si>
  <si>
    <t>257</t>
  </si>
  <si>
    <t>766811115</t>
  </si>
  <si>
    <t>Montáž korpusu kuchyňských skříněk spodních na nožičky š do 600 mm</t>
  </si>
  <si>
    <t>1181273730</t>
  </si>
  <si>
    <t>258</t>
  </si>
  <si>
    <t>766811141</t>
  </si>
  <si>
    <t>Příplatek k montáži kuchyňských skříněk za usazení vestavěné trouby</t>
  </si>
  <si>
    <t>-1048886733</t>
  </si>
  <si>
    <t>259</t>
  </si>
  <si>
    <t>766811142</t>
  </si>
  <si>
    <t>Příplatek k montáži kuchyňských skříněk za usazení vestavěné myčky nádobí</t>
  </si>
  <si>
    <t>111402582</t>
  </si>
  <si>
    <t>260</t>
  </si>
  <si>
    <t>766811151</t>
  </si>
  <si>
    <t>Montáž korpusu kuchyňských skříněk horních na stěnu š do 600 mm</t>
  </si>
  <si>
    <t>-2020706163</t>
  </si>
  <si>
    <t>261</t>
  </si>
  <si>
    <t>766811212</t>
  </si>
  <si>
    <t>Montáž kuchyňské pracovní desky bez výřezu dl přes 1000 do 2000 mm</t>
  </si>
  <si>
    <t>-179730174</t>
  </si>
  <si>
    <t>262</t>
  </si>
  <si>
    <t>766811221</t>
  </si>
  <si>
    <t>Příplatek k montáži kuchyňské pracovní desky za vyřezání otvoru</t>
  </si>
  <si>
    <t>579029201</t>
  </si>
  <si>
    <t>263</t>
  </si>
  <si>
    <t>766811311</t>
  </si>
  <si>
    <t>Montáž plných dvířek na kuchyňských skříňkách spodních</t>
  </si>
  <si>
    <t>-877287276</t>
  </si>
  <si>
    <t>264</t>
  </si>
  <si>
    <t>766811351</t>
  </si>
  <si>
    <t>Montáž plných dvířek na kuchyňských skříňkách horních</t>
  </si>
  <si>
    <t>1071806387</t>
  </si>
  <si>
    <t>265</t>
  </si>
  <si>
    <t>766811411</t>
  </si>
  <si>
    <t>Montáž úchytů dvířek kuchyňských skříněk spodních</t>
  </si>
  <si>
    <t>-390548218</t>
  </si>
  <si>
    <t>266</t>
  </si>
  <si>
    <t>766811412</t>
  </si>
  <si>
    <t>Montáž úchytů dvířek kuchyňských skříněk horních</t>
  </si>
  <si>
    <t>-1008024884</t>
  </si>
  <si>
    <t>267</t>
  </si>
  <si>
    <t>766811461</t>
  </si>
  <si>
    <t>Montáž výsuvů zásuvky</t>
  </si>
  <si>
    <t>-1553217031</t>
  </si>
  <si>
    <t>268</t>
  </si>
  <si>
    <t>766812840</t>
  </si>
  <si>
    <t>Demontáž kuchyňských linek dřevěných nebo kovových dl přes 1,8 do 2,1 m</t>
  </si>
  <si>
    <t>-1999881554</t>
  </si>
  <si>
    <t>269</t>
  </si>
  <si>
    <t>766825811</t>
  </si>
  <si>
    <t>Demontáž truhlářských vestavěných skříní jednokřídlových</t>
  </si>
  <si>
    <t>-1883870857</t>
  </si>
  <si>
    <t>Skříňka v kuchyni</t>
  </si>
  <si>
    <t>270</t>
  </si>
  <si>
    <t>766825821</t>
  </si>
  <si>
    <t>Demontáž truhlářských vestavěných skříní dvoukřídlových</t>
  </si>
  <si>
    <t>-1490334842</t>
  </si>
  <si>
    <t>Vestavěná skříň na chodbě</t>
  </si>
  <si>
    <t>271</t>
  </si>
  <si>
    <t>998766103</t>
  </si>
  <si>
    <t>Přesun hmot tonážní pro kce truhlářské v objektech v přes 12 do 24 m</t>
  </si>
  <si>
    <t>1054889438</t>
  </si>
  <si>
    <t>272</t>
  </si>
  <si>
    <t>998766181</t>
  </si>
  <si>
    <t>Příplatek k přesunu hmot tonážní 766 prováděný bez použití mechanizace</t>
  </si>
  <si>
    <t>-1167055750</t>
  </si>
  <si>
    <t>273</t>
  </si>
  <si>
    <t>998766192</t>
  </si>
  <si>
    <t>Příplatek k přesunu hmot tonážní 766 za zvětšený přesun do 100 m</t>
  </si>
  <si>
    <t>-1053603351</t>
  </si>
  <si>
    <t>771</t>
  </si>
  <si>
    <t>Podlahy z dlaždic</t>
  </si>
  <si>
    <t>274</t>
  </si>
  <si>
    <t>771111011</t>
  </si>
  <si>
    <t>Vysátí podkladu před pokládkou dlažby</t>
  </si>
  <si>
    <t>-2028530699</t>
  </si>
  <si>
    <t>275</t>
  </si>
  <si>
    <t>771121011</t>
  </si>
  <si>
    <t>Nátěr penetrační na podlahu</t>
  </si>
  <si>
    <t>678686697</t>
  </si>
  <si>
    <t>276</t>
  </si>
  <si>
    <t>771151012</t>
  </si>
  <si>
    <t>Samonivelační stěrka podlah pevnosti 20 MPa tl přes 3 do 5 mm</t>
  </si>
  <si>
    <t>1376356787</t>
  </si>
  <si>
    <t>277</t>
  </si>
  <si>
    <t>771576114</t>
  </si>
  <si>
    <t>Montáž podlah keramických velkoformátových hladkých lepených flexi rychletuhnoucím lepidlem přes 4 do 6 ks/m2</t>
  </si>
  <si>
    <t>841758833</t>
  </si>
  <si>
    <t>278</t>
  </si>
  <si>
    <t>59761420</t>
  </si>
  <si>
    <t>dlažba rektifikovaná keramická slinutá protiskluzná do interiéru i exteriéru pro vysoké mechanické namáhání přes 4 do 6ks/m2</t>
  </si>
  <si>
    <t>160180427</t>
  </si>
  <si>
    <t>Dlažba</t>
  </si>
  <si>
    <t>4,121*1,4</t>
  </si>
  <si>
    <t>279</t>
  </si>
  <si>
    <t>771577141</t>
  </si>
  <si>
    <t>Příplatek k montáži podlah keramických lepených disperzním lepidlem za plochu do 5 m2</t>
  </si>
  <si>
    <t>2092707160</t>
  </si>
  <si>
    <t>280</t>
  </si>
  <si>
    <t>771591115</t>
  </si>
  <si>
    <t>Podlahy spárování silikonem</t>
  </si>
  <si>
    <t>-621529142</t>
  </si>
  <si>
    <t>Styk podlaha - obklad a soklík</t>
  </si>
  <si>
    <t>1,35*2+0,9*2</t>
  </si>
  <si>
    <t>281</t>
  </si>
  <si>
    <t>771591121</t>
  </si>
  <si>
    <t>Podlahy separační provazec do pružných spar průměru 4 mm</t>
  </si>
  <si>
    <t>2025641794</t>
  </si>
  <si>
    <t>282</t>
  </si>
  <si>
    <t>771591251</t>
  </si>
  <si>
    <t>Izolace těsnící manžetou pro prostupy potrubí</t>
  </si>
  <si>
    <t>460508370</t>
  </si>
  <si>
    <t>Odpad sprchy</t>
  </si>
  <si>
    <t>283</t>
  </si>
  <si>
    <t>771592011</t>
  </si>
  <si>
    <t>Čištění vnitřních ploch podlah nebo schodišť po položení dlažby chemickými prostředky</t>
  </si>
  <si>
    <t>-1303404298</t>
  </si>
  <si>
    <t>284</t>
  </si>
  <si>
    <t>998771103</t>
  </si>
  <si>
    <t>Přesun hmot tonážní pro podlahy z dlaždic v objektech v přes 12 do 24 m</t>
  </si>
  <si>
    <t>1408369484</t>
  </si>
  <si>
    <t>285</t>
  </si>
  <si>
    <t>998771181</t>
  </si>
  <si>
    <t>Příplatek k přesunu hmot tonážní 771 prováděný bez použití mechanizace</t>
  </si>
  <si>
    <t>1497926218</t>
  </si>
  <si>
    <t>286</t>
  </si>
  <si>
    <t>998771193</t>
  </si>
  <si>
    <t>Příplatek k přesunu hmot tonážní 771 za zvětšený přesun do 500 m</t>
  </si>
  <si>
    <t>1051340726</t>
  </si>
  <si>
    <t>775</t>
  </si>
  <si>
    <t>Podlahy skládané</t>
  </si>
  <si>
    <t>287</t>
  </si>
  <si>
    <t>775411810</t>
  </si>
  <si>
    <t>Demontáž soklíků nebo lišt dřevěných přibíjených do suti</t>
  </si>
  <si>
    <t>1782373493</t>
  </si>
  <si>
    <t>4,781*2+3,66*2+2*0,15-1,372</t>
  </si>
  <si>
    <t>4,593*2+4,28*2-0,8</t>
  </si>
  <si>
    <t>288</t>
  </si>
  <si>
    <t>775413401</t>
  </si>
  <si>
    <t>Montáž podlahové lišty obvodové lepené</t>
  </si>
  <si>
    <t>-334922830</t>
  </si>
  <si>
    <t>289</t>
  </si>
  <si>
    <t>61418151</t>
  </si>
  <si>
    <t>lišta podlahová dřevěná dub 28x28mm</t>
  </si>
  <si>
    <t>-2108528273</t>
  </si>
  <si>
    <t>4,563*2+4,28*2-0,8</t>
  </si>
  <si>
    <t>32,696*1,08 'Přepočtené koeficientem množství</t>
  </si>
  <si>
    <t>290</t>
  </si>
  <si>
    <t>61418155</t>
  </si>
  <si>
    <t>lišta soklová dřevěná š 15.0 mm, h 60.0 mm</t>
  </si>
  <si>
    <t>159930572</t>
  </si>
  <si>
    <t>Soklíky PVC podlah</t>
  </si>
  <si>
    <t>2,713+0,83*2+2,371*2+0,295*2+3,075+(3,075-2,713)-0,7*2-0,8*2</t>
  </si>
  <si>
    <t>2,87*2+0,59*2+0,942*2+1,75*2+0,5*2-1,372-0,8</t>
  </si>
  <si>
    <t>21,274*1,08 'Přepočtené koeficientem množství</t>
  </si>
  <si>
    <t>291</t>
  </si>
  <si>
    <t>775510952</t>
  </si>
  <si>
    <t>Doplnění podlah vlysových, tl do 22 mm pl přes 0,25 do 1 m2</t>
  </si>
  <si>
    <t>-501285928</t>
  </si>
  <si>
    <t>292</t>
  </si>
  <si>
    <t>61192460</t>
  </si>
  <si>
    <t>vlysy parketové š 50mm nad dl 300mm I třída dub</t>
  </si>
  <si>
    <t>1876658770</t>
  </si>
  <si>
    <t>2*1,1 'Přepočtené koeficientem množství</t>
  </si>
  <si>
    <t>293</t>
  </si>
  <si>
    <t>775511820</t>
  </si>
  <si>
    <t>Demontáž podlah vlysových lepených bez lišt do suti</t>
  </si>
  <si>
    <t>-1175668344</t>
  </si>
  <si>
    <t>294</t>
  </si>
  <si>
    <t>775591905</t>
  </si>
  <si>
    <t>Oprava podlah dřevěných - tmelení celoplošné vlysové, parketové podlahy</t>
  </si>
  <si>
    <t>-1995234695</t>
  </si>
  <si>
    <t>295</t>
  </si>
  <si>
    <t>775591911</t>
  </si>
  <si>
    <t>Oprava podlah dřevěných - broušení hrubé</t>
  </si>
  <si>
    <t>-380794207</t>
  </si>
  <si>
    <t>296</t>
  </si>
  <si>
    <t>775591912</t>
  </si>
  <si>
    <t>Oprava podlah dřevěných - broušení střední</t>
  </si>
  <si>
    <t>1390438464</t>
  </si>
  <si>
    <t>297</t>
  </si>
  <si>
    <t>775591913</t>
  </si>
  <si>
    <t>Oprava podlah dřevěných - broušení jemné</t>
  </si>
  <si>
    <t>2138081237</t>
  </si>
  <si>
    <t>298</t>
  </si>
  <si>
    <t>775591920</t>
  </si>
  <si>
    <t>Oprava podlah dřevěných - vysátí povrchu</t>
  </si>
  <si>
    <t>-1966820212</t>
  </si>
  <si>
    <t>299</t>
  </si>
  <si>
    <t>775591921</t>
  </si>
  <si>
    <t>Oprava podlah dřevěných - základní lak</t>
  </si>
  <si>
    <t>-244366436</t>
  </si>
  <si>
    <t>300</t>
  </si>
  <si>
    <t>775591922</t>
  </si>
  <si>
    <t>Oprava podlah dřevěných - vrchní lak pro běžnou zátěž</t>
  </si>
  <si>
    <t>-64544996</t>
  </si>
  <si>
    <t>301</t>
  </si>
  <si>
    <t>775591926</t>
  </si>
  <si>
    <t>Oprava podlah dřevěných - mezibroušení mezi vrstvami laku</t>
  </si>
  <si>
    <t>-453231716</t>
  </si>
  <si>
    <t>302</t>
  </si>
  <si>
    <t>998775103</t>
  </si>
  <si>
    <t>Přesun hmot tonážní pro podlahy dřevěné v objektech v přes 12 do 24 m</t>
  </si>
  <si>
    <t>-1076537995</t>
  </si>
  <si>
    <t>303</t>
  </si>
  <si>
    <t>998775181</t>
  </si>
  <si>
    <t>Příplatek k přesunu hmot tonážní 775 prováděný bez použití mechanizace</t>
  </si>
  <si>
    <t>1773269502</t>
  </si>
  <si>
    <t>304</t>
  </si>
  <si>
    <t>998775192</t>
  </si>
  <si>
    <t>Příplatek k přesunu hmot tonážní 775 za zvětšený přesun do 100 m</t>
  </si>
  <si>
    <t>-409343103</t>
  </si>
  <si>
    <t>776</t>
  </si>
  <si>
    <t>Podlahy povlakové</t>
  </si>
  <si>
    <t>305</t>
  </si>
  <si>
    <t>776111115</t>
  </si>
  <si>
    <t>Broušení podkladu povlakových podlah před litím stěrky</t>
  </si>
  <si>
    <t>-1104610539</t>
  </si>
  <si>
    <t>(2,713*(0,48+0,95)+0,83*0,95+(3,075+0,295)*(2,371-0,48-0,95))</t>
  </si>
  <si>
    <t>2,45*(1,75+0,942)+0,59*1,157+0,942*0,4+1,372*0,5</t>
  </si>
  <si>
    <t>306</t>
  </si>
  <si>
    <t>776111116</t>
  </si>
  <si>
    <t>Odstranění zbytků lepidla z podkladu povlakových podlah broušením</t>
  </si>
  <si>
    <t>1701012103</t>
  </si>
  <si>
    <t>307</t>
  </si>
  <si>
    <t>776111311</t>
  </si>
  <si>
    <t>Vysátí podkladu povlakových podlah</t>
  </si>
  <si>
    <t>-109262422</t>
  </si>
  <si>
    <t>308</t>
  </si>
  <si>
    <t>776121321</t>
  </si>
  <si>
    <t>Neředěná penetrace savého podkladu povlakových podlah</t>
  </si>
  <si>
    <t>-1489648737</t>
  </si>
  <si>
    <t>309</t>
  </si>
  <si>
    <t>776141121</t>
  </si>
  <si>
    <t>Vyrovnání podkladu povlakových podlah stěrkou pevnosti 30 MPa tl do 3 mm</t>
  </si>
  <si>
    <t>5961762</t>
  </si>
  <si>
    <t>310</t>
  </si>
  <si>
    <t>776201811</t>
  </si>
  <si>
    <t>Demontáž lepených povlakových podlah bez podložky ručně</t>
  </si>
  <si>
    <t>217901572</t>
  </si>
  <si>
    <t>311</t>
  </si>
  <si>
    <t>776221111</t>
  </si>
  <si>
    <t>Lepení pásů z PVC standardním lepidlem</t>
  </si>
  <si>
    <t>-539622835</t>
  </si>
  <si>
    <t>312</t>
  </si>
  <si>
    <t>28412285</t>
  </si>
  <si>
    <t>krytina podlahová heterogenní tl 2mm</t>
  </si>
  <si>
    <t>-617291021</t>
  </si>
  <si>
    <t>16,18*1,1 'Přepočtené koeficientem množství</t>
  </si>
  <si>
    <t>313</t>
  </si>
  <si>
    <t>776223111</t>
  </si>
  <si>
    <t>Spoj povlakových podlahovin z PVC svařováním za tepla</t>
  </si>
  <si>
    <t>-1761898834</t>
  </si>
  <si>
    <t>2,713+1,75+0,942</t>
  </si>
  <si>
    <t>314</t>
  </si>
  <si>
    <t>776410811</t>
  </si>
  <si>
    <t>Odstranění soklíků a lišt pryžových nebo plastových</t>
  </si>
  <si>
    <t>-1641623801</t>
  </si>
  <si>
    <t>315</t>
  </si>
  <si>
    <t>776991111</t>
  </si>
  <si>
    <t>Spárování silikonem</t>
  </si>
  <si>
    <t>-53326401</t>
  </si>
  <si>
    <t>316</t>
  </si>
  <si>
    <t>998776103</t>
  </si>
  <si>
    <t>Přesun hmot tonážní pro podlahy povlakové v objektech v přes 12 do 24 m</t>
  </si>
  <si>
    <t>1557963837</t>
  </si>
  <si>
    <t>317</t>
  </si>
  <si>
    <t>998776181</t>
  </si>
  <si>
    <t>Příplatek k přesunu hmot tonážní 776 prováděný bez použití mechanizace</t>
  </si>
  <si>
    <t>-371287534</t>
  </si>
  <si>
    <t>318</t>
  </si>
  <si>
    <t>998776192</t>
  </si>
  <si>
    <t>Příplatek k přesunu hmot tonážní 776 za zvětšený přesun do 100 m</t>
  </si>
  <si>
    <t>-1454940769</t>
  </si>
  <si>
    <t>781</t>
  </si>
  <si>
    <t>Dokončovací práce - obklady</t>
  </si>
  <si>
    <t>319</t>
  </si>
  <si>
    <t>781111011</t>
  </si>
  <si>
    <t>Ometení (oprášení) stěny při přípravě podkladu</t>
  </si>
  <si>
    <t>-962997278</t>
  </si>
  <si>
    <t>(1,98*2+1,35*2+0,37*2)*2-0,7*2</t>
  </si>
  <si>
    <t>(0,9*2+1,35*2)*1,5-0,7*1,5</t>
  </si>
  <si>
    <t>320</t>
  </si>
  <si>
    <t>781121011</t>
  </si>
  <si>
    <t>Nátěr penetrační na stěnu</t>
  </si>
  <si>
    <t>59959500</t>
  </si>
  <si>
    <t>321</t>
  </si>
  <si>
    <t>781131251</t>
  </si>
  <si>
    <t>Izolace pod obklad těsnící manžetou pro prostupy potrubí</t>
  </si>
  <si>
    <t>2117508901</t>
  </si>
  <si>
    <t>Koupelna baterie sprcha</t>
  </si>
  <si>
    <t>322</t>
  </si>
  <si>
    <t>781161012</t>
  </si>
  <si>
    <t>Montáž profilu dilatační spáry koutové bez izolace při styku podlahy se stěnou</t>
  </si>
  <si>
    <t>327021247</t>
  </si>
  <si>
    <t>Styk podlaha - obklad</t>
  </si>
  <si>
    <t>(1,98*2+1,35*2+0,37*2)</t>
  </si>
  <si>
    <t>(0,9*2+1,35*2)</t>
  </si>
  <si>
    <t>323</t>
  </si>
  <si>
    <t>LSS.BPESR100D04</t>
  </si>
  <si>
    <t>PES - separační provazec průměr 4 mm 100m</t>
  </si>
  <si>
    <t>762526817</t>
  </si>
  <si>
    <t>11,9*1,1 'Přepočtené koeficientem množství</t>
  </si>
  <si>
    <t>324</t>
  </si>
  <si>
    <t>781474164</t>
  </si>
  <si>
    <t>Montáž obkladů vnitřních keramických velkoformátových z dekorů přes 4 do 6 ks/m2 lepených flexibilním lepidlem</t>
  </si>
  <si>
    <t>123923133</t>
  </si>
  <si>
    <t>325</t>
  </si>
  <si>
    <t>59761065</t>
  </si>
  <si>
    <t>obklad keramický rektifikovaný 300x600x10 mm</t>
  </si>
  <si>
    <t>1912482293</t>
  </si>
  <si>
    <t>Ztratné navíc</t>
  </si>
  <si>
    <t>27,033*1,15 'Přepočtené koeficientem množství</t>
  </si>
  <si>
    <t>326</t>
  </si>
  <si>
    <t>781491822</t>
  </si>
  <si>
    <t>Demontáž vanových dvířek plastových lepených s rámem</t>
  </si>
  <si>
    <t>-1260595080</t>
  </si>
  <si>
    <t>Vodoměr</t>
  </si>
  <si>
    <t>327</t>
  </si>
  <si>
    <t>781493611</t>
  </si>
  <si>
    <t>Montáž vanových plastových dvířek s rámem lepených</t>
  </si>
  <si>
    <t>-1000089775</t>
  </si>
  <si>
    <t>328</t>
  </si>
  <si>
    <t>55347202</t>
  </si>
  <si>
    <t>dvířka vanová nerezová 200x250mm</t>
  </si>
  <si>
    <t>1895996109</t>
  </si>
  <si>
    <t>329</t>
  </si>
  <si>
    <t>781495115</t>
  </si>
  <si>
    <t>Spárování vnitřních obkladů silikonem</t>
  </si>
  <si>
    <t>-552115902</t>
  </si>
  <si>
    <t>Rohy</t>
  </si>
  <si>
    <t>2*5+1,5*4</t>
  </si>
  <si>
    <t>330</t>
  </si>
  <si>
    <t>781495122</t>
  </si>
  <si>
    <t>Separační provazec do pružných spar průměru 4 mm</t>
  </si>
  <si>
    <t>-81136573</t>
  </si>
  <si>
    <t xml:space="preserve">Rohy </t>
  </si>
  <si>
    <t>5*2+1,5*4</t>
  </si>
  <si>
    <t>331</t>
  </si>
  <si>
    <t>781495141</t>
  </si>
  <si>
    <t>Průnik obkladem kruhový do DN 30</t>
  </si>
  <si>
    <t>1438445705</t>
  </si>
  <si>
    <t>Koupelna sprchová a umyvadlová baterie</t>
  </si>
  <si>
    <t>2+2</t>
  </si>
  <si>
    <t>332</t>
  </si>
  <si>
    <t>781495142</t>
  </si>
  <si>
    <t>Průnik obkladem kruhový do DN 90</t>
  </si>
  <si>
    <t>-187846502</t>
  </si>
  <si>
    <t xml:space="preserve">zásuvka a vypínače koupelna </t>
  </si>
  <si>
    <t>Sifon umyvadlo</t>
  </si>
  <si>
    <t>Zásuvky a vypínač v kuchyni</t>
  </si>
  <si>
    <t>333</t>
  </si>
  <si>
    <t>781495143</t>
  </si>
  <si>
    <t>Průnik obkladem kruhový přes DN 90</t>
  </si>
  <si>
    <t>762908219</t>
  </si>
  <si>
    <t>WC koupelna</t>
  </si>
  <si>
    <t>334</t>
  </si>
  <si>
    <t>781495211</t>
  </si>
  <si>
    <t>Čištění vnitřních ploch stěn po provedení obkladu chemickými prostředky</t>
  </si>
  <si>
    <t>33498368</t>
  </si>
  <si>
    <t>335</t>
  </si>
  <si>
    <t>998781103</t>
  </si>
  <si>
    <t>Přesun hmot tonážní pro obklady keramické v objektech v přes 12 do 24 m</t>
  </si>
  <si>
    <t>-370256026</t>
  </si>
  <si>
    <t>336</t>
  </si>
  <si>
    <t>998781181</t>
  </si>
  <si>
    <t>Příplatek k přesunu hmot tonážní 781 prováděný bez použití mechanizace</t>
  </si>
  <si>
    <t>358582957</t>
  </si>
  <si>
    <t>337</t>
  </si>
  <si>
    <t>998781192</t>
  </si>
  <si>
    <t>Příplatek k přesunu hmot tonážní 781 za zvětšený přesun do 100 m</t>
  </si>
  <si>
    <t>1937785152</t>
  </si>
  <si>
    <t>783</t>
  </si>
  <si>
    <t>Dokončovací práce - nátěry</t>
  </si>
  <si>
    <t>338</t>
  </si>
  <si>
    <t>783000201</t>
  </si>
  <si>
    <t>Přemístění okenních nebo dveřních křídel pro zhotovení nátěrů vodorovné do 50 m</t>
  </si>
  <si>
    <t>-491116459</t>
  </si>
  <si>
    <t>339</t>
  </si>
  <si>
    <t>783101403</t>
  </si>
  <si>
    <t>Oprášení podkladu truhlářských konstrukcí před provedením nátěru</t>
  </si>
  <si>
    <t>1654803632</t>
  </si>
  <si>
    <t>DVEŘE - zvětšení plochy dle URS 0,05 + 0,025</t>
  </si>
  <si>
    <t>Dveře ložnice prosklené-dle URS plocha minus 25%</t>
  </si>
  <si>
    <t>(0,90+0,05)*(2+0,025)*2*0,75</t>
  </si>
  <si>
    <t>Dveře do kuchyně plné</t>
  </si>
  <si>
    <t>(0,8+0,05)*(2+0,025)*2</t>
  </si>
  <si>
    <t>340</t>
  </si>
  <si>
    <t>783106801</t>
  </si>
  <si>
    <t>Odstranění nátěrů z truhlářských konstrukcí obroušením</t>
  </si>
  <si>
    <t>-743159246</t>
  </si>
  <si>
    <t>341</t>
  </si>
  <si>
    <t>783113101</t>
  </si>
  <si>
    <t>Jednonásobný napouštěcí syntetický nátěr truhlářských konstrukcí</t>
  </si>
  <si>
    <t>906294059</t>
  </si>
  <si>
    <t>342</t>
  </si>
  <si>
    <t>783114101</t>
  </si>
  <si>
    <t>Základní jednonásobný syntetický nátěr truhlářských konstrukcí</t>
  </si>
  <si>
    <t>1073989265</t>
  </si>
  <si>
    <t>343</t>
  </si>
  <si>
    <t>783117101</t>
  </si>
  <si>
    <t>Krycí jednonásobný syntetický nátěr truhlářských konstrukcí</t>
  </si>
  <si>
    <t>-1382573902</t>
  </si>
  <si>
    <t>344</t>
  </si>
  <si>
    <t>783152101</t>
  </si>
  <si>
    <t>Lokální tmelení truhlářských konstrukcí včetně přebroušení polyesterovým tmelem plochy do 10%</t>
  </si>
  <si>
    <t>13294122</t>
  </si>
  <si>
    <t>345</t>
  </si>
  <si>
    <t>783301401</t>
  </si>
  <si>
    <t>Ometení zámečnických konstrukcí</t>
  </si>
  <si>
    <t>2126979193</t>
  </si>
  <si>
    <t>Nátěr zárubní</t>
  </si>
  <si>
    <t xml:space="preserve">koupelna </t>
  </si>
  <si>
    <t>0,3*5</t>
  </si>
  <si>
    <t>ložnice</t>
  </si>
  <si>
    <t>0,3*5,5+0,3*5</t>
  </si>
  <si>
    <t>346</t>
  </si>
  <si>
    <t>783314101</t>
  </si>
  <si>
    <t>Základní jednonásobný syntetický nátěr zámečnických konstrukcí</t>
  </si>
  <si>
    <t>1381313983</t>
  </si>
  <si>
    <t>347</t>
  </si>
  <si>
    <t>783315101</t>
  </si>
  <si>
    <t>Mezinátěr jednonásobný syntetický standardní zámečnických konstrukcí</t>
  </si>
  <si>
    <t>-1983866531</t>
  </si>
  <si>
    <t>348</t>
  </si>
  <si>
    <t>783317101</t>
  </si>
  <si>
    <t>Krycí jednonásobný syntetický standardní nátěr zámečnických konstrukcí</t>
  </si>
  <si>
    <t>-1862566273</t>
  </si>
  <si>
    <t>349</t>
  </si>
  <si>
    <t>783352101</t>
  </si>
  <si>
    <t>Tmelení včetně přebroušení zámečnických konstrukcí polyesterovým tmelem</t>
  </si>
  <si>
    <t>-320509070</t>
  </si>
  <si>
    <t>350</t>
  </si>
  <si>
    <t>783601341</t>
  </si>
  <si>
    <t>Odrezivění litinových otopných těles před provedením nátěru</t>
  </si>
  <si>
    <t>267897742</t>
  </si>
  <si>
    <t>0,35*13</t>
  </si>
  <si>
    <t>351</t>
  </si>
  <si>
    <t>783601441</t>
  </si>
  <si>
    <t>Ometením litinových otopných těles před provedením nátěru</t>
  </si>
  <si>
    <t>-1776745367</t>
  </si>
  <si>
    <t>352</t>
  </si>
  <si>
    <t>783614141</t>
  </si>
  <si>
    <t>Základní jednonásobný syntetický nátěr litinových otopných těles</t>
  </si>
  <si>
    <t>-525020124</t>
  </si>
  <si>
    <t>353</t>
  </si>
  <si>
    <t>783614551</t>
  </si>
  <si>
    <t>Základní jednonásobný syntetický nátěr potrubí DN do 50 mm</t>
  </si>
  <si>
    <t>-146726842</t>
  </si>
  <si>
    <t xml:space="preserve"> UT</t>
  </si>
  <si>
    <t>354</t>
  </si>
  <si>
    <t>783615551</t>
  </si>
  <si>
    <t>Mezinátěr jednonásobný syntetický nátěr potrubí DN do 50 mm</t>
  </si>
  <si>
    <t>1345295696</t>
  </si>
  <si>
    <t>UT</t>
  </si>
  <si>
    <t>355</t>
  </si>
  <si>
    <t>783617147</t>
  </si>
  <si>
    <t>Krycí dvojnásobný syntetický nátěr litinových otopných těles</t>
  </si>
  <si>
    <t>864985086</t>
  </si>
  <si>
    <t>356</t>
  </si>
  <si>
    <t>783617601</t>
  </si>
  <si>
    <t>Krycí jednonásobný syntetický nátěr potrubí DN do 50 mm</t>
  </si>
  <si>
    <t>-956458141</t>
  </si>
  <si>
    <t>357</t>
  </si>
  <si>
    <t>783652141</t>
  </si>
  <si>
    <t>Tmelení litinových otopných těles polyesterovým tmelem</t>
  </si>
  <si>
    <t>140311872</t>
  </si>
  <si>
    <t>784</t>
  </si>
  <si>
    <t>Dokončovací práce - malby a tapety</t>
  </si>
  <si>
    <t>358</t>
  </si>
  <si>
    <t>784111001</t>
  </si>
  <si>
    <t>Oprášení (ometení ) podkladu v místnostech výšky do 3,80 m</t>
  </si>
  <si>
    <t>-1678766483</t>
  </si>
  <si>
    <t>STROPY</t>
  </si>
  <si>
    <t>STĚNY</t>
  </si>
  <si>
    <t>359</t>
  </si>
  <si>
    <t>784111011</t>
  </si>
  <si>
    <t>Obroušení podkladu omítnutého v místnostech v do 3,80 m</t>
  </si>
  <si>
    <t>1786530121</t>
  </si>
  <si>
    <t>360</t>
  </si>
  <si>
    <t>784121001</t>
  </si>
  <si>
    <t>Oškrabání malby v mísnostech v do 3,80 m</t>
  </si>
  <si>
    <t>-316087684</t>
  </si>
  <si>
    <t>361</t>
  </si>
  <si>
    <t>784121011</t>
  </si>
  <si>
    <t>Rozmývání podkladu po oškrabání malby v místnostech v do 3,80 m</t>
  </si>
  <si>
    <t>-1949136785</t>
  </si>
  <si>
    <t>362</t>
  </si>
  <si>
    <t>784161001</t>
  </si>
  <si>
    <t>Tmelení spar a rohů šířky do 3 mm akrylátovým tmelem v místnostech v do 3,80 m</t>
  </si>
  <si>
    <t>-1315920286</t>
  </si>
  <si>
    <t>Trhliny v omítkách stropů a stěn</t>
  </si>
  <si>
    <t>363</t>
  </si>
  <si>
    <t>784171101</t>
  </si>
  <si>
    <t>Zakrytí vnitřních podlah včetně pozdějšího odkrytí</t>
  </si>
  <si>
    <t>1895738423</t>
  </si>
  <si>
    <t>364</t>
  </si>
  <si>
    <t>58124844</t>
  </si>
  <si>
    <t>fólie pro malířské potřeby zakrývací tl 25µ 4x5m</t>
  </si>
  <si>
    <t>932088063</t>
  </si>
  <si>
    <t>57,153</t>
  </si>
  <si>
    <t>57,153*1,05 'Přepočtené koeficientem množství</t>
  </si>
  <si>
    <t>365</t>
  </si>
  <si>
    <t>784171121</t>
  </si>
  <si>
    <t>Zakrytí vnitřních ploch konstrukcí nebo prvků v místnostech výšky do 3,80 m</t>
  </si>
  <si>
    <t>1878819670</t>
  </si>
  <si>
    <t>366</t>
  </si>
  <si>
    <t>58124842</t>
  </si>
  <si>
    <t>fólie pro malířské potřeby zakrývací tl 7µ 4x5m</t>
  </si>
  <si>
    <t>-1354618650</t>
  </si>
  <si>
    <t>20*1,05 'Přepočtené koeficientem množství</t>
  </si>
  <si>
    <t>367</t>
  </si>
  <si>
    <t>784181121</t>
  </si>
  <si>
    <t>Hloubková jednonásobná penetrace podkladu v místnostech výšky do 3,80 m</t>
  </si>
  <si>
    <t>399222719</t>
  </si>
  <si>
    <t>368</t>
  </si>
  <si>
    <t>784211101</t>
  </si>
  <si>
    <t>Dvojnásobné bílé malby ze směsí za mokra výborně otěruvzdorných v místnostech výšky do 3,80 m</t>
  </si>
  <si>
    <t>549671852</t>
  </si>
  <si>
    <t>369</t>
  </si>
  <si>
    <t>784211141</t>
  </si>
  <si>
    <t>Příplatek k cenám 2x maleb ze směsí za mokra za provádění plochy do 5m2</t>
  </si>
  <si>
    <t>308281880</t>
  </si>
  <si>
    <t>HZS</t>
  </si>
  <si>
    <t>Hodinové zúčtovací sazby</t>
  </si>
  <si>
    <t>370</t>
  </si>
  <si>
    <t>HZS4212</t>
  </si>
  <si>
    <t>Hodinová zúčtovací sazba revizní technik specialista - revize plyn</t>
  </si>
  <si>
    <t>hod</t>
  </si>
  <si>
    <t>512</t>
  </si>
  <si>
    <t>-1101221442</t>
  </si>
  <si>
    <t>VRN</t>
  </si>
  <si>
    <t>Vedlejší rozpočtové náklady</t>
  </si>
  <si>
    <t>VRN3</t>
  </si>
  <si>
    <t>Zařízení staveniště</t>
  </si>
  <si>
    <t>371</t>
  </si>
  <si>
    <t>030001000</t>
  </si>
  <si>
    <t>den</t>
  </si>
  <si>
    <t>1024</t>
  </si>
  <si>
    <t>-2101575742</t>
  </si>
  <si>
    <t>VRN7</t>
  </si>
  <si>
    <t>Provozní vlivy</t>
  </si>
  <si>
    <t>372</t>
  </si>
  <si>
    <t>070001000</t>
  </si>
  <si>
    <t>960085734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</si>
</sst>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32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ROUND(AS95,1)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ROUND(AZ95,1)</f>
        <v>0</v>
      </c>
      <c r="BA94" s="114">
        <f>ROUND(BA95,1)</f>
        <v>0</v>
      </c>
      <c r="BB94" s="114">
        <f>ROUND(BB95,1)</f>
        <v>0</v>
      </c>
      <c r="BC94" s="114">
        <f>ROUND(BC95,1)</f>
        <v>0</v>
      </c>
      <c r="BD94" s="116">
        <f>ROUND(BD95,1)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'03 - Bělohorská 1651-102,...'!J30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'03 - Bělohorská 1651-102,...'!P146</f>
        <v>0</v>
      </c>
      <c r="AV95" s="128">
        <f>'03 - Bělohorská 1651-102,...'!J33</f>
        <v>0</v>
      </c>
      <c r="AW95" s="128">
        <f>'03 - Bělohorská 1651-102,...'!J34</f>
        <v>0</v>
      </c>
      <c r="AX95" s="128">
        <f>'03 - Bělohorská 1651-102,...'!J35</f>
        <v>0</v>
      </c>
      <c r="AY95" s="128">
        <f>'03 - Bělohorská 1651-102,...'!J36</f>
        <v>0</v>
      </c>
      <c r="AZ95" s="128">
        <f>'03 - Bělohorská 1651-102,...'!F33</f>
        <v>0</v>
      </c>
      <c r="BA95" s="128">
        <f>'03 - Bělohorská 1651-102,...'!F34</f>
        <v>0</v>
      </c>
      <c r="BB95" s="128">
        <f>'03 - Bělohorská 1651-102,...'!F35</f>
        <v>0</v>
      </c>
      <c r="BC95" s="128">
        <f>'03 - Bělohorská 1651-102,...'!F36</f>
        <v>0</v>
      </c>
      <c r="BD95" s="130">
        <f>'03 - Bělohorská 1651-102,...'!F37</f>
        <v>0</v>
      </c>
      <c r="BE95" s="7"/>
      <c r="BT95" s="131" t="s">
        <v>81</v>
      </c>
      <c r="BV95" s="131" t="s">
        <v>76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VYqZeKrHxHCXO+hdBgsX4z/f0ruONwGjwVXz6MM+jLDAUd+/iB1JT1DDjuASOel0BNafnO2jvKnl7ieP0Otdg==" hashValue="5m4L9gX9JhLl0bh1nQikv7Mq2cmhBfMiVtfg02wmr36o8yWUMpHPw6J4prHnvOOjy8fNXGbelTg0D+0T43DY6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ělohorská 1651-10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27. 2. 2022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ROUND(J146,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ROUND((SUM(BE146:BE1862)),  1)</f>
        <v>0</v>
      </c>
      <c r="G33" s="38"/>
      <c r="H33" s="38"/>
      <c r="I33" s="151">
        <v>0.20999999999999999</v>
      </c>
      <c r="J33" s="150">
        <f>ROUND(((SUM(BE146:BE1862))*I33),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ROUND((SUM(BF146:BF1862)),  1)</f>
        <v>0</v>
      </c>
      <c r="G34" s="38"/>
      <c r="H34" s="38"/>
      <c r="I34" s="151">
        <v>0.14999999999999999</v>
      </c>
      <c r="J34" s="150">
        <f>ROUND(((SUM(BF146:BF1862))*I34),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ROUND((SUM(BG146:BG1862)),  1)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ROUND((SUM(BH146:BH1862)),  1)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ROUND((SUM(BI146:BI1862)),  1)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Bělohorská 1651/102, dv.č.11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J270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J391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J399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J402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J403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J437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J502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J567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J627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J635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J648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J657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J711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J1046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J1098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J1110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J1117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J1171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J1232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J1310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J1374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J1464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J1615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117</v>
      </c>
      <c r="E123" s="178"/>
      <c r="F123" s="178"/>
      <c r="G123" s="178"/>
      <c r="H123" s="178"/>
      <c r="I123" s="178"/>
      <c r="J123" s="179">
        <f>J1856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J1858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J1859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J1861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121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170" t="str">
        <f>E7</f>
        <v>Byty Bělohorská</v>
      </c>
      <c r="F136" s="32"/>
      <c r="G136" s="32"/>
      <c r="H136" s="32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84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6" t="str">
        <f>E9</f>
        <v>03 - Bělohorská 1651/102, dv.č.11</v>
      </c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F12</f>
        <v xml:space="preserve"> </v>
      </c>
      <c r="G140" s="40"/>
      <c r="H140" s="40"/>
      <c r="I140" s="32" t="s">
        <v>22</v>
      </c>
      <c r="J140" s="79" t="str">
        <f>IF(J12="","",J12)</f>
        <v>27. 2. 2022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E15</f>
        <v xml:space="preserve"> </v>
      </c>
      <c r="G142" s="40"/>
      <c r="H142" s="40"/>
      <c r="I142" s="32" t="s">
        <v>29</v>
      </c>
      <c r="J142" s="36" t="str">
        <f>E21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40"/>
      <c r="E143" s="40"/>
      <c r="F143" s="27" t="str">
        <f>IF(E18="","",E18)</f>
        <v>Vyplň údaj</v>
      </c>
      <c r="G143" s="40"/>
      <c r="H143" s="40"/>
      <c r="I143" s="32" t="s">
        <v>31</v>
      </c>
      <c r="J143" s="36" t="str">
        <f>E24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87"/>
      <c r="B145" s="188"/>
      <c r="C145" s="189" t="s">
        <v>122</v>
      </c>
      <c r="D145" s="190" t="s">
        <v>59</v>
      </c>
      <c r="E145" s="190" t="s">
        <v>55</v>
      </c>
      <c r="F145" s="190" t="s">
        <v>56</v>
      </c>
      <c r="G145" s="190" t="s">
        <v>123</v>
      </c>
      <c r="H145" s="190" t="s">
        <v>124</v>
      </c>
      <c r="I145" s="190" t="s">
        <v>125</v>
      </c>
      <c r="J145" s="191" t="s">
        <v>88</v>
      </c>
      <c r="K145" s="192" t="s">
        <v>126</v>
      </c>
      <c r="L145" s="193"/>
      <c r="M145" s="100" t="s">
        <v>1</v>
      </c>
      <c r="N145" s="101" t="s">
        <v>38</v>
      </c>
      <c r="O145" s="101" t="s">
        <v>127</v>
      </c>
      <c r="P145" s="101" t="s">
        <v>128</v>
      </c>
      <c r="Q145" s="101" t="s">
        <v>129</v>
      </c>
      <c r="R145" s="101" t="s">
        <v>130</v>
      </c>
      <c r="S145" s="101" t="s">
        <v>131</v>
      </c>
      <c r="T145" s="102" t="s">
        <v>132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8"/>
      <c r="B146" s="39"/>
      <c r="C146" s="107" t="s">
        <v>133</v>
      </c>
      <c r="D146" s="40"/>
      <c r="E146" s="40"/>
      <c r="F146" s="40"/>
      <c r="G146" s="40"/>
      <c r="H146" s="40"/>
      <c r="I146" s="40"/>
      <c r="J146" s="194">
        <f>BK146</f>
        <v>0</v>
      </c>
      <c r="K146" s="40"/>
      <c r="L146" s="44"/>
      <c r="M146" s="103"/>
      <c r="N146" s="195"/>
      <c r="O146" s="104"/>
      <c r="P146" s="196">
        <f>P147+P402+P1856+P1858</f>
        <v>0</v>
      </c>
      <c r="Q146" s="104"/>
      <c r="R146" s="196">
        <f>R147+R402+R1856+R1858</f>
        <v>4.6932668290000006</v>
      </c>
      <c r="S146" s="104"/>
      <c r="T146" s="197">
        <f>T147+T402+T1856+T1858</f>
        <v>4.9175962800000006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73</v>
      </c>
      <c r="AU146" s="17" t="s">
        <v>90</v>
      </c>
      <c r="BK146" s="198">
        <f>BK147+BK402+BK1856+BK1858</f>
        <v>0</v>
      </c>
    </row>
    <row r="147" s="12" customFormat="1" ht="25.92" customHeight="1">
      <c r="A147" s="12"/>
      <c r="B147" s="199"/>
      <c r="C147" s="200"/>
      <c r="D147" s="201" t="s">
        <v>73</v>
      </c>
      <c r="E147" s="202" t="s">
        <v>134</v>
      </c>
      <c r="F147" s="202" t="s">
        <v>135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P148+P153+P270+P391+P399</f>
        <v>0</v>
      </c>
      <c r="Q147" s="207"/>
      <c r="R147" s="208">
        <f>R148+R153+R270+R391+R399</f>
        <v>2.7184797200000008</v>
      </c>
      <c r="S147" s="207"/>
      <c r="T147" s="209">
        <f>T148+T153+T270+T391+T399</f>
        <v>3.2804200000000003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73</v>
      </c>
      <c r="AU147" s="211" t="s">
        <v>74</v>
      </c>
      <c r="AY147" s="210" t="s">
        <v>136</v>
      </c>
      <c r="BK147" s="212">
        <f>BK148+BK153+BK270+BK391+BK399</f>
        <v>0</v>
      </c>
    </row>
    <row r="148" s="12" customFormat="1" ht="22.8" customHeight="1">
      <c r="A148" s="12"/>
      <c r="B148" s="199"/>
      <c r="C148" s="200"/>
      <c r="D148" s="201" t="s">
        <v>73</v>
      </c>
      <c r="E148" s="213" t="s">
        <v>137</v>
      </c>
      <c r="F148" s="213" t="s">
        <v>138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SUM(P149:P152)</f>
        <v>0</v>
      </c>
      <c r="Q148" s="207"/>
      <c r="R148" s="208">
        <f>SUM(R149:R152)</f>
        <v>0.27425500000000003</v>
      </c>
      <c r="S148" s="207"/>
      <c r="T148" s="209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73</v>
      </c>
      <c r="AU148" s="211" t="s">
        <v>81</v>
      </c>
      <c r="AY148" s="210" t="s">
        <v>136</v>
      </c>
      <c r="BK148" s="212">
        <f>SUM(BK149:BK152)</f>
        <v>0</v>
      </c>
    </row>
    <row r="149" s="2" customFormat="1" ht="33" customHeight="1">
      <c r="A149" s="38"/>
      <c r="B149" s="39"/>
      <c r="C149" s="215" t="s">
        <v>81</v>
      </c>
      <c r="D149" s="215" t="s">
        <v>139</v>
      </c>
      <c r="E149" s="216" t="s">
        <v>140</v>
      </c>
      <c r="F149" s="217" t="s">
        <v>141</v>
      </c>
      <c r="G149" s="218" t="s">
        <v>142</v>
      </c>
      <c r="H149" s="219">
        <v>5</v>
      </c>
      <c r="I149" s="220"/>
      <c r="J149" s="221">
        <f>ROUND(I149*H149,1)</f>
        <v>0</v>
      </c>
      <c r="K149" s="222"/>
      <c r="L149" s="44"/>
      <c r="M149" s="223" t="s">
        <v>1</v>
      </c>
      <c r="N149" s="224" t="s">
        <v>40</v>
      </c>
      <c r="O149" s="91"/>
      <c r="P149" s="225">
        <f>O149*H149</f>
        <v>0</v>
      </c>
      <c r="Q149" s="225">
        <v>0.046940000000000003</v>
      </c>
      <c r="R149" s="225">
        <f>Q149*H149</f>
        <v>0.23470000000000002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143</v>
      </c>
      <c r="AT149" s="227" t="s">
        <v>139</v>
      </c>
      <c r="AU149" s="227" t="s">
        <v>144</v>
      </c>
      <c r="AY149" s="17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144</v>
      </c>
      <c r="BK149" s="228">
        <f>ROUND(I149*H149,1)</f>
        <v>0</v>
      </c>
      <c r="BL149" s="17" t="s">
        <v>143</v>
      </c>
      <c r="BM149" s="227" t="s">
        <v>145</v>
      </c>
    </row>
    <row r="150" s="2" customFormat="1" ht="24.15" customHeight="1">
      <c r="A150" s="38"/>
      <c r="B150" s="39"/>
      <c r="C150" s="215" t="s">
        <v>144</v>
      </c>
      <c r="D150" s="215" t="s">
        <v>139</v>
      </c>
      <c r="E150" s="216" t="s">
        <v>146</v>
      </c>
      <c r="F150" s="217" t="s">
        <v>147</v>
      </c>
      <c r="G150" s="218" t="s">
        <v>148</v>
      </c>
      <c r="H150" s="219">
        <v>0.54000000000000004</v>
      </c>
      <c r="I150" s="220"/>
      <c r="J150" s="221">
        <f>ROUND(I150*H150,1)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0.073249999999999996</v>
      </c>
      <c r="R150" s="225">
        <f>Q150*H150</f>
        <v>0.039555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143</v>
      </c>
      <c r="AT150" s="227" t="s">
        <v>139</v>
      </c>
      <c r="AU150" s="227" t="s">
        <v>144</v>
      </c>
      <c r="AY150" s="17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144</v>
      </c>
      <c r="BK150" s="228">
        <f>ROUND(I150*H150,1)</f>
        <v>0</v>
      </c>
      <c r="BL150" s="17" t="s">
        <v>143</v>
      </c>
      <c r="BM150" s="227" t="s">
        <v>149</v>
      </c>
    </row>
    <row r="151" s="13" customFormat="1">
      <c r="A151" s="13"/>
      <c r="B151" s="229"/>
      <c r="C151" s="230"/>
      <c r="D151" s="231" t="s">
        <v>150</v>
      </c>
      <c r="E151" s="232" t="s">
        <v>1</v>
      </c>
      <c r="F151" s="233" t="s">
        <v>151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150</v>
      </c>
      <c r="AU151" s="239" t="s">
        <v>144</v>
      </c>
      <c r="AV151" s="13" t="s">
        <v>81</v>
      </c>
      <c r="AW151" s="13" t="s">
        <v>30</v>
      </c>
      <c r="AX151" s="13" t="s">
        <v>74</v>
      </c>
      <c r="AY151" s="239" t="s">
        <v>136</v>
      </c>
    </row>
    <row r="152" s="14" customFormat="1">
      <c r="A152" s="14"/>
      <c r="B152" s="240"/>
      <c r="C152" s="241"/>
      <c r="D152" s="231" t="s">
        <v>150</v>
      </c>
      <c r="E152" s="242" t="s">
        <v>1</v>
      </c>
      <c r="F152" s="243" t="s">
        <v>152</v>
      </c>
      <c r="G152" s="241"/>
      <c r="H152" s="244">
        <v>0.54000000000000004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150</v>
      </c>
      <c r="AU152" s="250" t="s">
        <v>144</v>
      </c>
      <c r="AV152" s="14" t="s">
        <v>144</v>
      </c>
      <c r="AW152" s="14" t="s">
        <v>30</v>
      </c>
      <c r="AX152" s="14" t="s">
        <v>81</v>
      </c>
      <c r="AY152" s="250" t="s">
        <v>136</v>
      </c>
    </row>
    <row r="153" s="12" customFormat="1" ht="22.8" customHeight="1">
      <c r="A153" s="12"/>
      <c r="B153" s="199"/>
      <c r="C153" s="200"/>
      <c r="D153" s="201" t="s">
        <v>73</v>
      </c>
      <c r="E153" s="213" t="s">
        <v>153</v>
      </c>
      <c r="F153" s="213" t="s">
        <v>154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SUM(P154:P269)</f>
        <v>0</v>
      </c>
      <c r="Q153" s="207"/>
      <c r="R153" s="208">
        <f>SUM(R154:R269)</f>
        <v>2.4345087100000007</v>
      </c>
      <c r="S153" s="207"/>
      <c r="T153" s="209">
        <f>SUM(T154:T269)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73</v>
      </c>
      <c r="AU153" s="211" t="s">
        <v>81</v>
      </c>
      <c r="AY153" s="210" t="s">
        <v>136</v>
      </c>
      <c r="BK153" s="212">
        <f>SUM(BK154:BK269)</f>
        <v>0</v>
      </c>
    </row>
    <row r="154" s="2" customFormat="1" ht="24.15" customHeight="1">
      <c r="A154" s="38"/>
      <c r="B154" s="39"/>
      <c r="C154" s="215" t="s">
        <v>137</v>
      </c>
      <c r="D154" s="215" t="s">
        <v>139</v>
      </c>
      <c r="E154" s="216" t="s">
        <v>155</v>
      </c>
      <c r="F154" s="217" t="s">
        <v>156</v>
      </c>
      <c r="G154" s="218" t="s">
        <v>148</v>
      </c>
      <c r="H154" s="219">
        <v>1</v>
      </c>
      <c r="I154" s="220"/>
      <c r="J154" s="221">
        <f>ROUND(I154*H154,1)</f>
        <v>0</v>
      </c>
      <c r="K154" s="222"/>
      <c r="L154" s="44"/>
      <c r="M154" s="223" t="s">
        <v>1</v>
      </c>
      <c r="N154" s="224" t="s">
        <v>40</v>
      </c>
      <c r="O154" s="91"/>
      <c r="P154" s="225">
        <f>O154*H154</f>
        <v>0</v>
      </c>
      <c r="Q154" s="225">
        <v>0.0073499999999999998</v>
      </c>
      <c r="R154" s="225">
        <f>Q154*H154</f>
        <v>0.0073499999999999998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143</v>
      </c>
      <c r="AT154" s="227" t="s">
        <v>139</v>
      </c>
      <c r="AU154" s="227" t="s">
        <v>144</v>
      </c>
      <c r="AY154" s="17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144</v>
      </c>
      <c r="BK154" s="228">
        <f>ROUND(I154*H154,1)</f>
        <v>0</v>
      </c>
      <c r="BL154" s="17" t="s">
        <v>143</v>
      </c>
      <c r="BM154" s="227" t="s">
        <v>157</v>
      </c>
    </row>
    <row r="155" s="13" customFormat="1">
      <c r="A155" s="13"/>
      <c r="B155" s="229"/>
      <c r="C155" s="230"/>
      <c r="D155" s="231" t="s">
        <v>150</v>
      </c>
      <c r="E155" s="232" t="s">
        <v>1</v>
      </c>
      <c r="F155" s="233" t="s">
        <v>158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150</v>
      </c>
      <c r="AU155" s="239" t="s">
        <v>144</v>
      </c>
      <c r="AV155" s="13" t="s">
        <v>81</v>
      </c>
      <c r="AW155" s="13" t="s">
        <v>30</v>
      </c>
      <c r="AX155" s="13" t="s">
        <v>74</v>
      </c>
      <c r="AY155" s="239" t="s">
        <v>136</v>
      </c>
    </row>
    <row r="156" s="14" customFormat="1">
      <c r="A156" s="14"/>
      <c r="B156" s="240"/>
      <c r="C156" s="241"/>
      <c r="D156" s="231" t="s">
        <v>150</v>
      </c>
      <c r="E156" s="242" t="s">
        <v>1</v>
      </c>
      <c r="F156" s="243" t="s">
        <v>81</v>
      </c>
      <c r="G156" s="241"/>
      <c r="H156" s="244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150</v>
      </c>
      <c r="AU156" s="250" t="s">
        <v>144</v>
      </c>
      <c r="AV156" s="14" t="s">
        <v>144</v>
      </c>
      <c r="AW156" s="14" t="s">
        <v>30</v>
      </c>
      <c r="AX156" s="14" t="s">
        <v>81</v>
      </c>
      <c r="AY156" s="250" t="s">
        <v>136</v>
      </c>
    </row>
    <row r="157" s="2" customFormat="1" ht="24.15" customHeight="1">
      <c r="A157" s="38"/>
      <c r="B157" s="39"/>
      <c r="C157" s="215" t="s">
        <v>143</v>
      </c>
      <c r="D157" s="215" t="s">
        <v>139</v>
      </c>
      <c r="E157" s="216" t="s">
        <v>159</v>
      </c>
      <c r="F157" s="217" t="s">
        <v>160</v>
      </c>
      <c r="G157" s="218" t="s">
        <v>148</v>
      </c>
      <c r="H157" s="219">
        <v>57.152999999999999</v>
      </c>
      <c r="I157" s="220"/>
      <c r="J157" s="221">
        <f>ROUND(I157*H157,1)</f>
        <v>0</v>
      </c>
      <c r="K157" s="222"/>
      <c r="L157" s="44"/>
      <c r="M157" s="223" t="s">
        <v>1</v>
      </c>
      <c r="N157" s="224" t="s">
        <v>40</v>
      </c>
      <c r="O157" s="91"/>
      <c r="P157" s="225">
        <f>O157*H157</f>
        <v>0</v>
      </c>
      <c r="Q157" s="225">
        <v>0.00025999999999999998</v>
      </c>
      <c r="R157" s="225">
        <f>Q157*H157</f>
        <v>0.014859779999999998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143</v>
      </c>
      <c r="AT157" s="227" t="s">
        <v>139</v>
      </c>
      <c r="AU157" s="227" t="s">
        <v>144</v>
      </c>
      <c r="AY157" s="17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144</v>
      </c>
      <c r="BK157" s="228">
        <f>ROUND(I157*H157,1)</f>
        <v>0</v>
      </c>
      <c r="BL157" s="17" t="s">
        <v>143</v>
      </c>
      <c r="BM157" s="227" t="s">
        <v>161</v>
      </c>
    </row>
    <row r="158" s="13" customFormat="1">
      <c r="A158" s="13"/>
      <c r="B158" s="229"/>
      <c r="C158" s="230"/>
      <c r="D158" s="231" t="s">
        <v>150</v>
      </c>
      <c r="E158" s="232" t="s">
        <v>1</v>
      </c>
      <c r="F158" s="233" t="s">
        <v>162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150</v>
      </c>
      <c r="AU158" s="239" t="s">
        <v>144</v>
      </c>
      <c r="AV158" s="13" t="s">
        <v>81</v>
      </c>
      <c r="AW158" s="13" t="s">
        <v>30</v>
      </c>
      <c r="AX158" s="13" t="s">
        <v>74</v>
      </c>
      <c r="AY158" s="239" t="s">
        <v>136</v>
      </c>
    </row>
    <row r="159" s="14" customFormat="1">
      <c r="A159" s="14"/>
      <c r="B159" s="240"/>
      <c r="C159" s="241"/>
      <c r="D159" s="231" t="s">
        <v>150</v>
      </c>
      <c r="E159" s="242" t="s">
        <v>1</v>
      </c>
      <c r="F159" s="243" t="s">
        <v>163</v>
      </c>
      <c r="G159" s="241"/>
      <c r="H159" s="244">
        <v>7.8390000000000004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150</v>
      </c>
      <c r="AU159" s="250" t="s">
        <v>144</v>
      </c>
      <c r="AV159" s="14" t="s">
        <v>144</v>
      </c>
      <c r="AW159" s="14" t="s">
        <v>30</v>
      </c>
      <c r="AX159" s="14" t="s">
        <v>74</v>
      </c>
      <c r="AY159" s="250" t="s">
        <v>136</v>
      </c>
    </row>
    <row r="160" s="13" customFormat="1">
      <c r="A160" s="13"/>
      <c r="B160" s="229"/>
      <c r="C160" s="230"/>
      <c r="D160" s="231" t="s">
        <v>150</v>
      </c>
      <c r="E160" s="232" t="s">
        <v>1</v>
      </c>
      <c r="F160" s="233" t="s">
        <v>164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150</v>
      </c>
      <c r="AU160" s="239" t="s">
        <v>144</v>
      </c>
      <c r="AV160" s="13" t="s">
        <v>81</v>
      </c>
      <c r="AW160" s="13" t="s">
        <v>30</v>
      </c>
      <c r="AX160" s="13" t="s">
        <v>74</v>
      </c>
      <c r="AY160" s="239" t="s">
        <v>136</v>
      </c>
    </row>
    <row r="161" s="14" customFormat="1">
      <c r="A161" s="14"/>
      <c r="B161" s="240"/>
      <c r="C161" s="241"/>
      <c r="D161" s="231" t="s">
        <v>150</v>
      </c>
      <c r="E161" s="242" t="s">
        <v>1</v>
      </c>
      <c r="F161" s="243" t="s">
        <v>165</v>
      </c>
      <c r="G161" s="241"/>
      <c r="H161" s="244">
        <v>2.9060000000000001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150</v>
      </c>
      <c r="AU161" s="250" t="s">
        <v>144</v>
      </c>
      <c r="AV161" s="14" t="s">
        <v>144</v>
      </c>
      <c r="AW161" s="14" t="s">
        <v>30</v>
      </c>
      <c r="AX161" s="14" t="s">
        <v>74</v>
      </c>
      <c r="AY161" s="250" t="s">
        <v>136</v>
      </c>
    </row>
    <row r="162" s="13" customFormat="1">
      <c r="A162" s="13"/>
      <c r="B162" s="229"/>
      <c r="C162" s="230"/>
      <c r="D162" s="231" t="s">
        <v>150</v>
      </c>
      <c r="E162" s="232" t="s">
        <v>1</v>
      </c>
      <c r="F162" s="233" t="s">
        <v>166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150</v>
      </c>
      <c r="AU162" s="239" t="s">
        <v>144</v>
      </c>
      <c r="AV162" s="13" t="s">
        <v>81</v>
      </c>
      <c r="AW162" s="13" t="s">
        <v>30</v>
      </c>
      <c r="AX162" s="13" t="s">
        <v>74</v>
      </c>
      <c r="AY162" s="239" t="s">
        <v>136</v>
      </c>
    </row>
    <row r="163" s="14" customFormat="1">
      <c r="A163" s="14"/>
      <c r="B163" s="240"/>
      <c r="C163" s="241"/>
      <c r="D163" s="231" t="s">
        <v>150</v>
      </c>
      <c r="E163" s="242" t="s">
        <v>1</v>
      </c>
      <c r="F163" s="243" t="s">
        <v>167</v>
      </c>
      <c r="G163" s="241"/>
      <c r="H163" s="244">
        <v>1.2150000000000001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150</v>
      </c>
      <c r="AU163" s="250" t="s">
        <v>144</v>
      </c>
      <c r="AV163" s="14" t="s">
        <v>144</v>
      </c>
      <c r="AW163" s="14" t="s">
        <v>30</v>
      </c>
      <c r="AX163" s="14" t="s">
        <v>74</v>
      </c>
      <c r="AY163" s="250" t="s">
        <v>136</v>
      </c>
    </row>
    <row r="164" s="13" customFormat="1">
      <c r="A164" s="13"/>
      <c r="B164" s="229"/>
      <c r="C164" s="230"/>
      <c r="D164" s="231" t="s">
        <v>150</v>
      </c>
      <c r="E164" s="232" t="s">
        <v>1</v>
      </c>
      <c r="F164" s="233" t="s">
        <v>168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150</v>
      </c>
      <c r="AU164" s="239" t="s">
        <v>144</v>
      </c>
      <c r="AV164" s="13" t="s">
        <v>81</v>
      </c>
      <c r="AW164" s="13" t="s">
        <v>30</v>
      </c>
      <c r="AX164" s="13" t="s">
        <v>74</v>
      </c>
      <c r="AY164" s="239" t="s">
        <v>136</v>
      </c>
    </row>
    <row r="165" s="14" customFormat="1">
      <c r="A165" s="14"/>
      <c r="B165" s="240"/>
      <c r="C165" s="241"/>
      <c r="D165" s="231" t="s">
        <v>150</v>
      </c>
      <c r="E165" s="242" t="s">
        <v>1</v>
      </c>
      <c r="F165" s="243" t="s">
        <v>169</v>
      </c>
      <c r="G165" s="241"/>
      <c r="H165" s="244">
        <v>8.3599999999999994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150</v>
      </c>
      <c r="AU165" s="250" t="s">
        <v>144</v>
      </c>
      <c r="AV165" s="14" t="s">
        <v>144</v>
      </c>
      <c r="AW165" s="14" t="s">
        <v>30</v>
      </c>
      <c r="AX165" s="14" t="s">
        <v>74</v>
      </c>
      <c r="AY165" s="250" t="s">
        <v>136</v>
      </c>
    </row>
    <row r="166" s="13" customFormat="1">
      <c r="A166" s="13"/>
      <c r="B166" s="229"/>
      <c r="C166" s="230"/>
      <c r="D166" s="231" t="s">
        <v>150</v>
      </c>
      <c r="E166" s="232" t="s">
        <v>1</v>
      </c>
      <c r="F166" s="233" t="s">
        <v>170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150</v>
      </c>
      <c r="AU166" s="239" t="s">
        <v>144</v>
      </c>
      <c r="AV166" s="13" t="s">
        <v>81</v>
      </c>
      <c r="AW166" s="13" t="s">
        <v>30</v>
      </c>
      <c r="AX166" s="13" t="s">
        <v>74</v>
      </c>
      <c r="AY166" s="239" t="s">
        <v>136</v>
      </c>
    </row>
    <row r="167" s="14" customFormat="1">
      <c r="A167" s="14"/>
      <c r="B167" s="240"/>
      <c r="C167" s="241"/>
      <c r="D167" s="231" t="s">
        <v>150</v>
      </c>
      <c r="E167" s="242" t="s">
        <v>1</v>
      </c>
      <c r="F167" s="243" t="s">
        <v>171</v>
      </c>
      <c r="G167" s="241"/>
      <c r="H167" s="244">
        <v>17.855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150</v>
      </c>
      <c r="AU167" s="250" t="s">
        <v>144</v>
      </c>
      <c r="AV167" s="14" t="s">
        <v>144</v>
      </c>
      <c r="AW167" s="14" t="s">
        <v>30</v>
      </c>
      <c r="AX167" s="14" t="s">
        <v>74</v>
      </c>
      <c r="AY167" s="250" t="s">
        <v>136</v>
      </c>
    </row>
    <row r="168" s="13" customFormat="1">
      <c r="A168" s="13"/>
      <c r="B168" s="229"/>
      <c r="C168" s="230"/>
      <c r="D168" s="231" t="s">
        <v>150</v>
      </c>
      <c r="E168" s="232" t="s">
        <v>1</v>
      </c>
      <c r="F168" s="233" t="s">
        <v>172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150</v>
      </c>
      <c r="AU168" s="239" t="s">
        <v>144</v>
      </c>
      <c r="AV168" s="13" t="s">
        <v>81</v>
      </c>
      <c r="AW168" s="13" t="s">
        <v>30</v>
      </c>
      <c r="AX168" s="13" t="s">
        <v>74</v>
      </c>
      <c r="AY168" s="239" t="s">
        <v>136</v>
      </c>
    </row>
    <row r="169" s="14" customFormat="1">
      <c r="A169" s="14"/>
      <c r="B169" s="240"/>
      <c r="C169" s="241"/>
      <c r="D169" s="231" t="s">
        <v>150</v>
      </c>
      <c r="E169" s="242" t="s">
        <v>1</v>
      </c>
      <c r="F169" s="243" t="s">
        <v>173</v>
      </c>
      <c r="G169" s="241"/>
      <c r="H169" s="244">
        <v>18.978000000000002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150</v>
      </c>
      <c r="AU169" s="250" t="s">
        <v>144</v>
      </c>
      <c r="AV169" s="14" t="s">
        <v>144</v>
      </c>
      <c r="AW169" s="14" t="s">
        <v>30</v>
      </c>
      <c r="AX169" s="14" t="s">
        <v>74</v>
      </c>
      <c r="AY169" s="250" t="s">
        <v>136</v>
      </c>
    </row>
    <row r="170" s="15" customFormat="1">
      <c r="A170" s="15"/>
      <c r="B170" s="251"/>
      <c r="C170" s="252"/>
      <c r="D170" s="231" t="s">
        <v>150</v>
      </c>
      <c r="E170" s="253" t="s">
        <v>1</v>
      </c>
      <c r="F170" s="254" t="s">
        <v>174</v>
      </c>
      <c r="G170" s="252"/>
      <c r="H170" s="255">
        <v>57.152999999999999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1" t="s">
        <v>150</v>
      </c>
      <c r="AU170" s="261" t="s">
        <v>144</v>
      </c>
      <c r="AV170" s="15" t="s">
        <v>143</v>
      </c>
      <c r="AW170" s="15" t="s">
        <v>30</v>
      </c>
      <c r="AX170" s="15" t="s">
        <v>81</v>
      </c>
      <c r="AY170" s="261" t="s">
        <v>136</v>
      </c>
    </row>
    <row r="171" s="2" customFormat="1" ht="24.15" customHeight="1">
      <c r="A171" s="38"/>
      <c r="B171" s="39"/>
      <c r="C171" s="215" t="s">
        <v>175</v>
      </c>
      <c r="D171" s="215" t="s">
        <v>139</v>
      </c>
      <c r="E171" s="216" t="s">
        <v>176</v>
      </c>
      <c r="F171" s="217" t="s">
        <v>177</v>
      </c>
      <c r="G171" s="218" t="s">
        <v>148</v>
      </c>
      <c r="H171" s="219">
        <v>57.152999999999999</v>
      </c>
      <c r="I171" s="220"/>
      <c r="J171" s="221">
        <f>ROUND(I171*H171,1)</f>
        <v>0</v>
      </c>
      <c r="K171" s="222"/>
      <c r="L171" s="44"/>
      <c r="M171" s="223" t="s">
        <v>1</v>
      </c>
      <c r="N171" s="224" t="s">
        <v>40</v>
      </c>
      <c r="O171" s="91"/>
      <c r="P171" s="225">
        <f>O171*H171</f>
        <v>0</v>
      </c>
      <c r="Q171" s="225">
        <v>0.0040000000000000001</v>
      </c>
      <c r="R171" s="225">
        <f>Q171*H171</f>
        <v>0.22861200000000001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143</v>
      </c>
      <c r="AT171" s="227" t="s">
        <v>139</v>
      </c>
      <c r="AU171" s="227" t="s">
        <v>144</v>
      </c>
      <c r="AY171" s="17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144</v>
      </c>
      <c r="BK171" s="228">
        <f>ROUND(I171*H171,1)</f>
        <v>0</v>
      </c>
      <c r="BL171" s="17" t="s">
        <v>143</v>
      </c>
      <c r="BM171" s="227" t="s">
        <v>178</v>
      </c>
    </row>
    <row r="172" s="13" customFormat="1">
      <c r="A172" s="13"/>
      <c r="B172" s="229"/>
      <c r="C172" s="230"/>
      <c r="D172" s="231" t="s">
        <v>150</v>
      </c>
      <c r="E172" s="232" t="s">
        <v>1</v>
      </c>
      <c r="F172" s="233" t="s">
        <v>162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150</v>
      </c>
      <c r="AU172" s="239" t="s">
        <v>144</v>
      </c>
      <c r="AV172" s="13" t="s">
        <v>81</v>
      </c>
      <c r="AW172" s="13" t="s">
        <v>30</v>
      </c>
      <c r="AX172" s="13" t="s">
        <v>74</v>
      </c>
      <c r="AY172" s="239" t="s">
        <v>136</v>
      </c>
    </row>
    <row r="173" s="14" customFormat="1">
      <c r="A173" s="14"/>
      <c r="B173" s="240"/>
      <c r="C173" s="241"/>
      <c r="D173" s="231" t="s">
        <v>150</v>
      </c>
      <c r="E173" s="242" t="s">
        <v>1</v>
      </c>
      <c r="F173" s="243" t="s">
        <v>163</v>
      </c>
      <c r="G173" s="241"/>
      <c r="H173" s="244">
        <v>7.8390000000000004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150</v>
      </c>
      <c r="AU173" s="250" t="s">
        <v>144</v>
      </c>
      <c r="AV173" s="14" t="s">
        <v>144</v>
      </c>
      <c r="AW173" s="14" t="s">
        <v>30</v>
      </c>
      <c r="AX173" s="14" t="s">
        <v>74</v>
      </c>
      <c r="AY173" s="250" t="s">
        <v>136</v>
      </c>
    </row>
    <row r="174" s="13" customFormat="1">
      <c r="A174" s="13"/>
      <c r="B174" s="229"/>
      <c r="C174" s="230"/>
      <c r="D174" s="231" t="s">
        <v>150</v>
      </c>
      <c r="E174" s="232" t="s">
        <v>1</v>
      </c>
      <c r="F174" s="233" t="s">
        <v>164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150</v>
      </c>
      <c r="AU174" s="239" t="s">
        <v>144</v>
      </c>
      <c r="AV174" s="13" t="s">
        <v>81</v>
      </c>
      <c r="AW174" s="13" t="s">
        <v>30</v>
      </c>
      <c r="AX174" s="13" t="s">
        <v>74</v>
      </c>
      <c r="AY174" s="239" t="s">
        <v>136</v>
      </c>
    </row>
    <row r="175" s="14" customFormat="1">
      <c r="A175" s="14"/>
      <c r="B175" s="240"/>
      <c r="C175" s="241"/>
      <c r="D175" s="231" t="s">
        <v>150</v>
      </c>
      <c r="E175" s="242" t="s">
        <v>1</v>
      </c>
      <c r="F175" s="243" t="s">
        <v>165</v>
      </c>
      <c r="G175" s="241"/>
      <c r="H175" s="244">
        <v>2.9060000000000001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150</v>
      </c>
      <c r="AU175" s="250" t="s">
        <v>144</v>
      </c>
      <c r="AV175" s="14" t="s">
        <v>144</v>
      </c>
      <c r="AW175" s="14" t="s">
        <v>30</v>
      </c>
      <c r="AX175" s="14" t="s">
        <v>74</v>
      </c>
      <c r="AY175" s="250" t="s">
        <v>136</v>
      </c>
    </row>
    <row r="176" s="13" customFormat="1">
      <c r="A176" s="13"/>
      <c r="B176" s="229"/>
      <c r="C176" s="230"/>
      <c r="D176" s="231" t="s">
        <v>150</v>
      </c>
      <c r="E176" s="232" t="s">
        <v>1</v>
      </c>
      <c r="F176" s="233" t="s">
        <v>166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150</v>
      </c>
      <c r="AU176" s="239" t="s">
        <v>144</v>
      </c>
      <c r="AV176" s="13" t="s">
        <v>81</v>
      </c>
      <c r="AW176" s="13" t="s">
        <v>30</v>
      </c>
      <c r="AX176" s="13" t="s">
        <v>74</v>
      </c>
      <c r="AY176" s="239" t="s">
        <v>136</v>
      </c>
    </row>
    <row r="177" s="14" customFormat="1">
      <c r="A177" s="14"/>
      <c r="B177" s="240"/>
      <c r="C177" s="241"/>
      <c r="D177" s="231" t="s">
        <v>150</v>
      </c>
      <c r="E177" s="242" t="s">
        <v>1</v>
      </c>
      <c r="F177" s="243" t="s">
        <v>167</v>
      </c>
      <c r="G177" s="241"/>
      <c r="H177" s="244">
        <v>1.2150000000000001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150</v>
      </c>
      <c r="AU177" s="250" t="s">
        <v>144</v>
      </c>
      <c r="AV177" s="14" t="s">
        <v>144</v>
      </c>
      <c r="AW177" s="14" t="s">
        <v>30</v>
      </c>
      <c r="AX177" s="14" t="s">
        <v>74</v>
      </c>
      <c r="AY177" s="250" t="s">
        <v>136</v>
      </c>
    </row>
    <row r="178" s="13" customFormat="1">
      <c r="A178" s="13"/>
      <c r="B178" s="229"/>
      <c r="C178" s="230"/>
      <c r="D178" s="231" t="s">
        <v>150</v>
      </c>
      <c r="E178" s="232" t="s">
        <v>1</v>
      </c>
      <c r="F178" s="233" t="s">
        <v>168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150</v>
      </c>
      <c r="AU178" s="239" t="s">
        <v>144</v>
      </c>
      <c r="AV178" s="13" t="s">
        <v>81</v>
      </c>
      <c r="AW178" s="13" t="s">
        <v>30</v>
      </c>
      <c r="AX178" s="13" t="s">
        <v>74</v>
      </c>
      <c r="AY178" s="239" t="s">
        <v>136</v>
      </c>
    </row>
    <row r="179" s="14" customFormat="1">
      <c r="A179" s="14"/>
      <c r="B179" s="240"/>
      <c r="C179" s="241"/>
      <c r="D179" s="231" t="s">
        <v>150</v>
      </c>
      <c r="E179" s="242" t="s">
        <v>1</v>
      </c>
      <c r="F179" s="243" t="s">
        <v>169</v>
      </c>
      <c r="G179" s="241"/>
      <c r="H179" s="244">
        <v>8.3599999999999994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150</v>
      </c>
      <c r="AU179" s="250" t="s">
        <v>144</v>
      </c>
      <c r="AV179" s="14" t="s">
        <v>144</v>
      </c>
      <c r="AW179" s="14" t="s">
        <v>30</v>
      </c>
      <c r="AX179" s="14" t="s">
        <v>74</v>
      </c>
      <c r="AY179" s="250" t="s">
        <v>136</v>
      </c>
    </row>
    <row r="180" s="13" customFormat="1">
      <c r="A180" s="13"/>
      <c r="B180" s="229"/>
      <c r="C180" s="230"/>
      <c r="D180" s="231" t="s">
        <v>150</v>
      </c>
      <c r="E180" s="232" t="s">
        <v>1</v>
      </c>
      <c r="F180" s="233" t="s">
        <v>170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150</v>
      </c>
      <c r="AU180" s="239" t="s">
        <v>144</v>
      </c>
      <c r="AV180" s="13" t="s">
        <v>81</v>
      </c>
      <c r="AW180" s="13" t="s">
        <v>30</v>
      </c>
      <c r="AX180" s="13" t="s">
        <v>74</v>
      </c>
      <c r="AY180" s="239" t="s">
        <v>136</v>
      </c>
    </row>
    <row r="181" s="14" customFormat="1">
      <c r="A181" s="14"/>
      <c r="B181" s="240"/>
      <c r="C181" s="241"/>
      <c r="D181" s="231" t="s">
        <v>150</v>
      </c>
      <c r="E181" s="242" t="s">
        <v>1</v>
      </c>
      <c r="F181" s="243" t="s">
        <v>171</v>
      </c>
      <c r="G181" s="241"/>
      <c r="H181" s="244">
        <v>17.855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150</v>
      </c>
      <c r="AU181" s="250" t="s">
        <v>144</v>
      </c>
      <c r="AV181" s="14" t="s">
        <v>144</v>
      </c>
      <c r="AW181" s="14" t="s">
        <v>30</v>
      </c>
      <c r="AX181" s="14" t="s">
        <v>74</v>
      </c>
      <c r="AY181" s="250" t="s">
        <v>136</v>
      </c>
    </row>
    <row r="182" s="13" customFormat="1">
      <c r="A182" s="13"/>
      <c r="B182" s="229"/>
      <c r="C182" s="230"/>
      <c r="D182" s="231" t="s">
        <v>150</v>
      </c>
      <c r="E182" s="232" t="s">
        <v>1</v>
      </c>
      <c r="F182" s="233" t="s">
        <v>172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150</v>
      </c>
      <c r="AU182" s="239" t="s">
        <v>144</v>
      </c>
      <c r="AV182" s="13" t="s">
        <v>81</v>
      </c>
      <c r="AW182" s="13" t="s">
        <v>30</v>
      </c>
      <c r="AX182" s="13" t="s">
        <v>74</v>
      </c>
      <c r="AY182" s="239" t="s">
        <v>136</v>
      </c>
    </row>
    <row r="183" s="14" customFormat="1">
      <c r="A183" s="14"/>
      <c r="B183" s="240"/>
      <c r="C183" s="241"/>
      <c r="D183" s="231" t="s">
        <v>150</v>
      </c>
      <c r="E183" s="242" t="s">
        <v>1</v>
      </c>
      <c r="F183" s="243" t="s">
        <v>173</v>
      </c>
      <c r="G183" s="241"/>
      <c r="H183" s="244">
        <v>18.978000000000002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150</v>
      </c>
      <c r="AU183" s="250" t="s">
        <v>144</v>
      </c>
      <c r="AV183" s="14" t="s">
        <v>144</v>
      </c>
      <c r="AW183" s="14" t="s">
        <v>30</v>
      </c>
      <c r="AX183" s="14" t="s">
        <v>74</v>
      </c>
      <c r="AY183" s="250" t="s">
        <v>136</v>
      </c>
    </row>
    <row r="184" s="15" customFormat="1">
      <c r="A184" s="15"/>
      <c r="B184" s="251"/>
      <c r="C184" s="252"/>
      <c r="D184" s="231" t="s">
        <v>150</v>
      </c>
      <c r="E184" s="253" t="s">
        <v>1</v>
      </c>
      <c r="F184" s="254" t="s">
        <v>174</v>
      </c>
      <c r="G184" s="252"/>
      <c r="H184" s="255">
        <v>57.152999999999999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1" t="s">
        <v>150</v>
      </c>
      <c r="AU184" s="261" t="s">
        <v>144</v>
      </c>
      <c r="AV184" s="15" t="s">
        <v>143</v>
      </c>
      <c r="AW184" s="15" t="s">
        <v>30</v>
      </c>
      <c r="AX184" s="15" t="s">
        <v>81</v>
      </c>
      <c r="AY184" s="261" t="s">
        <v>136</v>
      </c>
    </row>
    <row r="185" s="2" customFormat="1" ht="21.75" customHeight="1">
      <c r="A185" s="38"/>
      <c r="B185" s="39"/>
      <c r="C185" s="215" t="s">
        <v>153</v>
      </c>
      <c r="D185" s="215" t="s">
        <v>139</v>
      </c>
      <c r="E185" s="216" t="s">
        <v>179</v>
      </c>
      <c r="F185" s="217" t="s">
        <v>180</v>
      </c>
      <c r="G185" s="218" t="s">
        <v>148</v>
      </c>
      <c r="H185" s="219">
        <v>1.3999999999999999</v>
      </c>
      <c r="I185" s="220"/>
      <c r="J185" s="221">
        <f>ROUND(I185*H185,1)</f>
        <v>0</v>
      </c>
      <c r="K185" s="222"/>
      <c r="L185" s="44"/>
      <c r="M185" s="223" t="s">
        <v>1</v>
      </c>
      <c r="N185" s="224" t="s">
        <v>40</v>
      </c>
      <c r="O185" s="91"/>
      <c r="P185" s="225">
        <f>O185*H185</f>
        <v>0</v>
      </c>
      <c r="Q185" s="225">
        <v>0.0373</v>
      </c>
      <c r="R185" s="225">
        <f>Q185*H185</f>
        <v>0.052219999999999996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143</v>
      </c>
      <c r="AT185" s="227" t="s">
        <v>139</v>
      </c>
      <c r="AU185" s="227" t="s">
        <v>144</v>
      </c>
      <c r="AY185" s="17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144</v>
      </c>
      <c r="BK185" s="228">
        <f>ROUND(I185*H185,1)</f>
        <v>0</v>
      </c>
      <c r="BL185" s="17" t="s">
        <v>143</v>
      </c>
      <c r="BM185" s="227" t="s">
        <v>181</v>
      </c>
    </row>
    <row r="186" s="13" customFormat="1">
      <c r="A186" s="13"/>
      <c r="B186" s="229"/>
      <c r="C186" s="230"/>
      <c r="D186" s="231" t="s">
        <v>150</v>
      </c>
      <c r="E186" s="232" t="s">
        <v>1</v>
      </c>
      <c r="F186" s="233" t="s">
        <v>182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150</v>
      </c>
      <c r="AU186" s="239" t="s">
        <v>144</v>
      </c>
      <c r="AV186" s="13" t="s">
        <v>81</v>
      </c>
      <c r="AW186" s="13" t="s">
        <v>30</v>
      </c>
      <c r="AX186" s="13" t="s">
        <v>74</v>
      </c>
      <c r="AY186" s="239" t="s">
        <v>136</v>
      </c>
    </row>
    <row r="187" s="14" customFormat="1">
      <c r="A187" s="14"/>
      <c r="B187" s="240"/>
      <c r="C187" s="241"/>
      <c r="D187" s="231" t="s">
        <v>150</v>
      </c>
      <c r="E187" s="242" t="s">
        <v>1</v>
      </c>
      <c r="F187" s="243" t="s">
        <v>183</v>
      </c>
      <c r="G187" s="241"/>
      <c r="H187" s="244">
        <v>1.3999999999999999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150</v>
      </c>
      <c r="AU187" s="250" t="s">
        <v>144</v>
      </c>
      <c r="AV187" s="14" t="s">
        <v>144</v>
      </c>
      <c r="AW187" s="14" t="s">
        <v>30</v>
      </c>
      <c r="AX187" s="14" t="s">
        <v>81</v>
      </c>
      <c r="AY187" s="250" t="s">
        <v>136</v>
      </c>
    </row>
    <row r="188" s="2" customFormat="1" ht="24.15" customHeight="1">
      <c r="A188" s="38"/>
      <c r="B188" s="39"/>
      <c r="C188" s="215" t="s">
        <v>184</v>
      </c>
      <c r="D188" s="215" t="s">
        <v>139</v>
      </c>
      <c r="E188" s="216" t="s">
        <v>185</v>
      </c>
      <c r="F188" s="217" t="s">
        <v>186</v>
      </c>
      <c r="G188" s="218" t="s">
        <v>142</v>
      </c>
      <c r="H188" s="219">
        <v>1</v>
      </c>
      <c r="I188" s="220"/>
      <c r="J188" s="221">
        <f>ROUND(I188*H188,1)</f>
        <v>0</v>
      </c>
      <c r="K188" s="222"/>
      <c r="L188" s="44"/>
      <c r="M188" s="223" t="s">
        <v>1</v>
      </c>
      <c r="N188" s="224" t="s">
        <v>40</v>
      </c>
      <c r="O188" s="91"/>
      <c r="P188" s="225">
        <f>O188*H188</f>
        <v>0</v>
      </c>
      <c r="Q188" s="225">
        <v>0.040599999999999997</v>
      </c>
      <c r="R188" s="225">
        <f>Q188*H188</f>
        <v>0.040599999999999997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143</v>
      </c>
      <c r="AT188" s="227" t="s">
        <v>139</v>
      </c>
      <c r="AU188" s="227" t="s">
        <v>144</v>
      </c>
      <c r="AY188" s="17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144</v>
      </c>
      <c r="BK188" s="228">
        <f>ROUND(I188*H188,1)</f>
        <v>0</v>
      </c>
      <c r="BL188" s="17" t="s">
        <v>143</v>
      </c>
      <c r="BM188" s="227" t="s">
        <v>187</v>
      </c>
    </row>
    <row r="189" s="13" customFormat="1">
      <c r="A189" s="13"/>
      <c r="B189" s="229"/>
      <c r="C189" s="230"/>
      <c r="D189" s="231" t="s">
        <v>150</v>
      </c>
      <c r="E189" s="232" t="s">
        <v>1</v>
      </c>
      <c r="F189" s="233" t="s">
        <v>158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150</v>
      </c>
      <c r="AU189" s="239" t="s">
        <v>144</v>
      </c>
      <c r="AV189" s="13" t="s">
        <v>81</v>
      </c>
      <c r="AW189" s="13" t="s">
        <v>30</v>
      </c>
      <c r="AX189" s="13" t="s">
        <v>74</v>
      </c>
      <c r="AY189" s="239" t="s">
        <v>136</v>
      </c>
    </row>
    <row r="190" s="14" customFormat="1">
      <c r="A190" s="14"/>
      <c r="B190" s="240"/>
      <c r="C190" s="241"/>
      <c r="D190" s="231" t="s">
        <v>150</v>
      </c>
      <c r="E190" s="242" t="s">
        <v>1</v>
      </c>
      <c r="F190" s="243" t="s">
        <v>81</v>
      </c>
      <c r="G190" s="241"/>
      <c r="H190" s="244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150</v>
      </c>
      <c r="AU190" s="250" t="s">
        <v>144</v>
      </c>
      <c r="AV190" s="14" t="s">
        <v>144</v>
      </c>
      <c r="AW190" s="14" t="s">
        <v>30</v>
      </c>
      <c r="AX190" s="14" t="s">
        <v>81</v>
      </c>
      <c r="AY190" s="250" t="s">
        <v>136</v>
      </c>
    </row>
    <row r="191" s="2" customFormat="1" ht="24.15" customHeight="1">
      <c r="A191" s="38"/>
      <c r="B191" s="39"/>
      <c r="C191" s="215" t="s">
        <v>188</v>
      </c>
      <c r="D191" s="215" t="s">
        <v>139</v>
      </c>
      <c r="E191" s="216" t="s">
        <v>189</v>
      </c>
      <c r="F191" s="217" t="s">
        <v>190</v>
      </c>
      <c r="G191" s="218" t="s">
        <v>148</v>
      </c>
      <c r="H191" s="219">
        <v>181.49500000000001</v>
      </c>
      <c r="I191" s="220"/>
      <c r="J191" s="221">
        <f>ROUND(I191*H191,1)</f>
        <v>0</v>
      </c>
      <c r="K191" s="222"/>
      <c r="L191" s="44"/>
      <c r="M191" s="223" t="s">
        <v>1</v>
      </c>
      <c r="N191" s="224" t="s">
        <v>40</v>
      </c>
      <c r="O191" s="91"/>
      <c r="P191" s="225">
        <f>O191*H191</f>
        <v>0</v>
      </c>
      <c r="Q191" s="225">
        <v>0.00025999999999999998</v>
      </c>
      <c r="R191" s="225">
        <f>Q191*H191</f>
        <v>0.0471887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143</v>
      </c>
      <c r="AT191" s="227" t="s">
        <v>139</v>
      </c>
      <c r="AU191" s="227" t="s">
        <v>144</v>
      </c>
      <c r="AY191" s="17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144</v>
      </c>
      <c r="BK191" s="228">
        <f>ROUND(I191*H191,1)</f>
        <v>0</v>
      </c>
      <c r="BL191" s="17" t="s">
        <v>143</v>
      </c>
      <c r="BM191" s="227" t="s">
        <v>191</v>
      </c>
    </row>
    <row r="192" s="13" customFormat="1">
      <c r="A192" s="13"/>
      <c r="B192" s="229"/>
      <c r="C192" s="230"/>
      <c r="D192" s="231" t="s">
        <v>150</v>
      </c>
      <c r="E192" s="232" t="s">
        <v>1</v>
      </c>
      <c r="F192" s="233" t="s">
        <v>162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150</v>
      </c>
      <c r="AU192" s="239" t="s">
        <v>144</v>
      </c>
      <c r="AV192" s="13" t="s">
        <v>81</v>
      </c>
      <c r="AW192" s="13" t="s">
        <v>30</v>
      </c>
      <c r="AX192" s="13" t="s">
        <v>74</v>
      </c>
      <c r="AY192" s="239" t="s">
        <v>136</v>
      </c>
    </row>
    <row r="193" s="14" customFormat="1">
      <c r="A193" s="14"/>
      <c r="B193" s="240"/>
      <c r="C193" s="241"/>
      <c r="D193" s="231" t="s">
        <v>150</v>
      </c>
      <c r="E193" s="242" t="s">
        <v>1</v>
      </c>
      <c r="F193" s="243" t="s">
        <v>192</v>
      </c>
      <c r="G193" s="241"/>
      <c r="H193" s="244">
        <v>38.542000000000002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150</v>
      </c>
      <c r="AU193" s="250" t="s">
        <v>144</v>
      </c>
      <c r="AV193" s="14" t="s">
        <v>144</v>
      </c>
      <c r="AW193" s="14" t="s">
        <v>30</v>
      </c>
      <c r="AX193" s="14" t="s">
        <v>74</v>
      </c>
      <c r="AY193" s="250" t="s">
        <v>136</v>
      </c>
    </row>
    <row r="194" s="13" customFormat="1">
      <c r="A194" s="13"/>
      <c r="B194" s="229"/>
      <c r="C194" s="230"/>
      <c r="D194" s="231" t="s">
        <v>150</v>
      </c>
      <c r="E194" s="232" t="s">
        <v>1</v>
      </c>
      <c r="F194" s="233" t="s">
        <v>164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150</v>
      </c>
      <c r="AU194" s="239" t="s">
        <v>144</v>
      </c>
      <c r="AV194" s="13" t="s">
        <v>81</v>
      </c>
      <c r="AW194" s="13" t="s">
        <v>30</v>
      </c>
      <c r="AX194" s="13" t="s">
        <v>74</v>
      </c>
      <c r="AY194" s="239" t="s">
        <v>136</v>
      </c>
    </row>
    <row r="195" s="14" customFormat="1">
      <c r="A195" s="14"/>
      <c r="B195" s="240"/>
      <c r="C195" s="241"/>
      <c r="D195" s="231" t="s">
        <v>150</v>
      </c>
      <c r="E195" s="242" t="s">
        <v>1</v>
      </c>
      <c r="F195" s="243" t="s">
        <v>193</v>
      </c>
      <c r="G195" s="241"/>
      <c r="H195" s="244">
        <v>21.792000000000002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150</v>
      </c>
      <c r="AU195" s="250" t="s">
        <v>144</v>
      </c>
      <c r="AV195" s="14" t="s">
        <v>144</v>
      </c>
      <c r="AW195" s="14" t="s">
        <v>30</v>
      </c>
      <c r="AX195" s="14" t="s">
        <v>74</v>
      </c>
      <c r="AY195" s="250" t="s">
        <v>136</v>
      </c>
    </row>
    <row r="196" s="13" customFormat="1">
      <c r="A196" s="13"/>
      <c r="B196" s="229"/>
      <c r="C196" s="230"/>
      <c r="D196" s="231" t="s">
        <v>150</v>
      </c>
      <c r="E196" s="232" t="s">
        <v>1</v>
      </c>
      <c r="F196" s="233" t="s">
        <v>166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150</v>
      </c>
      <c r="AU196" s="239" t="s">
        <v>144</v>
      </c>
      <c r="AV196" s="13" t="s">
        <v>81</v>
      </c>
      <c r="AW196" s="13" t="s">
        <v>30</v>
      </c>
      <c r="AX196" s="13" t="s">
        <v>74</v>
      </c>
      <c r="AY196" s="239" t="s">
        <v>136</v>
      </c>
    </row>
    <row r="197" s="14" customFormat="1">
      <c r="A197" s="14"/>
      <c r="B197" s="240"/>
      <c r="C197" s="241"/>
      <c r="D197" s="231" t="s">
        <v>150</v>
      </c>
      <c r="E197" s="242" t="s">
        <v>1</v>
      </c>
      <c r="F197" s="243" t="s">
        <v>194</v>
      </c>
      <c r="G197" s="241"/>
      <c r="H197" s="244">
        <v>12.882999999999999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150</v>
      </c>
      <c r="AU197" s="250" t="s">
        <v>144</v>
      </c>
      <c r="AV197" s="14" t="s">
        <v>144</v>
      </c>
      <c r="AW197" s="14" t="s">
        <v>30</v>
      </c>
      <c r="AX197" s="14" t="s">
        <v>74</v>
      </c>
      <c r="AY197" s="250" t="s">
        <v>136</v>
      </c>
    </row>
    <row r="198" s="13" customFormat="1">
      <c r="A198" s="13"/>
      <c r="B198" s="229"/>
      <c r="C198" s="230"/>
      <c r="D198" s="231" t="s">
        <v>150</v>
      </c>
      <c r="E198" s="232" t="s">
        <v>1</v>
      </c>
      <c r="F198" s="233" t="s">
        <v>168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150</v>
      </c>
      <c r="AU198" s="239" t="s">
        <v>144</v>
      </c>
      <c r="AV198" s="13" t="s">
        <v>81</v>
      </c>
      <c r="AW198" s="13" t="s">
        <v>30</v>
      </c>
      <c r="AX198" s="13" t="s">
        <v>74</v>
      </c>
      <c r="AY198" s="239" t="s">
        <v>136</v>
      </c>
    </row>
    <row r="199" s="14" customFormat="1">
      <c r="A199" s="14"/>
      <c r="B199" s="240"/>
      <c r="C199" s="241"/>
      <c r="D199" s="231" t="s">
        <v>150</v>
      </c>
      <c r="E199" s="242" t="s">
        <v>1</v>
      </c>
      <c r="F199" s="243" t="s">
        <v>195</v>
      </c>
      <c r="G199" s="241"/>
      <c r="H199" s="244">
        <v>38.322000000000003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150</v>
      </c>
      <c r="AU199" s="250" t="s">
        <v>144</v>
      </c>
      <c r="AV199" s="14" t="s">
        <v>144</v>
      </c>
      <c r="AW199" s="14" t="s">
        <v>30</v>
      </c>
      <c r="AX199" s="14" t="s">
        <v>74</v>
      </c>
      <c r="AY199" s="250" t="s">
        <v>136</v>
      </c>
    </row>
    <row r="200" s="13" customFormat="1">
      <c r="A200" s="13"/>
      <c r="B200" s="229"/>
      <c r="C200" s="230"/>
      <c r="D200" s="231" t="s">
        <v>150</v>
      </c>
      <c r="E200" s="232" t="s">
        <v>1</v>
      </c>
      <c r="F200" s="233" t="s">
        <v>170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150</v>
      </c>
      <c r="AU200" s="239" t="s">
        <v>144</v>
      </c>
      <c r="AV200" s="13" t="s">
        <v>81</v>
      </c>
      <c r="AW200" s="13" t="s">
        <v>30</v>
      </c>
      <c r="AX200" s="13" t="s">
        <v>74</v>
      </c>
      <c r="AY200" s="239" t="s">
        <v>136</v>
      </c>
    </row>
    <row r="201" s="14" customFormat="1">
      <c r="A201" s="14"/>
      <c r="B201" s="240"/>
      <c r="C201" s="241"/>
      <c r="D201" s="231" t="s">
        <v>150</v>
      </c>
      <c r="E201" s="242" t="s">
        <v>1</v>
      </c>
      <c r="F201" s="243" t="s">
        <v>196</v>
      </c>
      <c r="G201" s="241"/>
      <c r="H201" s="244">
        <v>43.695999999999998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150</v>
      </c>
      <c r="AU201" s="250" t="s">
        <v>144</v>
      </c>
      <c r="AV201" s="14" t="s">
        <v>144</v>
      </c>
      <c r="AW201" s="14" t="s">
        <v>30</v>
      </c>
      <c r="AX201" s="14" t="s">
        <v>74</v>
      </c>
      <c r="AY201" s="250" t="s">
        <v>136</v>
      </c>
    </row>
    <row r="202" s="13" customFormat="1">
      <c r="A202" s="13"/>
      <c r="B202" s="229"/>
      <c r="C202" s="230"/>
      <c r="D202" s="231" t="s">
        <v>150</v>
      </c>
      <c r="E202" s="232" t="s">
        <v>1</v>
      </c>
      <c r="F202" s="233" t="s">
        <v>172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150</v>
      </c>
      <c r="AU202" s="239" t="s">
        <v>144</v>
      </c>
      <c r="AV202" s="13" t="s">
        <v>81</v>
      </c>
      <c r="AW202" s="13" t="s">
        <v>30</v>
      </c>
      <c r="AX202" s="13" t="s">
        <v>74</v>
      </c>
      <c r="AY202" s="239" t="s">
        <v>136</v>
      </c>
    </row>
    <row r="203" s="14" customFormat="1">
      <c r="A203" s="14"/>
      <c r="B203" s="240"/>
      <c r="C203" s="241"/>
      <c r="D203" s="231" t="s">
        <v>150</v>
      </c>
      <c r="E203" s="242" t="s">
        <v>1</v>
      </c>
      <c r="F203" s="243" t="s">
        <v>197</v>
      </c>
      <c r="G203" s="241"/>
      <c r="H203" s="244">
        <v>45.359999999999999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150</v>
      </c>
      <c r="AU203" s="250" t="s">
        <v>144</v>
      </c>
      <c r="AV203" s="14" t="s">
        <v>144</v>
      </c>
      <c r="AW203" s="14" t="s">
        <v>30</v>
      </c>
      <c r="AX203" s="14" t="s">
        <v>74</v>
      </c>
      <c r="AY203" s="250" t="s">
        <v>136</v>
      </c>
    </row>
    <row r="204" s="13" customFormat="1">
      <c r="A204" s="13"/>
      <c r="B204" s="229"/>
      <c r="C204" s="230"/>
      <c r="D204" s="231" t="s">
        <v>150</v>
      </c>
      <c r="E204" s="232" t="s">
        <v>1</v>
      </c>
      <c r="F204" s="233" t="s">
        <v>198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150</v>
      </c>
      <c r="AU204" s="239" t="s">
        <v>144</v>
      </c>
      <c r="AV204" s="13" t="s">
        <v>81</v>
      </c>
      <c r="AW204" s="13" t="s">
        <v>30</v>
      </c>
      <c r="AX204" s="13" t="s">
        <v>74</v>
      </c>
      <c r="AY204" s="239" t="s">
        <v>136</v>
      </c>
    </row>
    <row r="205" s="13" customFormat="1">
      <c r="A205" s="13"/>
      <c r="B205" s="229"/>
      <c r="C205" s="230"/>
      <c r="D205" s="231" t="s">
        <v>150</v>
      </c>
      <c r="E205" s="232" t="s">
        <v>1</v>
      </c>
      <c r="F205" s="233" t="s">
        <v>164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150</v>
      </c>
      <c r="AU205" s="239" t="s">
        <v>144</v>
      </c>
      <c r="AV205" s="13" t="s">
        <v>81</v>
      </c>
      <c r="AW205" s="13" t="s">
        <v>30</v>
      </c>
      <c r="AX205" s="13" t="s">
        <v>74</v>
      </c>
      <c r="AY205" s="239" t="s">
        <v>136</v>
      </c>
    </row>
    <row r="206" s="14" customFormat="1">
      <c r="A206" s="14"/>
      <c r="B206" s="240"/>
      <c r="C206" s="241"/>
      <c r="D206" s="231" t="s">
        <v>150</v>
      </c>
      <c r="E206" s="242" t="s">
        <v>1</v>
      </c>
      <c r="F206" s="243" t="s">
        <v>199</v>
      </c>
      <c r="G206" s="241"/>
      <c r="H206" s="244">
        <v>-13.4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150</v>
      </c>
      <c r="AU206" s="250" t="s">
        <v>144</v>
      </c>
      <c r="AV206" s="14" t="s">
        <v>144</v>
      </c>
      <c r="AW206" s="14" t="s">
        <v>30</v>
      </c>
      <c r="AX206" s="14" t="s">
        <v>74</v>
      </c>
      <c r="AY206" s="250" t="s">
        <v>136</v>
      </c>
    </row>
    <row r="207" s="13" customFormat="1">
      <c r="A207" s="13"/>
      <c r="B207" s="229"/>
      <c r="C207" s="230"/>
      <c r="D207" s="231" t="s">
        <v>150</v>
      </c>
      <c r="E207" s="232" t="s">
        <v>1</v>
      </c>
      <c r="F207" s="233" t="s">
        <v>166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150</v>
      </c>
      <c r="AU207" s="239" t="s">
        <v>144</v>
      </c>
      <c r="AV207" s="13" t="s">
        <v>81</v>
      </c>
      <c r="AW207" s="13" t="s">
        <v>30</v>
      </c>
      <c r="AX207" s="13" t="s">
        <v>74</v>
      </c>
      <c r="AY207" s="239" t="s">
        <v>136</v>
      </c>
    </row>
    <row r="208" s="14" customFormat="1">
      <c r="A208" s="14"/>
      <c r="B208" s="240"/>
      <c r="C208" s="241"/>
      <c r="D208" s="231" t="s">
        <v>150</v>
      </c>
      <c r="E208" s="242" t="s">
        <v>1</v>
      </c>
      <c r="F208" s="243" t="s">
        <v>200</v>
      </c>
      <c r="G208" s="241"/>
      <c r="H208" s="244">
        <v>-5.7000000000000002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150</v>
      </c>
      <c r="AU208" s="250" t="s">
        <v>144</v>
      </c>
      <c r="AV208" s="14" t="s">
        <v>144</v>
      </c>
      <c r="AW208" s="14" t="s">
        <v>30</v>
      </c>
      <c r="AX208" s="14" t="s">
        <v>74</v>
      </c>
      <c r="AY208" s="250" t="s">
        <v>136</v>
      </c>
    </row>
    <row r="209" s="15" customFormat="1">
      <c r="A209" s="15"/>
      <c r="B209" s="251"/>
      <c r="C209" s="252"/>
      <c r="D209" s="231" t="s">
        <v>150</v>
      </c>
      <c r="E209" s="253" t="s">
        <v>1</v>
      </c>
      <c r="F209" s="254" t="s">
        <v>174</v>
      </c>
      <c r="G209" s="252"/>
      <c r="H209" s="255">
        <v>181.49500000000003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1" t="s">
        <v>150</v>
      </c>
      <c r="AU209" s="261" t="s">
        <v>144</v>
      </c>
      <c r="AV209" s="15" t="s">
        <v>143</v>
      </c>
      <c r="AW209" s="15" t="s">
        <v>30</v>
      </c>
      <c r="AX209" s="15" t="s">
        <v>81</v>
      </c>
      <c r="AY209" s="261" t="s">
        <v>136</v>
      </c>
    </row>
    <row r="210" s="2" customFormat="1" ht="24.15" customHeight="1">
      <c r="A210" s="38"/>
      <c r="B210" s="39"/>
      <c r="C210" s="215" t="s">
        <v>201</v>
      </c>
      <c r="D210" s="215" t="s">
        <v>139</v>
      </c>
      <c r="E210" s="216" t="s">
        <v>202</v>
      </c>
      <c r="F210" s="217" t="s">
        <v>203</v>
      </c>
      <c r="G210" s="218" t="s">
        <v>148</v>
      </c>
      <c r="H210" s="219">
        <v>13.615</v>
      </c>
      <c r="I210" s="220"/>
      <c r="J210" s="221">
        <f>ROUND(I210*H210,1)</f>
        <v>0</v>
      </c>
      <c r="K210" s="222"/>
      <c r="L210" s="44"/>
      <c r="M210" s="223" t="s">
        <v>1</v>
      </c>
      <c r="N210" s="224" t="s">
        <v>40</v>
      </c>
      <c r="O210" s="91"/>
      <c r="P210" s="225">
        <f>O210*H210</f>
        <v>0</v>
      </c>
      <c r="Q210" s="225">
        <v>0.0073499999999999998</v>
      </c>
      <c r="R210" s="225">
        <f>Q210*H210</f>
        <v>0.10007025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143</v>
      </c>
      <c r="AT210" s="227" t="s">
        <v>139</v>
      </c>
      <c r="AU210" s="227" t="s">
        <v>144</v>
      </c>
      <c r="AY210" s="17" t="s">
        <v>136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144</v>
      </c>
      <c r="BK210" s="228">
        <f>ROUND(I210*H210,1)</f>
        <v>0</v>
      </c>
      <c r="BL210" s="17" t="s">
        <v>143</v>
      </c>
      <c r="BM210" s="227" t="s">
        <v>204</v>
      </c>
    </row>
    <row r="211" s="13" customFormat="1">
      <c r="A211" s="13"/>
      <c r="B211" s="229"/>
      <c r="C211" s="230"/>
      <c r="D211" s="231" t="s">
        <v>150</v>
      </c>
      <c r="E211" s="232" t="s">
        <v>1</v>
      </c>
      <c r="F211" s="233" t="s">
        <v>205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150</v>
      </c>
      <c r="AU211" s="239" t="s">
        <v>144</v>
      </c>
      <c r="AV211" s="13" t="s">
        <v>81</v>
      </c>
      <c r="AW211" s="13" t="s">
        <v>30</v>
      </c>
      <c r="AX211" s="13" t="s">
        <v>74</v>
      </c>
      <c r="AY211" s="239" t="s">
        <v>136</v>
      </c>
    </row>
    <row r="212" s="14" customFormat="1">
      <c r="A212" s="14"/>
      <c r="B212" s="240"/>
      <c r="C212" s="241"/>
      <c r="D212" s="231" t="s">
        <v>150</v>
      </c>
      <c r="E212" s="242" t="s">
        <v>1</v>
      </c>
      <c r="F212" s="243" t="s">
        <v>206</v>
      </c>
      <c r="G212" s="241"/>
      <c r="H212" s="244">
        <v>2.3999999999999999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150</v>
      </c>
      <c r="AU212" s="250" t="s">
        <v>144</v>
      </c>
      <c r="AV212" s="14" t="s">
        <v>144</v>
      </c>
      <c r="AW212" s="14" t="s">
        <v>30</v>
      </c>
      <c r="AX212" s="14" t="s">
        <v>74</v>
      </c>
      <c r="AY212" s="250" t="s">
        <v>136</v>
      </c>
    </row>
    <row r="213" s="13" customFormat="1">
      <c r="A213" s="13"/>
      <c r="B213" s="229"/>
      <c r="C213" s="230"/>
      <c r="D213" s="231" t="s">
        <v>150</v>
      </c>
      <c r="E213" s="232" t="s">
        <v>1</v>
      </c>
      <c r="F213" s="233" t="s">
        <v>207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150</v>
      </c>
      <c r="AU213" s="239" t="s">
        <v>144</v>
      </c>
      <c r="AV213" s="13" t="s">
        <v>81</v>
      </c>
      <c r="AW213" s="13" t="s">
        <v>30</v>
      </c>
      <c r="AX213" s="13" t="s">
        <v>74</v>
      </c>
      <c r="AY213" s="239" t="s">
        <v>136</v>
      </c>
    </row>
    <row r="214" s="14" customFormat="1">
      <c r="A214" s="14"/>
      <c r="B214" s="240"/>
      <c r="C214" s="241"/>
      <c r="D214" s="231" t="s">
        <v>150</v>
      </c>
      <c r="E214" s="242" t="s">
        <v>1</v>
      </c>
      <c r="F214" s="243" t="s">
        <v>208</v>
      </c>
      <c r="G214" s="241"/>
      <c r="H214" s="244">
        <v>8.282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150</v>
      </c>
      <c r="AU214" s="250" t="s">
        <v>144</v>
      </c>
      <c r="AV214" s="14" t="s">
        <v>144</v>
      </c>
      <c r="AW214" s="14" t="s">
        <v>30</v>
      </c>
      <c r="AX214" s="14" t="s">
        <v>74</v>
      </c>
      <c r="AY214" s="250" t="s">
        <v>136</v>
      </c>
    </row>
    <row r="215" s="13" customFormat="1">
      <c r="A215" s="13"/>
      <c r="B215" s="229"/>
      <c r="C215" s="230"/>
      <c r="D215" s="231" t="s">
        <v>150</v>
      </c>
      <c r="E215" s="232" t="s">
        <v>1</v>
      </c>
      <c r="F215" s="233" t="s">
        <v>209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150</v>
      </c>
      <c r="AU215" s="239" t="s">
        <v>144</v>
      </c>
      <c r="AV215" s="13" t="s">
        <v>81</v>
      </c>
      <c r="AW215" s="13" t="s">
        <v>30</v>
      </c>
      <c r="AX215" s="13" t="s">
        <v>74</v>
      </c>
      <c r="AY215" s="239" t="s">
        <v>136</v>
      </c>
    </row>
    <row r="216" s="14" customFormat="1">
      <c r="A216" s="14"/>
      <c r="B216" s="240"/>
      <c r="C216" s="241"/>
      <c r="D216" s="231" t="s">
        <v>150</v>
      </c>
      <c r="E216" s="242" t="s">
        <v>1</v>
      </c>
      <c r="F216" s="243" t="s">
        <v>210</v>
      </c>
      <c r="G216" s="241"/>
      <c r="H216" s="244">
        <v>2.9329999999999998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150</v>
      </c>
      <c r="AU216" s="250" t="s">
        <v>144</v>
      </c>
      <c r="AV216" s="14" t="s">
        <v>144</v>
      </c>
      <c r="AW216" s="14" t="s">
        <v>30</v>
      </c>
      <c r="AX216" s="14" t="s">
        <v>74</v>
      </c>
      <c r="AY216" s="250" t="s">
        <v>136</v>
      </c>
    </row>
    <row r="217" s="15" customFormat="1">
      <c r="A217" s="15"/>
      <c r="B217" s="251"/>
      <c r="C217" s="252"/>
      <c r="D217" s="231" t="s">
        <v>150</v>
      </c>
      <c r="E217" s="253" t="s">
        <v>1</v>
      </c>
      <c r="F217" s="254" t="s">
        <v>174</v>
      </c>
      <c r="G217" s="252"/>
      <c r="H217" s="255">
        <v>13.615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1" t="s">
        <v>150</v>
      </c>
      <c r="AU217" s="261" t="s">
        <v>144</v>
      </c>
      <c r="AV217" s="15" t="s">
        <v>143</v>
      </c>
      <c r="AW217" s="15" t="s">
        <v>30</v>
      </c>
      <c r="AX217" s="15" t="s">
        <v>81</v>
      </c>
      <c r="AY217" s="261" t="s">
        <v>136</v>
      </c>
    </row>
    <row r="218" s="2" customFormat="1" ht="24.15" customHeight="1">
      <c r="A218" s="38"/>
      <c r="B218" s="39"/>
      <c r="C218" s="215" t="s">
        <v>211</v>
      </c>
      <c r="D218" s="215" t="s">
        <v>139</v>
      </c>
      <c r="E218" s="216" t="s">
        <v>212</v>
      </c>
      <c r="F218" s="217" t="s">
        <v>213</v>
      </c>
      <c r="G218" s="218" t="s">
        <v>148</v>
      </c>
      <c r="H218" s="219">
        <v>8</v>
      </c>
      <c r="I218" s="220"/>
      <c r="J218" s="221">
        <f>ROUND(I218*H218,1)</f>
        <v>0</v>
      </c>
      <c r="K218" s="222"/>
      <c r="L218" s="44"/>
      <c r="M218" s="223" t="s">
        <v>1</v>
      </c>
      <c r="N218" s="224" t="s">
        <v>40</v>
      </c>
      <c r="O218" s="91"/>
      <c r="P218" s="225">
        <f>O218*H218</f>
        <v>0</v>
      </c>
      <c r="Q218" s="225">
        <v>0.0043800000000000002</v>
      </c>
      <c r="R218" s="225">
        <f>Q218*H218</f>
        <v>0.035040000000000002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143</v>
      </c>
      <c r="AT218" s="227" t="s">
        <v>139</v>
      </c>
      <c r="AU218" s="227" t="s">
        <v>144</v>
      </c>
      <c r="AY218" s="17" t="s">
        <v>136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144</v>
      </c>
      <c r="BK218" s="228">
        <f>ROUND(I218*H218,1)</f>
        <v>0</v>
      </c>
      <c r="BL218" s="17" t="s">
        <v>143</v>
      </c>
      <c r="BM218" s="227" t="s">
        <v>214</v>
      </c>
    </row>
    <row r="219" s="13" customFormat="1">
      <c r="A219" s="13"/>
      <c r="B219" s="229"/>
      <c r="C219" s="230"/>
      <c r="D219" s="231" t="s">
        <v>150</v>
      </c>
      <c r="E219" s="232" t="s">
        <v>1</v>
      </c>
      <c r="F219" s="233" t="s">
        <v>215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150</v>
      </c>
      <c r="AU219" s="239" t="s">
        <v>144</v>
      </c>
      <c r="AV219" s="13" t="s">
        <v>81</v>
      </c>
      <c r="AW219" s="13" t="s">
        <v>30</v>
      </c>
      <c r="AX219" s="13" t="s">
        <v>74</v>
      </c>
      <c r="AY219" s="239" t="s">
        <v>136</v>
      </c>
    </row>
    <row r="220" s="14" customFormat="1">
      <c r="A220" s="14"/>
      <c r="B220" s="240"/>
      <c r="C220" s="241"/>
      <c r="D220" s="231" t="s">
        <v>150</v>
      </c>
      <c r="E220" s="242" t="s">
        <v>1</v>
      </c>
      <c r="F220" s="243" t="s">
        <v>188</v>
      </c>
      <c r="G220" s="241"/>
      <c r="H220" s="244">
        <v>8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150</v>
      </c>
      <c r="AU220" s="250" t="s">
        <v>144</v>
      </c>
      <c r="AV220" s="14" t="s">
        <v>144</v>
      </c>
      <c r="AW220" s="14" t="s">
        <v>30</v>
      </c>
      <c r="AX220" s="14" t="s">
        <v>81</v>
      </c>
      <c r="AY220" s="250" t="s">
        <v>136</v>
      </c>
    </row>
    <row r="221" s="2" customFormat="1" ht="24.15" customHeight="1">
      <c r="A221" s="38"/>
      <c r="B221" s="39"/>
      <c r="C221" s="215" t="s">
        <v>216</v>
      </c>
      <c r="D221" s="215" t="s">
        <v>139</v>
      </c>
      <c r="E221" s="216" t="s">
        <v>217</v>
      </c>
      <c r="F221" s="217" t="s">
        <v>218</v>
      </c>
      <c r="G221" s="218" t="s">
        <v>148</v>
      </c>
      <c r="H221" s="219">
        <v>181.49500000000001</v>
      </c>
      <c r="I221" s="220"/>
      <c r="J221" s="221">
        <f>ROUND(I221*H221,1)</f>
        <v>0</v>
      </c>
      <c r="K221" s="222"/>
      <c r="L221" s="44"/>
      <c r="M221" s="223" t="s">
        <v>1</v>
      </c>
      <c r="N221" s="224" t="s">
        <v>40</v>
      </c>
      <c r="O221" s="91"/>
      <c r="P221" s="225">
        <f>O221*H221</f>
        <v>0</v>
      </c>
      <c r="Q221" s="225">
        <v>0.0040000000000000001</v>
      </c>
      <c r="R221" s="225">
        <f>Q221*H221</f>
        <v>0.72598000000000007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143</v>
      </c>
      <c r="AT221" s="227" t="s">
        <v>139</v>
      </c>
      <c r="AU221" s="227" t="s">
        <v>144</v>
      </c>
      <c r="AY221" s="17" t="s">
        <v>136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144</v>
      </c>
      <c r="BK221" s="228">
        <f>ROUND(I221*H221,1)</f>
        <v>0</v>
      </c>
      <c r="BL221" s="17" t="s">
        <v>143</v>
      </c>
      <c r="BM221" s="227" t="s">
        <v>219</v>
      </c>
    </row>
    <row r="222" s="13" customFormat="1">
      <c r="A222" s="13"/>
      <c r="B222" s="229"/>
      <c r="C222" s="230"/>
      <c r="D222" s="231" t="s">
        <v>150</v>
      </c>
      <c r="E222" s="232" t="s">
        <v>1</v>
      </c>
      <c r="F222" s="233" t="s">
        <v>162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150</v>
      </c>
      <c r="AU222" s="239" t="s">
        <v>144</v>
      </c>
      <c r="AV222" s="13" t="s">
        <v>81</v>
      </c>
      <c r="AW222" s="13" t="s">
        <v>30</v>
      </c>
      <c r="AX222" s="13" t="s">
        <v>74</v>
      </c>
      <c r="AY222" s="239" t="s">
        <v>136</v>
      </c>
    </row>
    <row r="223" s="14" customFormat="1">
      <c r="A223" s="14"/>
      <c r="B223" s="240"/>
      <c r="C223" s="241"/>
      <c r="D223" s="231" t="s">
        <v>150</v>
      </c>
      <c r="E223" s="242" t="s">
        <v>1</v>
      </c>
      <c r="F223" s="243" t="s">
        <v>192</v>
      </c>
      <c r="G223" s="241"/>
      <c r="H223" s="244">
        <v>38.542000000000002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150</v>
      </c>
      <c r="AU223" s="250" t="s">
        <v>144</v>
      </c>
      <c r="AV223" s="14" t="s">
        <v>144</v>
      </c>
      <c r="AW223" s="14" t="s">
        <v>30</v>
      </c>
      <c r="AX223" s="14" t="s">
        <v>74</v>
      </c>
      <c r="AY223" s="250" t="s">
        <v>136</v>
      </c>
    </row>
    <row r="224" s="13" customFormat="1">
      <c r="A224" s="13"/>
      <c r="B224" s="229"/>
      <c r="C224" s="230"/>
      <c r="D224" s="231" t="s">
        <v>150</v>
      </c>
      <c r="E224" s="232" t="s">
        <v>1</v>
      </c>
      <c r="F224" s="233" t="s">
        <v>164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150</v>
      </c>
      <c r="AU224" s="239" t="s">
        <v>144</v>
      </c>
      <c r="AV224" s="13" t="s">
        <v>81</v>
      </c>
      <c r="AW224" s="13" t="s">
        <v>30</v>
      </c>
      <c r="AX224" s="13" t="s">
        <v>74</v>
      </c>
      <c r="AY224" s="239" t="s">
        <v>136</v>
      </c>
    </row>
    <row r="225" s="14" customFormat="1">
      <c r="A225" s="14"/>
      <c r="B225" s="240"/>
      <c r="C225" s="241"/>
      <c r="D225" s="231" t="s">
        <v>150</v>
      </c>
      <c r="E225" s="242" t="s">
        <v>1</v>
      </c>
      <c r="F225" s="243" t="s">
        <v>193</v>
      </c>
      <c r="G225" s="241"/>
      <c r="H225" s="244">
        <v>21.792000000000002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150</v>
      </c>
      <c r="AU225" s="250" t="s">
        <v>144</v>
      </c>
      <c r="AV225" s="14" t="s">
        <v>144</v>
      </c>
      <c r="AW225" s="14" t="s">
        <v>30</v>
      </c>
      <c r="AX225" s="14" t="s">
        <v>74</v>
      </c>
      <c r="AY225" s="250" t="s">
        <v>136</v>
      </c>
    </row>
    <row r="226" s="13" customFormat="1">
      <c r="A226" s="13"/>
      <c r="B226" s="229"/>
      <c r="C226" s="230"/>
      <c r="D226" s="231" t="s">
        <v>150</v>
      </c>
      <c r="E226" s="232" t="s">
        <v>1</v>
      </c>
      <c r="F226" s="233" t="s">
        <v>166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150</v>
      </c>
      <c r="AU226" s="239" t="s">
        <v>144</v>
      </c>
      <c r="AV226" s="13" t="s">
        <v>81</v>
      </c>
      <c r="AW226" s="13" t="s">
        <v>30</v>
      </c>
      <c r="AX226" s="13" t="s">
        <v>74</v>
      </c>
      <c r="AY226" s="239" t="s">
        <v>136</v>
      </c>
    </row>
    <row r="227" s="14" customFormat="1">
      <c r="A227" s="14"/>
      <c r="B227" s="240"/>
      <c r="C227" s="241"/>
      <c r="D227" s="231" t="s">
        <v>150</v>
      </c>
      <c r="E227" s="242" t="s">
        <v>1</v>
      </c>
      <c r="F227" s="243" t="s">
        <v>194</v>
      </c>
      <c r="G227" s="241"/>
      <c r="H227" s="244">
        <v>12.882999999999999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150</v>
      </c>
      <c r="AU227" s="250" t="s">
        <v>144</v>
      </c>
      <c r="AV227" s="14" t="s">
        <v>144</v>
      </c>
      <c r="AW227" s="14" t="s">
        <v>30</v>
      </c>
      <c r="AX227" s="14" t="s">
        <v>74</v>
      </c>
      <c r="AY227" s="250" t="s">
        <v>136</v>
      </c>
    </row>
    <row r="228" s="13" customFormat="1">
      <c r="A228" s="13"/>
      <c r="B228" s="229"/>
      <c r="C228" s="230"/>
      <c r="D228" s="231" t="s">
        <v>150</v>
      </c>
      <c r="E228" s="232" t="s">
        <v>1</v>
      </c>
      <c r="F228" s="233" t="s">
        <v>168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150</v>
      </c>
      <c r="AU228" s="239" t="s">
        <v>144</v>
      </c>
      <c r="AV228" s="13" t="s">
        <v>81</v>
      </c>
      <c r="AW228" s="13" t="s">
        <v>30</v>
      </c>
      <c r="AX228" s="13" t="s">
        <v>74</v>
      </c>
      <c r="AY228" s="239" t="s">
        <v>136</v>
      </c>
    </row>
    <row r="229" s="14" customFormat="1">
      <c r="A229" s="14"/>
      <c r="B229" s="240"/>
      <c r="C229" s="241"/>
      <c r="D229" s="231" t="s">
        <v>150</v>
      </c>
      <c r="E229" s="242" t="s">
        <v>1</v>
      </c>
      <c r="F229" s="243" t="s">
        <v>195</v>
      </c>
      <c r="G229" s="241"/>
      <c r="H229" s="244">
        <v>38.322000000000003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150</v>
      </c>
      <c r="AU229" s="250" t="s">
        <v>144</v>
      </c>
      <c r="AV229" s="14" t="s">
        <v>144</v>
      </c>
      <c r="AW229" s="14" t="s">
        <v>30</v>
      </c>
      <c r="AX229" s="14" t="s">
        <v>74</v>
      </c>
      <c r="AY229" s="250" t="s">
        <v>136</v>
      </c>
    </row>
    <row r="230" s="13" customFormat="1">
      <c r="A230" s="13"/>
      <c r="B230" s="229"/>
      <c r="C230" s="230"/>
      <c r="D230" s="231" t="s">
        <v>150</v>
      </c>
      <c r="E230" s="232" t="s">
        <v>1</v>
      </c>
      <c r="F230" s="233" t="s">
        <v>170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150</v>
      </c>
      <c r="AU230" s="239" t="s">
        <v>144</v>
      </c>
      <c r="AV230" s="13" t="s">
        <v>81</v>
      </c>
      <c r="AW230" s="13" t="s">
        <v>30</v>
      </c>
      <c r="AX230" s="13" t="s">
        <v>74</v>
      </c>
      <c r="AY230" s="239" t="s">
        <v>136</v>
      </c>
    </row>
    <row r="231" s="14" customFormat="1">
      <c r="A231" s="14"/>
      <c r="B231" s="240"/>
      <c r="C231" s="241"/>
      <c r="D231" s="231" t="s">
        <v>150</v>
      </c>
      <c r="E231" s="242" t="s">
        <v>1</v>
      </c>
      <c r="F231" s="243" t="s">
        <v>196</v>
      </c>
      <c r="G231" s="241"/>
      <c r="H231" s="244">
        <v>43.695999999999998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150</v>
      </c>
      <c r="AU231" s="250" t="s">
        <v>144</v>
      </c>
      <c r="AV231" s="14" t="s">
        <v>144</v>
      </c>
      <c r="AW231" s="14" t="s">
        <v>30</v>
      </c>
      <c r="AX231" s="14" t="s">
        <v>74</v>
      </c>
      <c r="AY231" s="250" t="s">
        <v>136</v>
      </c>
    </row>
    <row r="232" s="13" customFormat="1">
      <c r="A232" s="13"/>
      <c r="B232" s="229"/>
      <c r="C232" s="230"/>
      <c r="D232" s="231" t="s">
        <v>150</v>
      </c>
      <c r="E232" s="232" t="s">
        <v>1</v>
      </c>
      <c r="F232" s="233" t="s">
        <v>172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150</v>
      </c>
      <c r="AU232" s="239" t="s">
        <v>144</v>
      </c>
      <c r="AV232" s="13" t="s">
        <v>81</v>
      </c>
      <c r="AW232" s="13" t="s">
        <v>30</v>
      </c>
      <c r="AX232" s="13" t="s">
        <v>74</v>
      </c>
      <c r="AY232" s="239" t="s">
        <v>136</v>
      </c>
    </row>
    <row r="233" s="14" customFormat="1">
      <c r="A233" s="14"/>
      <c r="B233" s="240"/>
      <c r="C233" s="241"/>
      <c r="D233" s="231" t="s">
        <v>150</v>
      </c>
      <c r="E233" s="242" t="s">
        <v>1</v>
      </c>
      <c r="F233" s="243" t="s">
        <v>197</v>
      </c>
      <c r="G233" s="241"/>
      <c r="H233" s="244">
        <v>45.359999999999999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150</v>
      </c>
      <c r="AU233" s="250" t="s">
        <v>144</v>
      </c>
      <c r="AV233" s="14" t="s">
        <v>144</v>
      </c>
      <c r="AW233" s="14" t="s">
        <v>30</v>
      </c>
      <c r="AX233" s="14" t="s">
        <v>74</v>
      </c>
      <c r="AY233" s="250" t="s">
        <v>136</v>
      </c>
    </row>
    <row r="234" s="13" customFormat="1">
      <c r="A234" s="13"/>
      <c r="B234" s="229"/>
      <c r="C234" s="230"/>
      <c r="D234" s="231" t="s">
        <v>150</v>
      </c>
      <c r="E234" s="232" t="s">
        <v>1</v>
      </c>
      <c r="F234" s="233" t="s">
        <v>198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150</v>
      </c>
      <c r="AU234" s="239" t="s">
        <v>144</v>
      </c>
      <c r="AV234" s="13" t="s">
        <v>81</v>
      </c>
      <c r="AW234" s="13" t="s">
        <v>30</v>
      </c>
      <c r="AX234" s="13" t="s">
        <v>74</v>
      </c>
      <c r="AY234" s="239" t="s">
        <v>136</v>
      </c>
    </row>
    <row r="235" s="13" customFormat="1">
      <c r="A235" s="13"/>
      <c r="B235" s="229"/>
      <c r="C235" s="230"/>
      <c r="D235" s="231" t="s">
        <v>150</v>
      </c>
      <c r="E235" s="232" t="s">
        <v>1</v>
      </c>
      <c r="F235" s="233" t="s">
        <v>164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150</v>
      </c>
      <c r="AU235" s="239" t="s">
        <v>144</v>
      </c>
      <c r="AV235" s="13" t="s">
        <v>81</v>
      </c>
      <c r="AW235" s="13" t="s">
        <v>30</v>
      </c>
      <c r="AX235" s="13" t="s">
        <v>74</v>
      </c>
      <c r="AY235" s="239" t="s">
        <v>136</v>
      </c>
    </row>
    <row r="236" s="14" customFormat="1">
      <c r="A236" s="14"/>
      <c r="B236" s="240"/>
      <c r="C236" s="241"/>
      <c r="D236" s="231" t="s">
        <v>150</v>
      </c>
      <c r="E236" s="242" t="s">
        <v>1</v>
      </c>
      <c r="F236" s="243" t="s">
        <v>199</v>
      </c>
      <c r="G236" s="241"/>
      <c r="H236" s="244">
        <v>-13.4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150</v>
      </c>
      <c r="AU236" s="250" t="s">
        <v>144</v>
      </c>
      <c r="AV236" s="14" t="s">
        <v>144</v>
      </c>
      <c r="AW236" s="14" t="s">
        <v>30</v>
      </c>
      <c r="AX236" s="14" t="s">
        <v>74</v>
      </c>
      <c r="AY236" s="250" t="s">
        <v>136</v>
      </c>
    </row>
    <row r="237" s="13" customFormat="1">
      <c r="A237" s="13"/>
      <c r="B237" s="229"/>
      <c r="C237" s="230"/>
      <c r="D237" s="231" t="s">
        <v>150</v>
      </c>
      <c r="E237" s="232" t="s">
        <v>1</v>
      </c>
      <c r="F237" s="233" t="s">
        <v>166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150</v>
      </c>
      <c r="AU237" s="239" t="s">
        <v>144</v>
      </c>
      <c r="AV237" s="13" t="s">
        <v>81</v>
      </c>
      <c r="AW237" s="13" t="s">
        <v>30</v>
      </c>
      <c r="AX237" s="13" t="s">
        <v>74</v>
      </c>
      <c r="AY237" s="239" t="s">
        <v>136</v>
      </c>
    </row>
    <row r="238" s="14" customFormat="1">
      <c r="A238" s="14"/>
      <c r="B238" s="240"/>
      <c r="C238" s="241"/>
      <c r="D238" s="231" t="s">
        <v>150</v>
      </c>
      <c r="E238" s="242" t="s">
        <v>1</v>
      </c>
      <c r="F238" s="243" t="s">
        <v>200</v>
      </c>
      <c r="G238" s="241"/>
      <c r="H238" s="244">
        <v>-5.7000000000000002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150</v>
      </c>
      <c r="AU238" s="250" t="s">
        <v>144</v>
      </c>
      <c r="AV238" s="14" t="s">
        <v>144</v>
      </c>
      <c r="AW238" s="14" t="s">
        <v>30</v>
      </c>
      <c r="AX238" s="14" t="s">
        <v>74</v>
      </c>
      <c r="AY238" s="250" t="s">
        <v>136</v>
      </c>
    </row>
    <row r="239" s="15" customFormat="1">
      <c r="A239" s="15"/>
      <c r="B239" s="251"/>
      <c r="C239" s="252"/>
      <c r="D239" s="231" t="s">
        <v>150</v>
      </c>
      <c r="E239" s="253" t="s">
        <v>1</v>
      </c>
      <c r="F239" s="254" t="s">
        <v>174</v>
      </c>
      <c r="G239" s="252"/>
      <c r="H239" s="255">
        <v>181.49500000000001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1" t="s">
        <v>150</v>
      </c>
      <c r="AU239" s="261" t="s">
        <v>144</v>
      </c>
      <c r="AV239" s="15" t="s">
        <v>143</v>
      </c>
      <c r="AW239" s="15" t="s">
        <v>30</v>
      </c>
      <c r="AX239" s="15" t="s">
        <v>81</v>
      </c>
      <c r="AY239" s="261" t="s">
        <v>136</v>
      </c>
    </row>
    <row r="240" s="2" customFormat="1" ht="21.75" customHeight="1">
      <c r="A240" s="38"/>
      <c r="B240" s="39"/>
      <c r="C240" s="215" t="s">
        <v>220</v>
      </c>
      <c r="D240" s="215" t="s">
        <v>139</v>
      </c>
      <c r="E240" s="216" t="s">
        <v>221</v>
      </c>
      <c r="F240" s="217" t="s">
        <v>222</v>
      </c>
      <c r="G240" s="218" t="s">
        <v>148</v>
      </c>
      <c r="H240" s="219">
        <v>19.425000000000001</v>
      </c>
      <c r="I240" s="220"/>
      <c r="J240" s="221">
        <f>ROUND(I240*H240,1)</f>
        <v>0</v>
      </c>
      <c r="K240" s="222"/>
      <c r="L240" s="44"/>
      <c r="M240" s="223" t="s">
        <v>1</v>
      </c>
      <c r="N240" s="224" t="s">
        <v>40</v>
      </c>
      <c r="O240" s="91"/>
      <c r="P240" s="225">
        <f>O240*H240</f>
        <v>0</v>
      </c>
      <c r="Q240" s="225">
        <v>0.0373</v>
      </c>
      <c r="R240" s="225">
        <f>Q240*H240</f>
        <v>0.72455250000000004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143</v>
      </c>
      <c r="AT240" s="227" t="s">
        <v>139</v>
      </c>
      <c r="AU240" s="227" t="s">
        <v>144</v>
      </c>
      <c r="AY240" s="17" t="s">
        <v>136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144</v>
      </c>
      <c r="BK240" s="228">
        <f>ROUND(I240*H240,1)</f>
        <v>0</v>
      </c>
      <c r="BL240" s="17" t="s">
        <v>143</v>
      </c>
      <c r="BM240" s="227" t="s">
        <v>223</v>
      </c>
    </row>
    <row r="241" s="13" customFormat="1">
      <c r="A241" s="13"/>
      <c r="B241" s="229"/>
      <c r="C241" s="230"/>
      <c r="D241" s="231" t="s">
        <v>150</v>
      </c>
      <c r="E241" s="232" t="s">
        <v>1</v>
      </c>
      <c r="F241" s="233" t="s">
        <v>224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150</v>
      </c>
      <c r="AU241" s="239" t="s">
        <v>144</v>
      </c>
      <c r="AV241" s="13" t="s">
        <v>81</v>
      </c>
      <c r="AW241" s="13" t="s">
        <v>30</v>
      </c>
      <c r="AX241" s="13" t="s">
        <v>74</v>
      </c>
      <c r="AY241" s="239" t="s">
        <v>136</v>
      </c>
    </row>
    <row r="242" s="14" customFormat="1">
      <c r="A242" s="14"/>
      <c r="B242" s="240"/>
      <c r="C242" s="241"/>
      <c r="D242" s="231" t="s">
        <v>150</v>
      </c>
      <c r="E242" s="242" t="s">
        <v>1</v>
      </c>
      <c r="F242" s="243" t="s">
        <v>225</v>
      </c>
      <c r="G242" s="241"/>
      <c r="H242" s="244">
        <v>2.0249999999999999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150</v>
      </c>
      <c r="AU242" s="250" t="s">
        <v>144</v>
      </c>
      <c r="AV242" s="14" t="s">
        <v>144</v>
      </c>
      <c r="AW242" s="14" t="s">
        <v>30</v>
      </c>
      <c r="AX242" s="14" t="s">
        <v>74</v>
      </c>
      <c r="AY242" s="250" t="s">
        <v>136</v>
      </c>
    </row>
    <row r="243" s="13" customFormat="1">
      <c r="A243" s="13"/>
      <c r="B243" s="229"/>
      <c r="C243" s="230"/>
      <c r="D243" s="231" t="s">
        <v>150</v>
      </c>
      <c r="E243" s="232" t="s">
        <v>1</v>
      </c>
      <c r="F243" s="233" t="s">
        <v>226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150</v>
      </c>
      <c r="AU243" s="239" t="s">
        <v>144</v>
      </c>
      <c r="AV243" s="13" t="s">
        <v>81</v>
      </c>
      <c r="AW243" s="13" t="s">
        <v>30</v>
      </c>
      <c r="AX243" s="13" t="s">
        <v>74</v>
      </c>
      <c r="AY243" s="239" t="s">
        <v>136</v>
      </c>
    </row>
    <row r="244" s="14" customFormat="1">
      <c r="A244" s="14"/>
      <c r="B244" s="240"/>
      <c r="C244" s="241"/>
      <c r="D244" s="231" t="s">
        <v>150</v>
      </c>
      <c r="E244" s="242" t="s">
        <v>1</v>
      </c>
      <c r="F244" s="243" t="s">
        <v>227</v>
      </c>
      <c r="G244" s="241"/>
      <c r="H244" s="244">
        <v>2.3999999999999999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150</v>
      </c>
      <c r="AU244" s="250" t="s">
        <v>144</v>
      </c>
      <c r="AV244" s="14" t="s">
        <v>144</v>
      </c>
      <c r="AW244" s="14" t="s">
        <v>30</v>
      </c>
      <c r="AX244" s="14" t="s">
        <v>74</v>
      </c>
      <c r="AY244" s="250" t="s">
        <v>136</v>
      </c>
    </row>
    <row r="245" s="13" customFormat="1">
      <c r="A245" s="13"/>
      <c r="B245" s="229"/>
      <c r="C245" s="230"/>
      <c r="D245" s="231" t="s">
        <v>150</v>
      </c>
      <c r="E245" s="232" t="s">
        <v>1</v>
      </c>
      <c r="F245" s="233" t="s">
        <v>228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150</v>
      </c>
      <c r="AU245" s="239" t="s">
        <v>144</v>
      </c>
      <c r="AV245" s="13" t="s">
        <v>81</v>
      </c>
      <c r="AW245" s="13" t="s">
        <v>30</v>
      </c>
      <c r="AX245" s="13" t="s">
        <v>74</v>
      </c>
      <c r="AY245" s="239" t="s">
        <v>136</v>
      </c>
    </row>
    <row r="246" s="14" customFormat="1">
      <c r="A246" s="14"/>
      <c r="B246" s="240"/>
      <c r="C246" s="241"/>
      <c r="D246" s="231" t="s">
        <v>150</v>
      </c>
      <c r="E246" s="242" t="s">
        <v>1</v>
      </c>
      <c r="F246" s="243" t="s">
        <v>229</v>
      </c>
      <c r="G246" s="241"/>
      <c r="H246" s="244">
        <v>15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150</v>
      </c>
      <c r="AU246" s="250" t="s">
        <v>144</v>
      </c>
      <c r="AV246" s="14" t="s">
        <v>144</v>
      </c>
      <c r="AW246" s="14" t="s">
        <v>30</v>
      </c>
      <c r="AX246" s="14" t="s">
        <v>74</v>
      </c>
      <c r="AY246" s="250" t="s">
        <v>136</v>
      </c>
    </row>
    <row r="247" s="15" customFormat="1">
      <c r="A247" s="15"/>
      <c r="B247" s="251"/>
      <c r="C247" s="252"/>
      <c r="D247" s="231" t="s">
        <v>150</v>
      </c>
      <c r="E247" s="253" t="s">
        <v>1</v>
      </c>
      <c r="F247" s="254" t="s">
        <v>174</v>
      </c>
      <c r="G247" s="252"/>
      <c r="H247" s="255">
        <v>19.425000000000001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1" t="s">
        <v>150</v>
      </c>
      <c r="AU247" s="261" t="s">
        <v>144</v>
      </c>
      <c r="AV247" s="15" t="s">
        <v>143</v>
      </c>
      <c r="AW247" s="15" t="s">
        <v>30</v>
      </c>
      <c r="AX247" s="15" t="s">
        <v>81</v>
      </c>
      <c r="AY247" s="261" t="s">
        <v>136</v>
      </c>
    </row>
    <row r="248" s="2" customFormat="1" ht="24.15" customHeight="1">
      <c r="A248" s="38"/>
      <c r="B248" s="39"/>
      <c r="C248" s="215" t="s">
        <v>230</v>
      </c>
      <c r="D248" s="215" t="s">
        <v>139</v>
      </c>
      <c r="E248" s="216" t="s">
        <v>231</v>
      </c>
      <c r="F248" s="217" t="s">
        <v>232</v>
      </c>
      <c r="G248" s="218" t="s">
        <v>142</v>
      </c>
      <c r="H248" s="219">
        <v>5</v>
      </c>
      <c r="I248" s="220"/>
      <c r="J248" s="221">
        <f>ROUND(I248*H248,1)</f>
        <v>0</v>
      </c>
      <c r="K248" s="222"/>
      <c r="L248" s="44"/>
      <c r="M248" s="223" t="s">
        <v>1</v>
      </c>
      <c r="N248" s="224" t="s">
        <v>40</v>
      </c>
      <c r="O248" s="91"/>
      <c r="P248" s="225">
        <f>O248*H248</f>
        <v>0</v>
      </c>
      <c r="Q248" s="225">
        <v>0.0033999999999999998</v>
      </c>
      <c r="R248" s="225">
        <f>Q248*H248</f>
        <v>0.016999999999999998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143</v>
      </c>
      <c r="AT248" s="227" t="s">
        <v>139</v>
      </c>
      <c r="AU248" s="227" t="s">
        <v>144</v>
      </c>
      <c r="AY248" s="17" t="s">
        <v>136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144</v>
      </c>
      <c r="BK248" s="228">
        <f>ROUND(I248*H248,1)</f>
        <v>0</v>
      </c>
      <c r="BL248" s="17" t="s">
        <v>143</v>
      </c>
      <c r="BM248" s="227" t="s">
        <v>233</v>
      </c>
    </row>
    <row r="249" s="2" customFormat="1" ht="24.15" customHeight="1">
      <c r="A249" s="38"/>
      <c r="B249" s="39"/>
      <c r="C249" s="215" t="s">
        <v>234</v>
      </c>
      <c r="D249" s="215" t="s">
        <v>139</v>
      </c>
      <c r="E249" s="216" t="s">
        <v>235</v>
      </c>
      <c r="F249" s="217" t="s">
        <v>236</v>
      </c>
      <c r="G249" s="218" t="s">
        <v>148</v>
      </c>
      <c r="H249" s="219">
        <v>13.615</v>
      </c>
      <c r="I249" s="220"/>
      <c r="J249" s="221">
        <f>ROUND(I249*H249,1)</f>
        <v>0</v>
      </c>
      <c r="K249" s="222"/>
      <c r="L249" s="44"/>
      <c r="M249" s="223" t="s">
        <v>1</v>
      </c>
      <c r="N249" s="224" t="s">
        <v>40</v>
      </c>
      <c r="O249" s="91"/>
      <c r="P249" s="225">
        <f>O249*H249</f>
        <v>0</v>
      </c>
      <c r="Q249" s="225">
        <v>0.015400000000000001</v>
      </c>
      <c r="R249" s="225">
        <f>Q249*H249</f>
        <v>0.209671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143</v>
      </c>
      <c r="AT249" s="227" t="s">
        <v>139</v>
      </c>
      <c r="AU249" s="227" t="s">
        <v>144</v>
      </c>
      <c r="AY249" s="17" t="s">
        <v>136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144</v>
      </c>
      <c r="BK249" s="228">
        <f>ROUND(I249*H249,1)</f>
        <v>0</v>
      </c>
      <c r="BL249" s="17" t="s">
        <v>143</v>
      </c>
      <c r="BM249" s="227" t="s">
        <v>237</v>
      </c>
    </row>
    <row r="250" s="13" customFormat="1">
      <c r="A250" s="13"/>
      <c r="B250" s="229"/>
      <c r="C250" s="230"/>
      <c r="D250" s="231" t="s">
        <v>150</v>
      </c>
      <c r="E250" s="232" t="s">
        <v>1</v>
      </c>
      <c r="F250" s="233" t="s">
        <v>205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150</v>
      </c>
      <c r="AU250" s="239" t="s">
        <v>144</v>
      </c>
      <c r="AV250" s="13" t="s">
        <v>81</v>
      </c>
      <c r="AW250" s="13" t="s">
        <v>30</v>
      </c>
      <c r="AX250" s="13" t="s">
        <v>74</v>
      </c>
      <c r="AY250" s="239" t="s">
        <v>136</v>
      </c>
    </row>
    <row r="251" s="14" customFormat="1">
      <c r="A251" s="14"/>
      <c r="B251" s="240"/>
      <c r="C251" s="241"/>
      <c r="D251" s="231" t="s">
        <v>150</v>
      </c>
      <c r="E251" s="242" t="s">
        <v>1</v>
      </c>
      <c r="F251" s="243" t="s">
        <v>206</v>
      </c>
      <c r="G251" s="241"/>
      <c r="H251" s="244">
        <v>2.3999999999999999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150</v>
      </c>
      <c r="AU251" s="250" t="s">
        <v>144</v>
      </c>
      <c r="AV251" s="14" t="s">
        <v>144</v>
      </c>
      <c r="AW251" s="14" t="s">
        <v>30</v>
      </c>
      <c r="AX251" s="14" t="s">
        <v>74</v>
      </c>
      <c r="AY251" s="250" t="s">
        <v>136</v>
      </c>
    </row>
    <row r="252" s="13" customFormat="1">
      <c r="A252" s="13"/>
      <c r="B252" s="229"/>
      <c r="C252" s="230"/>
      <c r="D252" s="231" t="s">
        <v>150</v>
      </c>
      <c r="E252" s="232" t="s">
        <v>1</v>
      </c>
      <c r="F252" s="233" t="s">
        <v>207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150</v>
      </c>
      <c r="AU252" s="239" t="s">
        <v>144</v>
      </c>
      <c r="AV252" s="13" t="s">
        <v>81</v>
      </c>
      <c r="AW252" s="13" t="s">
        <v>30</v>
      </c>
      <c r="AX252" s="13" t="s">
        <v>74</v>
      </c>
      <c r="AY252" s="239" t="s">
        <v>136</v>
      </c>
    </row>
    <row r="253" s="14" customFormat="1">
      <c r="A253" s="14"/>
      <c r="B253" s="240"/>
      <c r="C253" s="241"/>
      <c r="D253" s="231" t="s">
        <v>150</v>
      </c>
      <c r="E253" s="242" t="s">
        <v>1</v>
      </c>
      <c r="F253" s="243" t="s">
        <v>208</v>
      </c>
      <c r="G253" s="241"/>
      <c r="H253" s="244">
        <v>8.282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150</v>
      </c>
      <c r="AU253" s="250" t="s">
        <v>144</v>
      </c>
      <c r="AV253" s="14" t="s">
        <v>144</v>
      </c>
      <c r="AW253" s="14" t="s">
        <v>30</v>
      </c>
      <c r="AX253" s="14" t="s">
        <v>74</v>
      </c>
      <c r="AY253" s="250" t="s">
        <v>136</v>
      </c>
    </row>
    <row r="254" s="13" customFormat="1">
      <c r="A254" s="13"/>
      <c r="B254" s="229"/>
      <c r="C254" s="230"/>
      <c r="D254" s="231" t="s">
        <v>150</v>
      </c>
      <c r="E254" s="232" t="s">
        <v>1</v>
      </c>
      <c r="F254" s="233" t="s">
        <v>209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150</v>
      </c>
      <c r="AU254" s="239" t="s">
        <v>144</v>
      </c>
      <c r="AV254" s="13" t="s">
        <v>81</v>
      </c>
      <c r="AW254" s="13" t="s">
        <v>30</v>
      </c>
      <c r="AX254" s="13" t="s">
        <v>74</v>
      </c>
      <c r="AY254" s="239" t="s">
        <v>136</v>
      </c>
    </row>
    <row r="255" s="14" customFormat="1">
      <c r="A255" s="14"/>
      <c r="B255" s="240"/>
      <c r="C255" s="241"/>
      <c r="D255" s="231" t="s">
        <v>150</v>
      </c>
      <c r="E255" s="242" t="s">
        <v>1</v>
      </c>
      <c r="F255" s="243" t="s">
        <v>210</v>
      </c>
      <c r="G255" s="241"/>
      <c r="H255" s="244">
        <v>2.9329999999999998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150</v>
      </c>
      <c r="AU255" s="250" t="s">
        <v>144</v>
      </c>
      <c r="AV255" s="14" t="s">
        <v>144</v>
      </c>
      <c r="AW255" s="14" t="s">
        <v>30</v>
      </c>
      <c r="AX255" s="14" t="s">
        <v>74</v>
      </c>
      <c r="AY255" s="250" t="s">
        <v>136</v>
      </c>
    </row>
    <row r="256" s="15" customFormat="1">
      <c r="A256" s="15"/>
      <c r="B256" s="251"/>
      <c r="C256" s="252"/>
      <c r="D256" s="231" t="s">
        <v>150</v>
      </c>
      <c r="E256" s="253" t="s">
        <v>1</v>
      </c>
      <c r="F256" s="254" t="s">
        <v>174</v>
      </c>
      <c r="G256" s="252"/>
      <c r="H256" s="255">
        <v>13.615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1" t="s">
        <v>150</v>
      </c>
      <c r="AU256" s="261" t="s">
        <v>144</v>
      </c>
      <c r="AV256" s="15" t="s">
        <v>143</v>
      </c>
      <c r="AW256" s="15" t="s">
        <v>30</v>
      </c>
      <c r="AX256" s="15" t="s">
        <v>81</v>
      </c>
      <c r="AY256" s="261" t="s">
        <v>136</v>
      </c>
    </row>
    <row r="257" s="2" customFormat="1" ht="24.15" customHeight="1">
      <c r="A257" s="38"/>
      <c r="B257" s="39"/>
      <c r="C257" s="215" t="s">
        <v>8</v>
      </c>
      <c r="D257" s="215" t="s">
        <v>139</v>
      </c>
      <c r="E257" s="216" t="s">
        <v>238</v>
      </c>
      <c r="F257" s="217" t="s">
        <v>239</v>
      </c>
      <c r="G257" s="218" t="s">
        <v>240</v>
      </c>
      <c r="H257" s="219">
        <v>0.024</v>
      </c>
      <c r="I257" s="220"/>
      <c r="J257" s="221">
        <f>ROUND(I257*H257,1)</f>
        <v>0</v>
      </c>
      <c r="K257" s="222"/>
      <c r="L257" s="44"/>
      <c r="M257" s="223" t="s">
        <v>1</v>
      </c>
      <c r="N257" s="224" t="s">
        <v>40</v>
      </c>
      <c r="O257" s="91"/>
      <c r="P257" s="225">
        <f>O257*H257</f>
        <v>0</v>
      </c>
      <c r="Q257" s="225">
        <v>2.3010199999999998</v>
      </c>
      <c r="R257" s="225">
        <f>Q257*H257</f>
        <v>0.055224479999999999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143</v>
      </c>
      <c r="AT257" s="227" t="s">
        <v>139</v>
      </c>
      <c r="AU257" s="227" t="s">
        <v>144</v>
      </c>
      <c r="AY257" s="17" t="s">
        <v>136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144</v>
      </c>
      <c r="BK257" s="228">
        <f>ROUND(I257*H257,1)</f>
        <v>0</v>
      </c>
      <c r="BL257" s="17" t="s">
        <v>143</v>
      </c>
      <c r="BM257" s="227" t="s">
        <v>241</v>
      </c>
    </row>
    <row r="258" s="13" customFormat="1">
      <c r="A258" s="13"/>
      <c r="B258" s="229"/>
      <c r="C258" s="230"/>
      <c r="D258" s="231" t="s">
        <v>150</v>
      </c>
      <c r="E258" s="232" t="s">
        <v>1</v>
      </c>
      <c r="F258" s="233" t="s">
        <v>242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150</v>
      </c>
      <c r="AU258" s="239" t="s">
        <v>144</v>
      </c>
      <c r="AV258" s="13" t="s">
        <v>81</v>
      </c>
      <c r="AW258" s="13" t="s">
        <v>30</v>
      </c>
      <c r="AX258" s="13" t="s">
        <v>74</v>
      </c>
      <c r="AY258" s="239" t="s">
        <v>136</v>
      </c>
    </row>
    <row r="259" s="14" customFormat="1">
      <c r="A259" s="14"/>
      <c r="B259" s="240"/>
      <c r="C259" s="241"/>
      <c r="D259" s="231" t="s">
        <v>150</v>
      </c>
      <c r="E259" s="242" t="s">
        <v>1</v>
      </c>
      <c r="F259" s="243" t="s">
        <v>243</v>
      </c>
      <c r="G259" s="241"/>
      <c r="H259" s="244">
        <v>0.024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150</v>
      </c>
      <c r="AU259" s="250" t="s">
        <v>144</v>
      </c>
      <c r="AV259" s="14" t="s">
        <v>144</v>
      </c>
      <c r="AW259" s="14" t="s">
        <v>30</v>
      </c>
      <c r="AX259" s="14" t="s">
        <v>81</v>
      </c>
      <c r="AY259" s="250" t="s">
        <v>136</v>
      </c>
    </row>
    <row r="260" s="2" customFormat="1" ht="24.15" customHeight="1">
      <c r="A260" s="38"/>
      <c r="B260" s="39"/>
      <c r="C260" s="215" t="s">
        <v>244</v>
      </c>
      <c r="D260" s="215" t="s">
        <v>139</v>
      </c>
      <c r="E260" s="216" t="s">
        <v>245</v>
      </c>
      <c r="F260" s="217" t="s">
        <v>246</v>
      </c>
      <c r="G260" s="218" t="s">
        <v>148</v>
      </c>
      <c r="H260" s="219">
        <v>2</v>
      </c>
      <c r="I260" s="220"/>
      <c r="J260" s="221">
        <f>ROUND(I260*H260,1)</f>
        <v>0</v>
      </c>
      <c r="K260" s="222"/>
      <c r="L260" s="44"/>
      <c r="M260" s="223" t="s">
        <v>1</v>
      </c>
      <c r="N260" s="224" t="s">
        <v>40</v>
      </c>
      <c r="O260" s="91"/>
      <c r="P260" s="225">
        <f>O260*H260</f>
        <v>0</v>
      </c>
      <c r="Q260" s="225">
        <v>0.026339999999999999</v>
      </c>
      <c r="R260" s="225">
        <f>Q260*H260</f>
        <v>0.052679999999999998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143</v>
      </c>
      <c r="AT260" s="227" t="s">
        <v>139</v>
      </c>
      <c r="AU260" s="227" t="s">
        <v>144</v>
      </c>
      <c r="AY260" s="17" t="s">
        <v>136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144</v>
      </c>
      <c r="BK260" s="228">
        <f>ROUND(I260*H260,1)</f>
        <v>0</v>
      </c>
      <c r="BL260" s="17" t="s">
        <v>143</v>
      </c>
      <c r="BM260" s="227" t="s">
        <v>247</v>
      </c>
    </row>
    <row r="261" s="13" customFormat="1">
      <c r="A261" s="13"/>
      <c r="B261" s="229"/>
      <c r="C261" s="230"/>
      <c r="D261" s="231" t="s">
        <v>150</v>
      </c>
      <c r="E261" s="232" t="s">
        <v>1</v>
      </c>
      <c r="F261" s="233" t="s">
        <v>248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150</v>
      </c>
      <c r="AU261" s="239" t="s">
        <v>144</v>
      </c>
      <c r="AV261" s="13" t="s">
        <v>81</v>
      </c>
      <c r="AW261" s="13" t="s">
        <v>30</v>
      </c>
      <c r="AX261" s="13" t="s">
        <v>74</v>
      </c>
      <c r="AY261" s="239" t="s">
        <v>136</v>
      </c>
    </row>
    <row r="262" s="14" customFormat="1">
      <c r="A262" s="14"/>
      <c r="B262" s="240"/>
      <c r="C262" s="241"/>
      <c r="D262" s="231" t="s">
        <v>150</v>
      </c>
      <c r="E262" s="242" t="s">
        <v>1</v>
      </c>
      <c r="F262" s="243" t="s">
        <v>144</v>
      </c>
      <c r="G262" s="241"/>
      <c r="H262" s="244">
        <v>2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150</v>
      </c>
      <c r="AU262" s="250" t="s">
        <v>144</v>
      </c>
      <c r="AV262" s="14" t="s">
        <v>144</v>
      </c>
      <c r="AW262" s="14" t="s">
        <v>30</v>
      </c>
      <c r="AX262" s="14" t="s">
        <v>81</v>
      </c>
      <c r="AY262" s="250" t="s">
        <v>136</v>
      </c>
    </row>
    <row r="263" s="2" customFormat="1" ht="21.75" customHeight="1">
      <c r="A263" s="38"/>
      <c r="B263" s="39"/>
      <c r="C263" s="215" t="s">
        <v>249</v>
      </c>
      <c r="D263" s="215" t="s">
        <v>139</v>
      </c>
      <c r="E263" s="216" t="s">
        <v>250</v>
      </c>
      <c r="F263" s="217" t="s">
        <v>251</v>
      </c>
      <c r="G263" s="218" t="s">
        <v>142</v>
      </c>
      <c r="H263" s="219">
        <v>2</v>
      </c>
      <c r="I263" s="220"/>
      <c r="J263" s="221">
        <f>ROUND(I263*H263,1)</f>
        <v>0</v>
      </c>
      <c r="K263" s="222"/>
      <c r="L263" s="44"/>
      <c r="M263" s="223" t="s">
        <v>1</v>
      </c>
      <c r="N263" s="224" t="s">
        <v>40</v>
      </c>
      <c r="O263" s="91"/>
      <c r="P263" s="225">
        <f>O263*H263</f>
        <v>0</v>
      </c>
      <c r="Q263" s="225">
        <v>0.04684</v>
      </c>
      <c r="R263" s="225">
        <f>Q263*H263</f>
        <v>0.093679999999999999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143</v>
      </c>
      <c r="AT263" s="227" t="s">
        <v>139</v>
      </c>
      <c r="AU263" s="227" t="s">
        <v>144</v>
      </c>
      <c r="AY263" s="17" t="s">
        <v>136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144</v>
      </c>
      <c r="BK263" s="228">
        <f>ROUND(I263*H263,1)</f>
        <v>0</v>
      </c>
      <c r="BL263" s="17" t="s">
        <v>143</v>
      </c>
      <c r="BM263" s="227" t="s">
        <v>252</v>
      </c>
    </row>
    <row r="264" s="13" customFormat="1">
      <c r="A264" s="13"/>
      <c r="B264" s="229"/>
      <c r="C264" s="230"/>
      <c r="D264" s="231" t="s">
        <v>150</v>
      </c>
      <c r="E264" s="232" t="s">
        <v>1</v>
      </c>
      <c r="F264" s="233" t="s">
        <v>164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150</v>
      </c>
      <c r="AU264" s="239" t="s">
        <v>144</v>
      </c>
      <c r="AV264" s="13" t="s">
        <v>81</v>
      </c>
      <c r="AW264" s="13" t="s">
        <v>30</v>
      </c>
      <c r="AX264" s="13" t="s">
        <v>74</v>
      </c>
      <c r="AY264" s="239" t="s">
        <v>136</v>
      </c>
    </row>
    <row r="265" s="14" customFormat="1">
      <c r="A265" s="14"/>
      <c r="B265" s="240"/>
      <c r="C265" s="241"/>
      <c r="D265" s="231" t="s">
        <v>150</v>
      </c>
      <c r="E265" s="242" t="s">
        <v>1</v>
      </c>
      <c r="F265" s="243" t="s">
        <v>81</v>
      </c>
      <c r="G265" s="241"/>
      <c r="H265" s="244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150</v>
      </c>
      <c r="AU265" s="250" t="s">
        <v>144</v>
      </c>
      <c r="AV265" s="14" t="s">
        <v>144</v>
      </c>
      <c r="AW265" s="14" t="s">
        <v>30</v>
      </c>
      <c r="AX265" s="14" t="s">
        <v>74</v>
      </c>
      <c r="AY265" s="250" t="s">
        <v>136</v>
      </c>
    </row>
    <row r="266" s="13" customFormat="1">
      <c r="A266" s="13"/>
      <c r="B266" s="229"/>
      <c r="C266" s="230"/>
      <c r="D266" s="231" t="s">
        <v>150</v>
      </c>
      <c r="E266" s="232" t="s">
        <v>1</v>
      </c>
      <c r="F266" s="233" t="s">
        <v>166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150</v>
      </c>
      <c r="AU266" s="239" t="s">
        <v>144</v>
      </c>
      <c r="AV266" s="13" t="s">
        <v>81</v>
      </c>
      <c r="AW266" s="13" t="s">
        <v>30</v>
      </c>
      <c r="AX266" s="13" t="s">
        <v>74</v>
      </c>
      <c r="AY266" s="239" t="s">
        <v>136</v>
      </c>
    </row>
    <row r="267" s="14" customFormat="1">
      <c r="A267" s="14"/>
      <c r="B267" s="240"/>
      <c r="C267" s="241"/>
      <c r="D267" s="231" t="s">
        <v>150</v>
      </c>
      <c r="E267" s="242" t="s">
        <v>1</v>
      </c>
      <c r="F267" s="243" t="s">
        <v>81</v>
      </c>
      <c r="G267" s="241"/>
      <c r="H267" s="244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150</v>
      </c>
      <c r="AU267" s="250" t="s">
        <v>144</v>
      </c>
      <c r="AV267" s="14" t="s">
        <v>144</v>
      </c>
      <c r="AW267" s="14" t="s">
        <v>30</v>
      </c>
      <c r="AX267" s="14" t="s">
        <v>74</v>
      </c>
      <c r="AY267" s="250" t="s">
        <v>136</v>
      </c>
    </row>
    <row r="268" s="15" customFormat="1">
      <c r="A268" s="15"/>
      <c r="B268" s="251"/>
      <c r="C268" s="252"/>
      <c r="D268" s="231" t="s">
        <v>150</v>
      </c>
      <c r="E268" s="253" t="s">
        <v>1</v>
      </c>
      <c r="F268" s="254" t="s">
        <v>174</v>
      </c>
      <c r="G268" s="252"/>
      <c r="H268" s="255">
        <v>2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1" t="s">
        <v>150</v>
      </c>
      <c r="AU268" s="261" t="s">
        <v>144</v>
      </c>
      <c r="AV268" s="15" t="s">
        <v>143</v>
      </c>
      <c r="AW268" s="15" t="s">
        <v>30</v>
      </c>
      <c r="AX268" s="15" t="s">
        <v>81</v>
      </c>
      <c r="AY268" s="261" t="s">
        <v>136</v>
      </c>
    </row>
    <row r="269" s="2" customFormat="1" ht="24.15" customHeight="1">
      <c r="A269" s="38"/>
      <c r="B269" s="39"/>
      <c r="C269" s="262" t="s">
        <v>253</v>
      </c>
      <c r="D269" s="262" t="s">
        <v>254</v>
      </c>
      <c r="E269" s="263" t="s">
        <v>255</v>
      </c>
      <c r="F269" s="264" t="s">
        <v>256</v>
      </c>
      <c r="G269" s="265" t="s">
        <v>142</v>
      </c>
      <c r="H269" s="266">
        <v>2</v>
      </c>
      <c r="I269" s="267"/>
      <c r="J269" s="268">
        <f>ROUND(I269*H269,1)</f>
        <v>0</v>
      </c>
      <c r="K269" s="269"/>
      <c r="L269" s="270"/>
      <c r="M269" s="271" t="s">
        <v>1</v>
      </c>
      <c r="N269" s="272" t="s">
        <v>40</v>
      </c>
      <c r="O269" s="91"/>
      <c r="P269" s="225">
        <f>O269*H269</f>
        <v>0</v>
      </c>
      <c r="Q269" s="225">
        <v>0.014890000000000001</v>
      </c>
      <c r="R269" s="225">
        <f>Q269*H269</f>
        <v>0.029780000000000001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188</v>
      </c>
      <c r="AT269" s="227" t="s">
        <v>254</v>
      </c>
      <c r="AU269" s="227" t="s">
        <v>144</v>
      </c>
      <c r="AY269" s="17" t="s">
        <v>136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144</v>
      </c>
      <c r="BK269" s="228">
        <f>ROUND(I269*H269,1)</f>
        <v>0</v>
      </c>
      <c r="BL269" s="17" t="s">
        <v>143</v>
      </c>
      <c r="BM269" s="227" t="s">
        <v>257</v>
      </c>
    </row>
    <row r="270" s="12" customFormat="1" ht="22.8" customHeight="1">
      <c r="A270" s="12"/>
      <c r="B270" s="199"/>
      <c r="C270" s="200"/>
      <c r="D270" s="201" t="s">
        <v>73</v>
      </c>
      <c r="E270" s="213" t="s">
        <v>201</v>
      </c>
      <c r="F270" s="213" t="s">
        <v>258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SUM(P271:P390)</f>
        <v>0</v>
      </c>
      <c r="Q270" s="207"/>
      <c r="R270" s="208">
        <f>SUM(R271:R390)</f>
        <v>0.0097160099999999989</v>
      </c>
      <c r="S270" s="207"/>
      <c r="T270" s="209">
        <f>SUM(T271:T390)</f>
        <v>3.2804200000000003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81</v>
      </c>
      <c r="AT270" s="211" t="s">
        <v>73</v>
      </c>
      <c r="AU270" s="211" t="s">
        <v>81</v>
      </c>
      <c r="AY270" s="210" t="s">
        <v>136</v>
      </c>
      <c r="BK270" s="212">
        <f>SUM(BK271:BK390)</f>
        <v>0</v>
      </c>
    </row>
    <row r="271" s="2" customFormat="1" ht="33" customHeight="1">
      <c r="A271" s="38"/>
      <c r="B271" s="39"/>
      <c r="C271" s="215" t="s">
        <v>259</v>
      </c>
      <c r="D271" s="215" t="s">
        <v>139</v>
      </c>
      <c r="E271" s="216" t="s">
        <v>260</v>
      </c>
      <c r="F271" s="217" t="s">
        <v>261</v>
      </c>
      <c r="G271" s="218" t="s">
        <v>148</v>
      </c>
      <c r="H271" s="219">
        <v>57.152999999999999</v>
      </c>
      <c r="I271" s="220"/>
      <c r="J271" s="221">
        <f>ROUND(I271*H271,1)</f>
        <v>0</v>
      </c>
      <c r="K271" s="222"/>
      <c r="L271" s="44"/>
      <c r="M271" s="223" t="s">
        <v>1</v>
      </c>
      <c r="N271" s="224" t="s">
        <v>40</v>
      </c>
      <c r="O271" s="91"/>
      <c r="P271" s="225">
        <f>O271*H271</f>
        <v>0</v>
      </c>
      <c r="Q271" s="225">
        <v>0.00012999999999999999</v>
      </c>
      <c r="R271" s="225">
        <f>Q271*H271</f>
        <v>0.0074298899999999989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143</v>
      </c>
      <c r="AT271" s="227" t="s">
        <v>139</v>
      </c>
      <c r="AU271" s="227" t="s">
        <v>144</v>
      </c>
      <c r="AY271" s="17" t="s">
        <v>136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144</v>
      </c>
      <c r="BK271" s="228">
        <f>ROUND(I271*H271,1)</f>
        <v>0</v>
      </c>
      <c r="BL271" s="17" t="s">
        <v>143</v>
      </c>
      <c r="BM271" s="227" t="s">
        <v>262</v>
      </c>
    </row>
    <row r="272" s="13" customFormat="1">
      <c r="A272" s="13"/>
      <c r="B272" s="229"/>
      <c r="C272" s="230"/>
      <c r="D272" s="231" t="s">
        <v>150</v>
      </c>
      <c r="E272" s="232" t="s">
        <v>1</v>
      </c>
      <c r="F272" s="233" t="s">
        <v>162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150</v>
      </c>
      <c r="AU272" s="239" t="s">
        <v>144</v>
      </c>
      <c r="AV272" s="13" t="s">
        <v>81</v>
      </c>
      <c r="AW272" s="13" t="s">
        <v>30</v>
      </c>
      <c r="AX272" s="13" t="s">
        <v>74</v>
      </c>
      <c r="AY272" s="239" t="s">
        <v>136</v>
      </c>
    </row>
    <row r="273" s="14" customFormat="1">
      <c r="A273" s="14"/>
      <c r="B273" s="240"/>
      <c r="C273" s="241"/>
      <c r="D273" s="231" t="s">
        <v>150</v>
      </c>
      <c r="E273" s="242" t="s">
        <v>1</v>
      </c>
      <c r="F273" s="243" t="s">
        <v>163</v>
      </c>
      <c r="G273" s="241"/>
      <c r="H273" s="244">
        <v>7.8390000000000004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150</v>
      </c>
      <c r="AU273" s="250" t="s">
        <v>144</v>
      </c>
      <c r="AV273" s="14" t="s">
        <v>144</v>
      </c>
      <c r="AW273" s="14" t="s">
        <v>30</v>
      </c>
      <c r="AX273" s="14" t="s">
        <v>74</v>
      </c>
      <c r="AY273" s="250" t="s">
        <v>136</v>
      </c>
    </row>
    <row r="274" s="13" customFormat="1">
      <c r="A274" s="13"/>
      <c r="B274" s="229"/>
      <c r="C274" s="230"/>
      <c r="D274" s="231" t="s">
        <v>150</v>
      </c>
      <c r="E274" s="232" t="s">
        <v>1</v>
      </c>
      <c r="F274" s="233" t="s">
        <v>164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150</v>
      </c>
      <c r="AU274" s="239" t="s">
        <v>144</v>
      </c>
      <c r="AV274" s="13" t="s">
        <v>81</v>
      </c>
      <c r="AW274" s="13" t="s">
        <v>30</v>
      </c>
      <c r="AX274" s="13" t="s">
        <v>74</v>
      </c>
      <c r="AY274" s="239" t="s">
        <v>136</v>
      </c>
    </row>
    <row r="275" s="14" customFormat="1">
      <c r="A275" s="14"/>
      <c r="B275" s="240"/>
      <c r="C275" s="241"/>
      <c r="D275" s="231" t="s">
        <v>150</v>
      </c>
      <c r="E275" s="242" t="s">
        <v>1</v>
      </c>
      <c r="F275" s="243" t="s">
        <v>165</v>
      </c>
      <c r="G275" s="241"/>
      <c r="H275" s="244">
        <v>2.9060000000000001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150</v>
      </c>
      <c r="AU275" s="250" t="s">
        <v>144</v>
      </c>
      <c r="AV275" s="14" t="s">
        <v>144</v>
      </c>
      <c r="AW275" s="14" t="s">
        <v>30</v>
      </c>
      <c r="AX275" s="14" t="s">
        <v>74</v>
      </c>
      <c r="AY275" s="250" t="s">
        <v>136</v>
      </c>
    </row>
    <row r="276" s="13" customFormat="1">
      <c r="A276" s="13"/>
      <c r="B276" s="229"/>
      <c r="C276" s="230"/>
      <c r="D276" s="231" t="s">
        <v>150</v>
      </c>
      <c r="E276" s="232" t="s">
        <v>1</v>
      </c>
      <c r="F276" s="233" t="s">
        <v>166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150</v>
      </c>
      <c r="AU276" s="239" t="s">
        <v>144</v>
      </c>
      <c r="AV276" s="13" t="s">
        <v>81</v>
      </c>
      <c r="AW276" s="13" t="s">
        <v>30</v>
      </c>
      <c r="AX276" s="13" t="s">
        <v>74</v>
      </c>
      <c r="AY276" s="239" t="s">
        <v>136</v>
      </c>
    </row>
    <row r="277" s="14" customFormat="1">
      <c r="A277" s="14"/>
      <c r="B277" s="240"/>
      <c r="C277" s="241"/>
      <c r="D277" s="231" t="s">
        <v>150</v>
      </c>
      <c r="E277" s="242" t="s">
        <v>1</v>
      </c>
      <c r="F277" s="243" t="s">
        <v>167</v>
      </c>
      <c r="G277" s="241"/>
      <c r="H277" s="244">
        <v>1.2150000000000001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150</v>
      </c>
      <c r="AU277" s="250" t="s">
        <v>144</v>
      </c>
      <c r="AV277" s="14" t="s">
        <v>144</v>
      </c>
      <c r="AW277" s="14" t="s">
        <v>30</v>
      </c>
      <c r="AX277" s="14" t="s">
        <v>74</v>
      </c>
      <c r="AY277" s="250" t="s">
        <v>136</v>
      </c>
    </row>
    <row r="278" s="13" customFormat="1">
      <c r="A278" s="13"/>
      <c r="B278" s="229"/>
      <c r="C278" s="230"/>
      <c r="D278" s="231" t="s">
        <v>150</v>
      </c>
      <c r="E278" s="232" t="s">
        <v>1</v>
      </c>
      <c r="F278" s="233" t="s">
        <v>168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150</v>
      </c>
      <c r="AU278" s="239" t="s">
        <v>144</v>
      </c>
      <c r="AV278" s="13" t="s">
        <v>81</v>
      </c>
      <c r="AW278" s="13" t="s">
        <v>30</v>
      </c>
      <c r="AX278" s="13" t="s">
        <v>74</v>
      </c>
      <c r="AY278" s="239" t="s">
        <v>136</v>
      </c>
    </row>
    <row r="279" s="14" customFormat="1">
      <c r="A279" s="14"/>
      <c r="B279" s="240"/>
      <c r="C279" s="241"/>
      <c r="D279" s="231" t="s">
        <v>150</v>
      </c>
      <c r="E279" s="242" t="s">
        <v>1</v>
      </c>
      <c r="F279" s="243" t="s">
        <v>169</v>
      </c>
      <c r="G279" s="241"/>
      <c r="H279" s="244">
        <v>8.3599999999999994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150</v>
      </c>
      <c r="AU279" s="250" t="s">
        <v>144</v>
      </c>
      <c r="AV279" s="14" t="s">
        <v>144</v>
      </c>
      <c r="AW279" s="14" t="s">
        <v>30</v>
      </c>
      <c r="AX279" s="14" t="s">
        <v>74</v>
      </c>
      <c r="AY279" s="250" t="s">
        <v>136</v>
      </c>
    </row>
    <row r="280" s="13" customFormat="1">
      <c r="A280" s="13"/>
      <c r="B280" s="229"/>
      <c r="C280" s="230"/>
      <c r="D280" s="231" t="s">
        <v>150</v>
      </c>
      <c r="E280" s="232" t="s">
        <v>1</v>
      </c>
      <c r="F280" s="233" t="s">
        <v>170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150</v>
      </c>
      <c r="AU280" s="239" t="s">
        <v>144</v>
      </c>
      <c r="AV280" s="13" t="s">
        <v>81</v>
      </c>
      <c r="AW280" s="13" t="s">
        <v>30</v>
      </c>
      <c r="AX280" s="13" t="s">
        <v>74</v>
      </c>
      <c r="AY280" s="239" t="s">
        <v>136</v>
      </c>
    </row>
    <row r="281" s="14" customFormat="1">
      <c r="A281" s="14"/>
      <c r="B281" s="240"/>
      <c r="C281" s="241"/>
      <c r="D281" s="231" t="s">
        <v>150</v>
      </c>
      <c r="E281" s="242" t="s">
        <v>1</v>
      </c>
      <c r="F281" s="243" t="s">
        <v>171</v>
      </c>
      <c r="G281" s="241"/>
      <c r="H281" s="244">
        <v>17.855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150</v>
      </c>
      <c r="AU281" s="250" t="s">
        <v>144</v>
      </c>
      <c r="AV281" s="14" t="s">
        <v>144</v>
      </c>
      <c r="AW281" s="14" t="s">
        <v>30</v>
      </c>
      <c r="AX281" s="14" t="s">
        <v>74</v>
      </c>
      <c r="AY281" s="250" t="s">
        <v>136</v>
      </c>
    </row>
    <row r="282" s="13" customFormat="1">
      <c r="A282" s="13"/>
      <c r="B282" s="229"/>
      <c r="C282" s="230"/>
      <c r="D282" s="231" t="s">
        <v>150</v>
      </c>
      <c r="E282" s="232" t="s">
        <v>1</v>
      </c>
      <c r="F282" s="233" t="s">
        <v>172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150</v>
      </c>
      <c r="AU282" s="239" t="s">
        <v>144</v>
      </c>
      <c r="AV282" s="13" t="s">
        <v>81</v>
      </c>
      <c r="AW282" s="13" t="s">
        <v>30</v>
      </c>
      <c r="AX282" s="13" t="s">
        <v>74</v>
      </c>
      <c r="AY282" s="239" t="s">
        <v>136</v>
      </c>
    </row>
    <row r="283" s="14" customFormat="1">
      <c r="A283" s="14"/>
      <c r="B283" s="240"/>
      <c r="C283" s="241"/>
      <c r="D283" s="231" t="s">
        <v>150</v>
      </c>
      <c r="E283" s="242" t="s">
        <v>1</v>
      </c>
      <c r="F283" s="243" t="s">
        <v>173</v>
      </c>
      <c r="G283" s="241"/>
      <c r="H283" s="244">
        <v>18.978000000000002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150</v>
      </c>
      <c r="AU283" s="250" t="s">
        <v>144</v>
      </c>
      <c r="AV283" s="14" t="s">
        <v>144</v>
      </c>
      <c r="AW283" s="14" t="s">
        <v>30</v>
      </c>
      <c r="AX283" s="14" t="s">
        <v>74</v>
      </c>
      <c r="AY283" s="250" t="s">
        <v>136</v>
      </c>
    </row>
    <row r="284" s="15" customFormat="1">
      <c r="A284" s="15"/>
      <c r="B284" s="251"/>
      <c r="C284" s="252"/>
      <c r="D284" s="231" t="s">
        <v>150</v>
      </c>
      <c r="E284" s="253" t="s">
        <v>1</v>
      </c>
      <c r="F284" s="254" t="s">
        <v>174</v>
      </c>
      <c r="G284" s="252"/>
      <c r="H284" s="255">
        <v>57.152999999999999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1" t="s">
        <v>150</v>
      </c>
      <c r="AU284" s="261" t="s">
        <v>144</v>
      </c>
      <c r="AV284" s="15" t="s">
        <v>143</v>
      </c>
      <c r="AW284" s="15" t="s">
        <v>30</v>
      </c>
      <c r="AX284" s="15" t="s">
        <v>81</v>
      </c>
      <c r="AY284" s="261" t="s">
        <v>136</v>
      </c>
    </row>
    <row r="285" s="2" customFormat="1" ht="24.15" customHeight="1">
      <c r="A285" s="38"/>
      <c r="B285" s="39"/>
      <c r="C285" s="215" t="s">
        <v>263</v>
      </c>
      <c r="D285" s="215" t="s">
        <v>139</v>
      </c>
      <c r="E285" s="216" t="s">
        <v>264</v>
      </c>
      <c r="F285" s="217" t="s">
        <v>265</v>
      </c>
      <c r="G285" s="218" t="s">
        <v>148</v>
      </c>
      <c r="H285" s="219">
        <v>57.152999999999999</v>
      </c>
      <c r="I285" s="220"/>
      <c r="J285" s="221">
        <f>ROUND(I285*H285,1)</f>
        <v>0</v>
      </c>
      <c r="K285" s="222"/>
      <c r="L285" s="44"/>
      <c r="M285" s="223" t="s">
        <v>1</v>
      </c>
      <c r="N285" s="224" t="s">
        <v>40</v>
      </c>
      <c r="O285" s="91"/>
      <c r="P285" s="225">
        <f>O285*H285</f>
        <v>0</v>
      </c>
      <c r="Q285" s="225">
        <v>4.0000000000000003E-05</v>
      </c>
      <c r="R285" s="225">
        <f>Q285*H285</f>
        <v>0.00228612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143</v>
      </c>
      <c r="AT285" s="227" t="s">
        <v>139</v>
      </c>
      <c r="AU285" s="227" t="s">
        <v>144</v>
      </c>
      <c r="AY285" s="17" t="s">
        <v>136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144</v>
      </c>
      <c r="BK285" s="228">
        <f>ROUND(I285*H285,1)</f>
        <v>0</v>
      </c>
      <c r="BL285" s="17" t="s">
        <v>143</v>
      </c>
      <c r="BM285" s="227" t="s">
        <v>266</v>
      </c>
    </row>
    <row r="286" s="13" customFormat="1">
      <c r="A286" s="13"/>
      <c r="B286" s="229"/>
      <c r="C286" s="230"/>
      <c r="D286" s="231" t="s">
        <v>150</v>
      </c>
      <c r="E286" s="232" t="s">
        <v>1</v>
      </c>
      <c r="F286" s="233" t="s">
        <v>162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150</v>
      </c>
      <c r="AU286" s="239" t="s">
        <v>144</v>
      </c>
      <c r="AV286" s="13" t="s">
        <v>81</v>
      </c>
      <c r="AW286" s="13" t="s">
        <v>30</v>
      </c>
      <c r="AX286" s="13" t="s">
        <v>74</v>
      </c>
      <c r="AY286" s="239" t="s">
        <v>136</v>
      </c>
    </row>
    <row r="287" s="14" customFormat="1">
      <c r="A287" s="14"/>
      <c r="B287" s="240"/>
      <c r="C287" s="241"/>
      <c r="D287" s="231" t="s">
        <v>150</v>
      </c>
      <c r="E287" s="242" t="s">
        <v>1</v>
      </c>
      <c r="F287" s="243" t="s">
        <v>163</v>
      </c>
      <c r="G287" s="241"/>
      <c r="H287" s="244">
        <v>7.8390000000000004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150</v>
      </c>
      <c r="AU287" s="250" t="s">
        <v>144</v>
      </c>
      <c r="AV287" s="14" t="s">
        <v>144</v>
      </c>
      <c r="AW287" s="14" t="s">
        <v>30</v>
      </c>
      <c r="AX287" s="14" t="s">
        <v>74</v>
      </c>
      <c r="AY287" s="250" t="s">
        <v>136</v>
      </c>
    </row>
    <row r="288" s="13" customFormat="1">
      <c r="A288" s="13"/>
      <c r="B288" s="229"/>
      <c r="C288" s="230"/>
      <c r="D288" s="231" t="s">
        <v>150</v>
      </c>
      <c r="E288" s="232" t="s">
        <v>1</v>
      </c>
      <c r="F288" s="233" t="s">
        <v>164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150</v>
      </c>
      <c r="AU288" s="239" t="s">
        <v>144</v>
      </c>
      <c r="AV288" s="13" t="s">
        <v>81</v>
      </c>
      <c r="AW288" s="13" t="s">
        <v>30</v>
      </c>
      <c r="AX288" s="13" t="s">
        <v>74</v>
      </c>
      <c r="AY288" s="239" t="s">
        <v>136</v>
      </c>
    </row>
    <row r="289" s="14" customFormat="1">
      <c r="A289" s="14"/>
      <c r="B289" s="240"/>
      <c r="C289" s="241"/>
      <c r="D289" s="231" t="s">
        <v>150</v>
      </c>
      <c r="E289" s="242" t="s">
        <v>1</v>
      </c>
      <c r="F289" s="243" t="s">
        <v>165</v>
      </c>
      <c r="G289" s="241"/>
      <c r="H289" s="244">
        <v>2.9060000000000001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150</v>
      </c>
      <c r="AU289" s="250" t="s">
        <v>144</v>
      </c>
      <c r="AV289" s="14" t="s">
        <v>144</v>
      </c>
      <c r="AW289" s="14" t="s">
        <v>30</v>
      </c>
      <c r="AX289" s="14" t="s">
        <v>74</v>
      </c>
      <c r="AY289" s="250" t="s">
        <v>136</v>
      </c>
    </row>
    <row r="290" s="13" customFormat="1">
      <c r="A290" s="13"/>
      <c r="B290" s="229"/>
      <c r="C290" s="230"/>
      <c r="D290" s="231" t="s">
        <v>150</v>
      </c>
      <c r="E290" s="232" t="s">
        <v>1</v>
      </c>
      <c r="F290" s="233" t="s">
        <v>166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150</v>
      </c>
      <c r="AU290" s="239" t="s">
        <v>144</v>
      </c>
      <c r="AV290" s="13" t="s">
        <v>81</v>
      </c>
      <c r="AW290" s="13" t="s">
        <v>30</v>
      </c>
      <c r="AX290" s="13" t="s">
        <v>74</v>
      </c>
      <c r="AY290" s="239" t="s">
        <v>136</v>
      </c>
    </row>
    <row r="291" s="14" customFormat="1">
      <c r="A291" s="14"/>
      <c r="B291" s="240"/>
      <c r="C291" s="241"/>
      <c r="D291" s="231" t="s">
        <v>150</v>
      </c>
      <c r="E291" s="242" t="s">
        <v>1</v>
      </c>
      <c r="F291" s="243" t="s">
        <v>167</v>
      </c>
      <c r="G291" s="241"/>
      <c r="H291" s="244">
        <v>1.2150000000000001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150</v>
      </c>
      <c r="AU291" s="250" t="s">
        <v>144</v>
      </c>
      <c r="AV291" s="14" t="s">
        <v>144</v>
      </c>
      <c r="AW291" s="14" t="s">
        <v>30</v>
      </c>
      <c r="AX291" s="14" t="s">
        <v>74</v>
      </c>
      <c r="AY291" s="250" t="s">
        <v>136</v>
      </c>
    </row>
    <row r="292" s="13" customFormat="1">
      <c r="A292" s="13"/>
      <c r="B292" s="229"/>
      <c r="C292" s="230"/>
      <c r="D292" s="231" t="s">
        <v>150</v>
      </c>
      <c r="E292" s="232" t="s">
        <v>1</v>
      </c>
      <c r="F292" s="233" t="s">
        <v>168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150</v>
      </c>
      <c r="AU292" s="239" t="s">
        <v>144</v>
      </c>
      <c r="AV292" s="13" t="s">
        <v>81</v>
      </c>
      <c r="AW292" s="13" t="s">
        <v>30</v>
      </c>
      <c r="AX292" s="13" t="s">
        <v>74</v>
      </c>
      <c r="AY292" s="239" t="s">
        <v>136</v>
      </c>
    </row>
    <row r="293" s="14" customFormat="1">
      <c r="A293" s="14"/>
      <c r="B293" s="240"/>
      <c r="C293" s="241"/>
      <c r="D293" s="231" t="s">
        <v>150</v>
      </c>
      <c r="E293" s="242" t="s">
        <v>1</v>
      </c>
      <c r="F293" s="243" t="s">
        <v>169</v>
      </c>
      <c r="G293" s="241"/>
      <c r="H293" s="244">
        <v>8.3599999999999994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150</v>
      </c>
      <c r="AU293" s="250" t="s">
        <v>144</v>
      </c>
      <c r="AV293" s="14" t="s">
        <v>144</v>
      </c>
      <c r="AW293" s="14" t="s">
        <v>30</v>
      </c>
      <c r="AX293" s="14" t="s">
        <v>74</v>
      </c>
      <c r="AY293" s="250" t="s">
        <v>136</v>
      </c>
    </row>
    <row r="294" s="13" customFormat="1">
      <c r="A294" s="13"/>
      <c r="B294" s="229"/>
      <c r="C294" s="230"/>
      <c r="D294" s="231" t="s">
        <v>150</v>
      </c>
      <c r="E294" s="232" t="s">
        <v>1</v>
      </c>
      <c r="F294" s="233" t="s">
        <v>170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150</v>
      </c>
      <c r="AU294" s="239" t="s">
        <v>144</v>
      </c>
      <c r="AV294" s="13" t="s">
        <v>81</v>
      </c>
      <c r="AW294" s="13" t="s">
        <v>30</v>
      </c>
      <c r="AX294" s="13" t="s">
        <v>74</v>
      </c>
      <c r="AY294" s="239" t="s">
        <v>136</v>
      </c>
    </row>
    <row r="295" s="14" customFormat="1">
      <c r="A295" s="14"/>
      <c r="B295" s="240"/>
      <c r="C295" s="241"/>
      <c r="D295" s="231" t="s">
        <v>150</v>
      </c>
      <c r="E295" s="242" t="s">
        <v>1</v>
      </c>
      <c r="F295" s="243" t="s">
        <v>171</v>
      </c>
      <c r="G295" s="241"/>
      <c r="H295" s="244">
        <v>17.855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150</v>
      </c>
      <c r="AU295" s="250" t="s">
        <v>144</v>
      </c>
      <c r="AV295" s="14" t="s">
        <v>144</v>
      </c>
      <c r="AW295" s="14" t="s">
        <v>30</v>
      </c>
      <c r="AX295" s="14" t="s">
        <v>74</v>
      </c>
      <c r="AY295" s="250" t="s">
        <v>136</v>
      </c>
    </row>
    <row r="296" s="13" customFormat="1">
      <c r="A296" s="13"/>
      <c r="B296" s="229"/>
      <c r="C296" s="230"/>
      <c r="D296" s="231" t="s">
        <v>150</v>
      </c>
      <c r="E296" s="232" t="s">
        <v>1</v>
      </c>
      <c r="F296" s="233" t="s">
        <v>172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150</v>
      </c>
      <c r="AU296" s="239" t="s">
        <v>144</v>
      </c>
      <c r="AV296" s="13" t="s">
        <v>81</v>
      </c>
      <c r="AW296" s="13" t="s">
        <v>30</v>
      </c>
      <c r="AX296" s="13" t="s">
        <v>74</v>
      </c>
      <c r="AY296" s="239" t="s">
        <v>136</v>
      </c>
    </row>
    <row r="297" s="14" customFormat="1">
      <c r="A297" s="14"/>
      <c r="B297" s="240"/>
      <c r="C297" s="241"/>
      <c r="D297" s="231" t="s">
        <v>150</v>
      </c>
      <c r="E297" s="242" t="s">
        <v>1</v>
      </c>
      <c r="F297" s="243" t="s">
        <v>173</v>
      </c>
      <c r="G297" s="241"/>
      <c r="H297" s="244">
        <v>18.978000000000002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150</v>
      </c>
      <c r="AU297" s="250" t="s">
        <v>144</v>
      </c>
      <c r="AV297" s="14" t="s">
        <v>144</v>
      </c>
      <c r="AW297" s="14" t="s">
        <v>30</v>
      </c>
      <c r="AX297" s="14" t="s">
        <v>74</v>
      </c>
      <c r="AY297" s="250" t="s">
        <v>136</v>
      </c>
    </row>
    <row r="298" s="15" customFormat="1">
      <c r="A298" s="15"/>
      <c r="B298" s="251"/>
      <c r="C298" s="252"/>
      <c r="D298" s="231" t="s">
        <v>150</v>
      </c>
      <c r="E298" s="253" t="s">
        <v>1</v>
      </c>
      <c r="F298" s="254" t="s">
        <v>174</v>
      </c>
      <c r="G298" s="252"/>
      <c r="H298" s="255">
        <v>57.152999999999999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1" t="s">
        <v>150</v>
      </c>
      <c r="AU298" s="261" t="s">
        <v>144</v>
      </c>
      <c r="AV298" s="15" t="s">
        <v>143</v>
      </c>
      <c r="AW298" s="15" t="s">
        <v>30</v>
      </c>
      <c r="AX298" s="15" t="s">
        <v>81</v>
      </c>
      <c r="AY298" s="261" t="s">
        <v>136</v>
      </c>
    </row>
    <row r="299" s="2" customFormat="1" ht="16.5" customHeight="1">
      <c r="A299" s="38"/>
      <c r="B299" s="39"/>
      <c r="C299" s="215" t="s">
        <v>7</v>
      </c>
      <c r="D299" s="215" t="s">
        <v>139</v>
      </c>
      <c r="E299" s="216" t="s">
        <v>267</v>
      </c>
      <c r="F299" s="217" t="s">
        <v>268</v>
      </c>
      <c r="G299" s="218" t="s">
        <v>148</v>
      </c>
      <c r="H299" s="219">
        <v>4500</v>
      </c>
      <c r="I299" s="220"/>
      <c r="J299" s="221">
        <f>ROUND(I299*H299,1)</f>
        <v>0</v>
      </c>
      <c r="K299" s="222"/>
      <c r="L299" s="44"/>
      <c r="M299" s="223" t="s">
        <v>1</v>
      </c>
      <c r="N299" s="224" t="s">
        <v>40</v>
      </c>
      <c r="O299" s="91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143</v>
      </c>
      <c r="AT299" s="227" t="s">
        <v>139</v>
      </c>
      <c r="AU299" s="227" t="s">
        <v>144</v>
      </c>
      <c r="AY299" s="17" t="s">
        <v>136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144</v>
      </c>
      <c r="BK299" s="228">
        <f>ROUND(I299*H299,1)</f>
        <v>0</v>
      </c>
      <c r="BL299" s="17" t="s">
        <v>143</v>
      </c>
      <c r="BM299" s="227" t="s">
        <v>269</v>
      </c>
    </row>
    <row r="300" s="13" customFormat="1">
      <c r="A300" s="13"/>
      <c r="B300" s="229"/>
      <c r="C300" s="230"/>
      <c r="D300" s="231" t="s">
        <v>150</v>
      </c>
      <c r="E300" s="232" t="s">
        <v>1</v>
      </c>
      <c r="F300" s="233" t="s">
        <v>270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150</v>
      </c>
      <c r="AU300" s="239" t="s">
        <v>144</v>
      </c>
      <c r="AV300" s="13" t="s">
        <v>81</v>
      </c>
      <c r="AW300" s="13" t="s">
        <v>30</v>
      </c>
      <c r="AX300" s="13" t="s">
        <v>74</v>
      </c>
      <c r="AY300" s="239" t="s">
        <v>136</v>
      </c>
    </row>
    <row r="301" s="14" customFormat="1">
      <c r="A301" s="14"/>
      <c r="B301" s="240"/>
      <c r="C301" s="241"/>
      <c r="D301" s="231" t="s">
        <v>150</v>
      </c>
      <c r="E301" s="242" t="s">
        <v>1</v>
      </c>
      <c r="F301" s="243" t="s">
        <v>271</v>
      </c>
      <c r="G301" s="241"/>
      <c r="H301" s="244">
        <v>4500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150</v>
      </c>
      <c r="AU301" s="250" t="s">
        <v>144</v>
      </c>
      <c r="AV301" s="14" t="s">
        <v>144</v>
      </c>
      <c r="AW301" s="14" t="s">
        <v>30</v>
      </c>
      <c r="AX301" s="14" t="s">
        <v>81</v>
      </c>
      <c r="AY301" s="250" t="s">
        <v>136</v>
      </c>
    </row>
    <row r="302" s="2" customFormat="1" ht="21.75" customHeight="1">
      <c r="A302" s="38"/>
      <c r="B302" s="39"/>
      <c r="C302" s="215" t="s">
        <v>272</v>
      </c>
      <c r="D302" s="215" t="s">
        <v>139</v>
      </c>
      <c r="E302" s="216" t="s">
        <v>273</v>
      </c>
      <c r="F302" s="217" t="s">
        <v>274</v>
      </c>
      <c r="G302" s="218" t="s">
        <v>148</v>
      </c>
      <c r="H302" s="219">
        <v>2.2400000000000002</v>
      </c>
      <c r="I302" s="220"/>
      <c r="J302" s="221">
        <f>ROUND(I302*H302,1)</f>
        <v>0</v>
      </c>
      <c r="K302" s="222"/>
      <c r="L302" s="44"/>
      <c r="M302" s="223" t="s">
        <v>1</v>
      </c>
      <c r="N302" s="224" t="s">
        <v>40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0.082000000000000003</v>
      </c>
      <c r="T302" s="226">
        <f>S302*H302</f>
        <v>0.18368000000000004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143</v>
      </c>
      <c r="AT302" s="227" t="s">
        <v>139</v>
      </c>
      <c r="AU302" s="227" t="s">
        <v>144</v>
      </c>
      <c r="AY302" s="17" t="s">
        <v>136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144</v>
      </c>
      <c r="BK302" s="228">
        <f>ROUND(I302*H302,1)</f>
        <v>0</v>
      </c>
      <c r="BL302" s="17" t="s">
        <v>143</v>
      </c>
      <c r="BM302" s="227" t="s">
        <v>275</v>
      </c>
    </row>
    <row r="303" s="13" customFormat="1">
      <c r="A303" s="13"/>
      <c r="B303" s="229"/>
      <c r="C303" s="230"/>
      <c r="D303" s="231" t="s">
        <v>150</v>
      </c>
      <c r="E303" s="232" t="s">
        <v>1</v>
      </c>
      <c r="F303" s="233" t="s">
        <v>164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150</v>
      </c>
      <c r="AU303" s="239" t="s">
        <v>144</v>
      </c>
      <c r="AV303" s="13" t="s">
        <v>81</v>
      </c>
      <c r="AW303" s="13" t="s">
        <v>30</v>
      </c>
      <c r="AX303" s="13" t="s">
        <v>74</v>
      </c>
      <c r="AY303" s="239" t="s">
        <v>136</v>
      </c>
    </row>
    <row r="304" s="14" customFormat="1">
      <c r="A304" s="14"/>
      <c r="B304" s="240"/>
      <c r="C304" s="241"/>
      <c r="D304" s="231" t="s">
        <v>150</v>
      </c>
      <c r="E304" s="242" t="s">
        <v>1</v>
      </c>
      <c r="F304" s="243" t="s">
        <v>276</v>
      </c>
      <c r="G304" s="241"/>
      <c r="H304" s="244">
        <v>2.2400000000000002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150</v>
      </c>
      <c r="AU304" s="250" t="s">
        <v>144</v>
      </c>
      <c r="AV304" s="14" t="s">
        <v>144</v>
      </c>
      <c r="AW304" s="14" t="s">
        <v>30</v>
      </c>
      <c r="AX304" s="14" t="s">
        <v>81</v>
      </c>
      <c r="AY304" s="250" t="s">
        <v>136</v>
      </c>
    </row>
    <row r="305" s="2" customFormat="1" ht="21.75" customHeight="1">
      <c r="A305" s="38"/>
      <c r="B305" s="39"/>
      <c r="C305" s="215" t="s">
        <v>277</v>
      </c>
      <c r="D305" s="215" t="s">
        <v>139</v>
      </c>
      <c r="E305" s="216" t="s">
        <v>278</v>
      </c>
      <c r="F305" s="217" t="s">
        <v>279</v>
      </c>
      <c r="G305" s="218" t="s">
        <v>148</v>
      </c>
      <c r="H305" s="219">
        <v>11.960000000000001</v>
      </c>
      <c r="I305" s="220"/>
      <c r="J305" s="221">
        <f>ROUND(I305*H305,1)</f>
        <v>0</v>
      </c>
      <c r="K305" s="222"/>
      <c r="L305" s="44"/>
      <c r="M305" s="223" t="s">
        <v>1</v>
      </c>
      <c r="N305" s="224" t="s">
        <v>40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143</v>
      </c>
      <c r="AT305" s="227" t="s">
        <v>139</v>
      </c>
      <c r="AU305" s="227" t="s">
        <v>144</v>
      </c>
      <c r="AY305" s="17" t="s">
        <v>136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144</v>
      </c>
      <c r="BK305" s="228">
        <f>ROUND(I305*H305,1)</f>
        <v>0</v>
      </c>
      <c r="BL305" s="17" t="s">
        <v>143</v>
      </c>
      <c r="BM305" s="227" t="s">
        <v>280</v>
      </c>
    </row>
    <row r="306" s="13" customFormat="1">
      <c r="A306" s="13"/>
      <c r="B306" s="229"/>
      <c r="C306" s="230"/>
      <c r="D306" s="231" t="s">
        <v>150</v>
      </c>
      <c r="E306" s="232" t="s">
        <v>1</v>
      </c>
      <c r="F306" s="233" t="s">
        <v>162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150</v>
      </c>
      <c r="AU306" s="239" t="s">
        <v>144</v>
      </c>
      <c r="AV306" s="13" t="s">
        <v>81</v>
      </c>
      <c r="AW306" s="13" t="s">
        <v>30</v>
      </c>
      <c r="AX306" s="13" t="s">
        <v>74</v>
      </c>
      <c r="AY306" s="239" t="s">
        <v>136</v>
      </c>
    </row>
    <row r="307" s="14" customFormat="1">
      <c r="A307" s="14"/>
      <c r="B307" s="240"/>
      <c r="C307" s="241"/>
      <c r="D307" s="231" t="s">
        <v>150</v>
      </c>
      <c r="E307" s="242" t="s">
        <v>1</v>
      </c>
      <c r="F307" s="243" t="s">
        <v>163</v>
      </c>
      <c r="G307" s="241"/>
      <c r="H307" s="244">
        <v>7.8390000000000004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150</v>
      </c>
      <c r="AU307" s="250" t="s">
        <v>144</v>
      </c>
      <c r="AV307" s="14" t="s">
        <v>144</v>
      </c>
      <c r="AW307" s="14" t="s">
        <v>30</v>
      </c>
      <c r="AX307" s="14" t="s">
        <v>74</v>
      </c>
      <c r="AY307" s="250" t="s">
        <v>136</v>
      </c>
    </row>
    <row r="308" s="13" customFormat="1">
      <c r="A308" s="13"/>
      <c r="B308" s="229"/>
      <c r="C308" s="230"/>
      <c r="D308" s="231" t="s">
        <v>150</v>
      </c>
      <c r="E308" s="232" t="s">
        <v>1</v>
      </c>
      <c r="F308" s="233" t="s">
        <v>164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150</v>
      </c>
      <c r="AU308" s="239" t="s">
        <v>144</v>
      </c>
      <c r="AV308" s="13" t="s">
        <v>81</v>
      </c>
      <c r="AW308" s="13" t="s">
        <v>30</v>
      </c>
      <c r="AX308" s="13" t="s">
        <v>74</v>
      </c>
      <c r="AY308" s="239" t="s">
        <v>136</v>
      </c>
    </row>
    <row r="309" s="14" customFormat="1">
      <c r="A309" s="14"/>
      <c r="B309" s="240"/>
      <c r="C309" s="241"/>
      <c r="D309" s="231" t="s">
        <v>150</v>
      </c>
      <c r="E309" s="242" t="s">
        <v>1</v>
      </c>
      <c r="F309" s="243" t="s">
        <v>165</v>
      </c>
      <c r="G309" s="241"/>
      <c r="H309" s="244">
        <v>2.9060000000000001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150</v>
      </c>
      <c r="AU309" s="250" t="s">
        <v>144</v>
      </c>
      <c r="AV309" s="14" t="s">
        <v>144</v>
      </c>
      <c r="AW309" s="14" t="s">
        <v>30</v>
      </c>
      <c r="AX309" s="14" t="s">
        <v>74</v>
      </c>
      <c r="AY309" s="250" t="s">
        <v>136</v>
      </c>
    </row>
    <row r="310" s="13" customFormat="1">
      <c r="A310" s="13"/>
      <c r="B310" s="229"/>
      <c r="C310" s="230"/>
      <c r="D310" s="231" t="s">
        <v>150</v>
      </c>
      <c r="E310" s="232" t="s">
        <v>1</v>
      </c>
      <c r="F310" s="233" t="s">
        <v>166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150</v>
      </c>
      <c r="AU310" s="239" t="s">
        <v>144</v>
      </c>
      <c r="AV310" s="13" t="s">
        <v>81</v>
      </c>
      <c r="AW310" s="13" t="s">
        <v>30</v>
      </c>
      <c r="AX310" s="13" t="s">
        <v>74</v>
      </c>
      <c r="AY310" s="239" t="s">
        <v>136</v>
      </c>
    </row>
    <row r="311" s="14" customFormat="1">
      <c r="A311" s="14"/>
      <c r="B311" s="240"/>
      <c r="C311" s="241"/>
      <c r="D311" s="231" t="s">
        <v>150</v>
      </c>
      <c r="E311" s="242" t="s">
        <v>1</v>
      </c>
      <c r="F311" s="243" t="s">
        <v>167</v>
      </c>
      <c r="G311" s="241"/>
      <c r="H311" s="244">
        <v>1.2150000000000001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150</v>
      </c>
      <c r="AU311" s="250" t="s">
        <v>144</v>
      </c>
      <c r="AV311" s="14" t="s">
        <v>144</v>
      </c>
      <c r="AW311" s="14" t="s">
        <v>30</v>
      </c>
      <c r="AX311" s="14" t="s">
        <v>74</v>
      </c>
      <c r="AY311" s="250" t="s">
        <v>136</v>
      </c>
    </row>
    <row r="312" s="15" customFormat="1">
      <c r="A312" s="15"/>
      <c r="B312" s="251"/>
      <c r="C312" s="252"/>
      <c r="D312" s="231" t="s">
        <v>150</v>
      </c>
      <c r="E312" s="253" t="s">
        <v>1</v>
      </c>
      <c r="F312" s="254" t="s">
        <v>174</v>
      </c>
      <c r="G312" s="252"/>
      <c r="H312" s="255">
        <v>11.960000000000001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1" t="s">
        <v>150</v>
      </c>
      <c r="AU312" s="261" t="s">
        <v>144</v>
      </c>
      <c r="AV312" s="15" t="s">
        <v>143</v>
      </c>
      <c r="AW312" s="15" t="s">
        <v>30</v>
      </c>
      <c r="AX312" s="15" t="s">
        <v>81</v>
      </c>
      <c r="AY312" s="261" t="s">
        <v>136</v>
      </c>
    </row>
    <row r="313" s="2" customFormat="1" ht="24.15" customHeight="1">
      <c r="A313" s="38"/>
      <c r="B313" s="39"/>
      <c r="C313" s="215" t="s">
        <v>281</v>
      </c>
      <c r="D313" s="215" t="s">
        <v>139</v>
      </c>
      <c r="E313" s="216" t="s">
        <v>282</v>
      </c>
      <c r="F313" s="217" t="s">
        <v>283</v>
      </c>
      <c r="G313" s="218" t="s">
        <v>148</v>
      </c>
      <c r="H313" s="219">
        <v>11.960000000000001</v>
      </c>
      <c r="I313" s="220"/>
      <c r="J313" s="221">
        <f>ROUND(I313*H313,1)</f>
        <v>0</v>
      </c>
      <c r="K313" s="222"/>
      <c r="L313" s="44"/>
      <c r="M313" s="223" t="s">
        <v>1</v>
      </c>
      <c r="N313" s="224" t="s">
        <v>40</v>
      </c>
      <c r="O313" s="91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143</v>
      </c>
      <c r="AT313" s="227" t="s">
        <v>139</v>
      </c>
      <c r="AU313" s="227" t="s">
        <v>144</v>
      </c>
      <c r="AY313" s="17" t="s">
        <v>136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144</v>
      </c>
      <c r="BK313" s="228">
        <f>ROUND(I313*H313,1)</f>
        <v>0</v>
      </c>
      <c r="BL313" s="17" t="s">
        <v>143</v>
      </c>
      <c r="BM313" s="227" t="s">
        <v>284</v>
      </c>
    </row>
    <row r="314" s="13" customFormat="1">
      <c r="A314" s="13"/>
      <c r="B314" s="229"/>
      <c r="C314" s="230"/>
      <c r="D314" s="231" t="s">
        <v>150</v>
      </c>
      <c r="E314" s="232" t="s">
        <v>1</v>
      </c>
      <c r="F314" s="233" t="s">
        <v>162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150</v>
      </c>
      <c r="AU314" s="239" t="s">
        <v>144</v>
      </c>
      <c r="AV314" s="13" t="s">
        <v>81</v>
      </c>
      <c r="AW314" s="13" t="s">
        <v>30</v>
      </c>
      <c r="AX314" s="13" t="s">
        <v>74</v>
      </c>
      <c r="AY314" s="239" t="s">
        <v>136</v>
      </c>
    </row>
    <row r="315" s="14" customFormat="1">
      <c r="A315" s="14"/>
      <c r="B315" s="240"/>
      <c r="C315" s="241"/>
      <c r="D315" s="231" t="s">
        <v>150</v>
      </c>
      <c r="E315" s="242" t="s">
        <v>1</v>
      </c>
      <c r="F315" s="243" t="s">
        <v>163</v>
      </c>
      <c r="G315" s="241"/>
      <c r="H315" s="244">
        <v>7.8390000000000004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150</v>
      </c>
      <c r="AU315" s="250" t="s">
        <v>144</v>
      </c>
      <c r="AV315" s="14" t="s">
        <v>144</v>
      </c>
      <c r="AW315" s="14" t="s">
        <v>30</v>
      </c>
      <c r="AX315" s="14" t="s">
        <v>74</v>
      </c>
      <c r="AY315" s="250" t="s">
        <v>136</v>
      </c>
    </row>
    <row r="316" s="13" customFormat="1">
      <c r="A316" s="13"/>
      <c r="B316" s="229"/>
      <c r="C316" s="230"/>
      <c r="D316" s="231" t="s">
        <v>150</v>
      </c>
      <c r="E316" s="232" t="s">
        <v>1</v>
      </c>
      <c r="F316" s="233" t="s">
        <v>164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150</v>
      </c>
      <c r="AU316" s="239" t="s">
        <v>144</v>
      </c>
      <c r="AV316" s="13" t="s">
        <v>81</v>
      </c>
      <c r="AW316" s="13" t="s">
        <v>30</v>
      </c>
      <c r="AX316" s="13" t="s">
        <v>74</v>
      </c>
      <c r="AY316" s="239" t="s">
        <v>136</v>
      </c>
    </row>
    <row r="317" s="14" customFormat="1">
      <c r="A317" s="14"/>
      <c r="B317" s="240"/>
      <c r="C317" s="241"/>
      <c r="D317" s="231" t="s">
        <v>150</v>
      </c>
      <c r="E317" s="242" t="s">
        <v>1</v>
      </c>
      <c r="F317" s="243" t="s">
        <v>165</v>
      </c>
      <c r="G317" s="241"/>
      <c r="H317" s="244">
        <v>2.9060000000000001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150</v>
      </c>
      <c r="AU317" s="250" t="s">
        <v>144</v>
      </c>
      <c r="AV317" s="14" t="s">
        <v>144</v>
      </c>
      <c r="AW317" s="14" t="s">
        <v>30</v>
      </c>
      <c r="AX317" s="14" t="s">
        <v>74</v>
      </c>
      <c r="AY317" s="250" t="s">
        <v>136</v>
      </c>
    </row>
    <row r="318" s="13" customFormat="1">
      <c r="A318" s="13"/>
      <c r="B318" s="229"/>
      <c r="C318" s="230"/>
      <c r="D318" s="231" t="s">
        <v>150</v>
      </c>
      <c r="E318" s="232" t="s">
        <v>1</v>
      </c>
      <c r="F318" s="233" t="s">
        <v>166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150</v>
      </c>
      <c r="AU318" s="239" t="s">
        <v>144</v>
      </c>
      <c r="AV318" s="13" t="s">
        <v>81</v>
      </c>
      <c r="AW318" s="13" t="s">
        <v>30</v>
      </c>
      <c r="AX318" s="13" t="s">
        <v>74</v>
      </c>
      <c r="AY318" s="239" t="s">
        <v>136</v>
      </c>
    </row>
    <row r="319" s="14" customFormat="1">
      <c r="A319" s="14"/>
      <c r="B319" s="240"/>
      <c r="C319" s="241"/>
      <c r="D319" s="231" t="s">
        <v>150</v>
      </c>
      <c r="E319" s="242" t="s">
        <v>1</v>
      </c>
      <c r="F319" s="243" t="s">
        <v>167</v>
      </c>
      <c r="G319" s="241"/>
      <c r="H319" s="244">
        <v>1.2150000000000001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150</v>
      </c>
      <c r="AU319" s="250" t="s">
        <v>144</v>
      </c>
      <c r="AV319" s="14" t="s">
        <v>144</v>
      </c>
      <c r="AW319" s="14" t="s">
        <v>30</v>
      </c>
      <c r="AX319" s="14" t="s">
        <v>74</v>
      </c>
      <c r="AY319" s="250" t="s">
        <v>136</v>
      </c>
    </row>
    <row r="320" s="15" customFormat="1">
      <c r="A320" s="15"/>
      <c r="B320" s="251"/>
      <c r="C320" s="252"/>
      <c r="D320" s="231" t="s">
        <v>150</v>
      </c>
      <c r="E320" s="253" t="s">
        <v>1</v>
      </c>
      <c r="F320" s="254" t="s">
        <v>174</v>
      </c>
      <c r="G320" s="252"/>
      <c r="H320" s="255">
        <v>11.960000000000001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1" t="s">
        <v>150</v>
      </c>
      <c r="AU320" s="261" t="s">
        <v>144</v>
      </c>
      <c r="AV320" s="15" t="s">
        <v>143</v>
      </c>
      <c r="AW320" s="15" t="s">
        <v>30</v>
      </c>
      <c r="AX320" s="15" t="s">
        <v>81</v>
      </c>
      <c r="AY320" s="261" t="s">
        <v>136</v>
      </c>
    </row>
    <row r="321" s="2" customFormat="1" ht="24.15" customHeight="1">
      <c r="A321" s="38"/>
      <c r="B321" s="39"/>
      <c r="C321" s="215" t="s">
        <v>285</v>
      </c>
      <c r="D321" s="215" t="s">
        <v>139</v>
      </c>
      <c r="E321" s="216" t="s">
        <v>286</v>
      </c>
      <c r="F321" s="217" t="s">
        <v>287</v>
      </c>
      <c r="G321" s="218" t="s">
        <v>148</v>
      </c>
      <c r="H321" s="219">
        <v>11.960000000000001</v>
      </c>
      <c r="I321" s="220"/>
      <c r="J321" s="221">
        <f>ROUND(I321*H321,1)</f>
        <v>0</v>
      </c>
      <c r="K321" s="222"/>
      <c r="L321" s="44"/>
      <c r="M321" s="223" t="s">
        <v>1</v>
      </c>
      <c r="N321" s="224" t="s">
        <v>40</v>
      </c>
      <c r="O321" s="91"/>
      <c r="P321" s="225">
        <f>O321*H321</f>
        <v>0</v>
      </c>
      <c r="Q321" s="225">
        <v>0</v>
      </c>
      <c r="R321" s="225">
        <f>Q321*H321</f>
        <v>0</v>
      </c>
      <c r="S321" s="225">
        <v>0.035000000000000003</v>
      </c>
      <c r="T321" s="226">
        <f>S321*H321</f>
        <v>0.41860000000000008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244</v>
      </c>
      <c r="AT321" s="227" t="s">
        <v>139</v>
      </c>
      <c r="AU321" s="227" t="s">
        <v>144</v>
      </c>
      <c r="AY321" s="17" t="s">
        <v>136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144</v>
      </c>
      <c r="BK321" s="228">
        <f>ROUND(I321*H321,1)</f>
        <v>0</v>
      </c>
      <c r="BL321" s="17" t="s">
        <v>244</v>
      </c>
      <c r="BM321" s="227" t="s">
        <v>288</v>
      </c>
    </row>
    <row r="322" s="13" customFormat="1">
      <c r="A322" s="13"/>
      <c r="B322" s="229"/>
      <c r="C322" s="230"/>
      <c r="D322" s="231" t="s">
        <v>150</v>
      </c>
      <c r="E322" s="232" t="s">
        <v>1</v>
      </c>
      <c r="F322" s="233" t="s">
        <v>162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150</v>
      </c>
      <c r="AU322" s="239" t="s">
        <v>144</v>
      </c>
      <c r="AV322" s="13" t="s">
        <v>81</v>
      </c>
      <c r="AW322" s="13" t="s">
        <v>30</v>
      </c>
      <c r="AX322" s="13" t="s">
        <v>74</v>
      </c>
      <c r="AY322" s="239" t="s">
        <v>136</v>
      </c>
    </row>
    <row r="323" s="14" customFormat="1">
      <c r="A323" s="14"/>
      <c r="B323" s="240"/>
      <c r="C323" s="241"/>
      <c r="D323" s="231" t="s">
        <v>150</v>
      </c>
      <c r="E323" s="242" t="s">
        <v>1</v>
      </c>
      <c r="F323" s="243" t="s">
        <v>163</v>
      </c>
      <c r="G323" s="241"/>
      <c r="H323" s="244">
        <v>7.8390000000000004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150</v>
      </c>
      <c r="AU323" s="250" t="s">
        <v>144</v>
      </c>
      <c r="AV323" s="14" t="s">
        <v>144</v>
      </c>
      <c r="AW323" s="14" t="s">
        <v>30</v>
      </c>
      <c r="AX323" s="14" t="s">
        <v>74</v>
      </c>
      <c r="AY323" s="250" t="s">
        <v>136</v>
      </c>
    </row>
    <row r="324" s="13" customFormat="1">
      <c r="A324" s="13"/>
      <c r="B324" s="229"/>
      <c r="C324" s="230"/>
      <c r="D324" s="231" t="s">
        <v>150</v>
      </c>
      <c r="E324" s="232" t="s">
        <v>1</v>
      </c>
      <c r="F324" s="233" t="s">
        <v>164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150</v>
      </c>
      <c r="AU324" s="239" t="s">
        <v>144</v>
      </c>
      <c r="AV324" s="13" t="s">
        <v>81</v>
      </c>
      <c r="AW324" s="13" t="s">
        <v>30</v>
      </c>
      <c r="AX324" s="13" t="s">
        <v>74</v>
      </c>
      <c r="AY324" s="239" t="s">
        <v>136</v>
      </c>
    </row>
    <row r="325" s="14" customFormat="1">
      <c r="A325" s="14"/>
      <c r="B325" s="240"/>
      <c r="C325" s="241"/>
      <c r="D325" s="231" t="s">
        <v>150</v>
      </c>
      <c r="E325" s="242" t="s">
        <v>1</v>
      </c>
      <c r="F325" s="243" t="s">
        <v>165</v>
      </c>
      <c r="G325" s="241"/>
      <c r="H325" s="244">
        <v>2.9060000000000001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150</v>
      </c>
      <c r="AU325" s="250" t="s">
        <v>144</v>
      </c>
      <c r="AV325" s="14" t="s">
        <v>144</v>
      </c>
      <c r="AW325" s="14" t="s">
        <v>30</v>
      </c>
      <c r="AX325" s="14" t="s">
        <v>74</v>
      </c>
      <c r="AY325" s="250" t="s">
        <v>136</v>
      </c>
    </row>
    <row r="326" s="13" customFormat="1">
      <c r="A326" s="13"/>
      <c r="B326" s="229"/>
      <c r="C326" s="230"/>
      <c r="D326" s="231" t="s">
        <v>150</v>
      </c>
      <c r="E326" s="232" t="s">
        <v>1</v>
      </c>
      <c r="F326" s="233" t="s">
        <v>166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150</v>
      </c>
      <c r="AU326" s="239" t="s">
        <v>144</v>
      </c>
      <c r="AV326" s="13" t="s">
        <v>81</v>
      </c>
      <c r="AW326" s="13" t="s">
        <v>30</v>
      </c>
      <c r="AX326" s="13" t="s">
        <v>74</v>
      </c>
      <c r="AY326" s="239" t="s">
        <v>136</v>
      </c>
    </row>
    <row r="327" s="14" customFormat="1">
      <c r="A327" s="14"/>
      <c r="B327" s="240"/>
      <c r="C327" s="241"/>
      <c r="D327" s="231" t="s">
        <v>150</v>
      </c>
      <c r="E327" s="242" t="s">
        <v>1</v>
      </c>
      <c r="F327" s="243" t="s">
        <v>167</v>
      </c>
      <c r="G327" s="241"/>
      <c r="H327" s="244">
        <v>1.2150000000000001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150</v>
      </c>
      <c r="AU327" s="250" t="s">
        <v>144</v>
      </c>
      <c r="AV327" s="14" t="s">
        <v>144</v>
      </c>
      <c r="AW327" s="14" t="s">
        <v>30</v>
      </c>
      <c r="AX327" s="14" t="s">
        <v>74</v>
      </c>
      <c r="AY327" s="250" t="s">
        <v>136</v>
      </c>
    </row>
    <row r="328" s="15" customFormat="1">
      <c r="A328" s="15"/>
      <c r="B328" s="251"/>
      <c r="C328" s="252"/>
      <c r="D328" s="231" t="s">
        <v>150</v>
      </c>
      <c r="E328" s="253" t="s">
        <v>1</v>
      </c>
      <c r="F328" s="254" t="s">
        <v>174</v>
      </c>
      <c r="G328" s="252"/>
      <c r="H328" s="255">
        <v>11.960000000000001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1" t="s">
        <v>150</v>
      </c>
      <c r="AU328" s="261" t="s">
        <v>144</v>
      </c>
      <c r="AV328" s="15" t="s">
        <v>143</v>
      </c>
      <c r="AW328" s="15" t="s">
        <v>30</v>
      </c>
      <c r="AX328" s="15" t="s">
        <v>81</v>
      </c>
      <c r="AY328" s="261" t="s">
        <v>136</v>
      </c>
    </row>
    <row r="329" s="2" customFormat="1" ht="21.75" customHeight="1">
      <c r="A329" s="38"/>
      <c r="B329" s="39"/>
      <c r="C329" s="215" t="s">
        <v>289</v>
      </c>
      <c r="D329" s="215" t="s">
        <v>139</v>
      </c>
      <c r="E329" s="216" t="s">
        <v>290</v>
      </c>
      <c r="F329" s="217" t="s">
        <v>291</v>
      </c>
      <c r="G329" s="218" t="s">
        <v>148</v>
      </c>
      <c r="H329" s="219">
        <v>2.6000000000000001</v>
      </c>
      <c r="I329" s="220"/>
      <c r="J329" s="221">
        <f>ROUND(I329*H329,1)</f>
        <v>0</v>
      </c>
      <c r="K329" s="222"/>
      <c r="L329" s="44"/>
      <c r="M329" s="223" t="s">
        <v>1</v>
      </c>
      <c r="N329" s="224" t="s">
        <v>40</v>
      </c>
      <c r="O329" s="91"/>
      <c r="P329" s="225">
        <f>O329*H329</f>
        <v>0</v>
      </c>
      <c r="Q329" s="225">
        <v>0</v>
      </c>
      <c r="R329" s="225">
        <f>Q329*H329</f>
        <v>0</v>
      </c>
      <c r="S329" s="225">
        <v>0.075999999999999998</v>
      </c>
      <c r="T329" s="226">
        <f>S329*H329</f>
        <v>0.1976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143</v>
      </c>
      <c r="AT329" s="227" t="s">
        <v>139</v>
      </c>
      <c r="AU329" s="227" t="s">
        <v>144</v>
      </c>
      <c r="AY329" s="17" t="s">
        <v>136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144</v>
      </c>
      <c r="BK329" s="228">
        <f>ROUND(I329*H329,1)</f>
        <v>0</v>
      </c>
      <c r="BL329" s="17" t="s">
        <v>143</v>
      </c>
      <c r="BM329" s="227" t="s">
        <v>292</v>
      </c>
    </row>
    <row r="330" s="13" customFormat="1">
      <c r="A330" s="13"/>
      <c r="B330" s="229"/>
      <c r="C330" s="230"/>
      <c r="D330" s="231" t="s">
        <v>150</v>
      </c>
      <c r="E330" s="232" t="s">
        <v>1</v>
      </c>
      <c r="F330" s="233" t="s">
        <v>164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150</v>
      </c>
      <c r="AU330" s="239" t="s">
        <v>144</v>
      </c>
      <c r="AV330" s="13" t="s">
        <v>81</v>
      </c>
      <c r="AW330" s="13" t="s">
        <v>30</v>
      </c>
      <c r="AX330" s="13" t="s">
        <v>74</v>
      </c>
      <c r="AY330" s="239" t="s">
        <v>136</v>
      </c>
    </row>
    <row r="331" s="14" customFormat="1">
      <c r="A331" s="14"/>
      <c r="B331" s="240"/>
      <c r="C331" s="241"/>
      <c r="D331" s="231" t="s">
        <v>150</v>
      </c>
      <c r="E331" s="242" t="s">
        <v>1</v>
      </c>
      <c r="F331" s="243" t="s">
        <v>293</v>
      </c>
      <c r="G331" s="241"/>
      <c r="H331" s="244">
        <v>1.3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150</v>
      </c>
      <c r="AU331" s="250" t="s">
        <v>144</v>
      </c>
      <c r="AV331" s="14" t="s">
        <v>144</v>
      </c>
      <c r="AW331" s="14" t="s">
        <v>30</v>
      </c>
      <c r="AX331" s="14" t="s">
        <v>74</v>
      </c>
      <c r="AY331" s="250" t="s">
        <v>136</v>
      </c>
    </row>
    <row r="332" s="13" customFormat="1">
      <c r="A332" s="13"/>
      <c r="B332" s="229"/>
      <c r="C332" s="230"/>
      <c r="D332" s="231" t="s">
        <v>150</v>
      </c>
      <c r="E332" s="232" t="s">
        <v>1</v>
      </c>
      <c r="F332" s="233" t="s">
        <v>166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150</v>
      </c>
      <c r="AU332" s="239" t="s">
        <v>144</v>
      </c>
      <c r="AV332" s="13" t="s">
        <v>81</v>
      </c>
      <c r="AW332" s="13" t="s">
        <v>30</v>
      </c>
      <c r="AX332" s="13" t="s">
        <v>74</v>
      </c>
      <c r="AY332" s="239" t="s">
        <v>136</v>
      </c>
    </row>
    <row r="333" s="14" customFormat="1">
      <c r="A333" s="14"/>
      <c r="B333" s="240"/>
      <c r="C333" s="241"/>
      <c r="D333" s="231" t="s">
        <v>150</v>
      </c>
      <c r="E333" s="242" t="s">
        <v>1</v>
      </c>
      <c r="F333" s="243" t="s">
        <v>293</v>
      </c>
      <c r="G333" s="241"/>
      <c r="H333" s="244">
        <v>1.3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150</v>
      </c>
      <c r="AU333" s="250" t="s">
        <v>144</v>
      </c>
      <c r="AV333" s="14" t="s">
        <v>144</v>
      </c>
      <c r="AW333" s="14" t="s">
        <v>30</v>
      </c>
      <c r="AX333" s="14" t="s">
        <v>74</v>
      </c>
      <c r="AY333" s="250" t="s">
        <v>136</v>
      </c>
    </row>
    <row r="334" s="15" customFormat="1">
      <c r="A334" s="15"/>
      <c r="B334" s="251"/>
      <c r="C334" s="252"/>
      <c r="D334" s="231" t="s">
        <v>150</v>
      </c>
      <c r="E334" s="253" t="s">
        <v>1</v>
      </c>
      <c r="F334" s="254" t="s">
        <v>174</v>
      </c>
      <c r="G334" s="252"/>
      <c r="H334" s="255">
        <v>2.6000000000000001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1" t="s">
        <v>150</v>
      </c>
      <c r="AU334" s="261" t="s">
        <v>144</v>
      </c>
      <c r="AV334" s="15" t="s">
        <v>143</v>
      </c>
      <c r="AW334" s="15" t="s">
        <v>30</v>
      </c>
      <c r="AX334" s="15" t="s">
        <v>81</v>
      </c>
      <c r="AY334" s="261" t="s">
        <v>136</v>
      </c>
    </row>
    <row r="335" s="2" customFormat="1" ht="24.15" customHeight="1">
      <c r="A335" s="38"/>
      <c r="B335" s="39"/>
      <c r="C335" s="215" t="s">
        <v>294</v>
      </c>
      <c r="D335" s="215" t="s">
        <v>139</v>
      </c>
      <c r="E335" s="216" t="s">
        <v>295</v>
      </c>
      <c r="F335" s="217" t="s">
        <v>296</v>
      </c>
      <c r="G335" s="218" t="s">
        <v>142</v>
      </c>
      <c r="H335" s="219">
        <v>5</v>
      </c>
      <c r="I335" s="220"/>
      <c r="J335" s="221">
        <f>ROUND(I335*H335,1)</f>
        <v>0</v>
      </c>
      <c r="K335" s="222"/>
      <c r="L335" s="44"/>
      <c r="M335" s="223" t="s">
        <v>1</v>
      </c>
      <c r="N335" s="224" t="s">
        <v>40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0.053999999999999999</v>
      </c>
      <c r="T335" s="226">
        <f>S335*H335</f>
        <v>0.27000000000000002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143</v>
      </c>
      <c r="AT335" s="227" t="s">
        <v>139</v>
      </c>
      <c r="AU335" s="227" t="s">
        <v>144</v>
      </c>
      <c r="AY335" s="17" t="s">
        <v>136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144</v>
      </c>
      <c r="BK335" s="228">
        <f>ROUND(I335*H335,1)</f>
        <v>0</v>
      </c>
      <c r="BL335" s="17" t="s">
        <v>143</v>
      </c>
      <c r="BM335" s="227" t="s">
        <v>297</v>
      </c>
    </row>
    <row r="336" s="2" customFormat="1" ht="24.15" customHeight="1">
      <c r="A336" s="38"/>
      <c r="B336" s="39"/>
      <c r="C336" s="215" t="s">
        <v>298</v>
      </c>
      <c r="D336" s="215" t="s">
        <v>139</v>
      </c>
      <c r="E336" s="216" t="s">
        <v>299</v>
      </c>
      <c r="F336" s="217" t="s">
        <v>300</v>
      </c>
      <c r="G336" s="218" t="s">
        <v>142</v>
      </c>
      <c r="H336" s="219">
        <v>70</v>
      </c>
      <c r="I336" s="220"/>
      <c r="J336" s="221">
        <f>ROUND(I336*H336,1)</f>
        <v>0</v>
      </c>
      <c r="K336" s="222"/>
      <c r="L336" s="44"/>
      <c r="M336" s="223" t="s">
        <v>1</v>
      </c>
      <c r="N336" s="224" t="s">
        <v>40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0.001</v>
      </c>
      <c r="T336" s="226">
        <f>S336*H336</f>
        <v>0.070000000000000007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143</v>
      </c>
      <c r="AT336" s="227" t="s">
        <v>139</v>
      </c>
      <c r="AU336" s="227" t="s">
        <v>144</v>
      </c>
      <c r="AY336" s="17" t="s">
        <v>136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144</v>
      </c>
      <c r="BK336" s="228">
        <f>ROUND(I336*H336,1)</f>
        <v>0</v>
      </c>
      <c r="BL336" s="17" t="s">
        <v>143</v>
      </c>
      <c r="BM336" s="227" t="s">
        <v>301</v>
      </c>
    </row>
    <row r="337" s="13" customFormat="1">
      <c r="A337" s="13"/>
      <c r="B337" s="229"/>
      <c r="C337" s="230"/>
      <c r="D337" s="231" t="s">
        <v>150</v>
      </c>
      <c r="E337" s="232" t="s">
        <v>1</v>
      </c>
      <c r="F337" s="233" t="s">
        <v>302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150</v>
      </c>
      <c r="AU337" s="239" t="s">
        <v>144</v>
      </c>
      <c r="AV337" s="13" t="s">
        <v>81</v>
      </c>
      <c r="AW337" s="13" t="s">
        <v>30</v>
      </c>
      <c r="AX337" s="13" t="s">
        <v>74</v>
      </c>
      <c r="AY337" s="239" t="s">
        <v>136</v>
      </c>
    </row>
    <row r="338" s="14" customFormat="1">
      <c r="A338" s="14"/>
      <c r="B338" s="240"/>
      <c r="C338" s="241"/>
      <c r="D338" s="231" t="s">
        <v>150</v>
      </c>
      <c r="E338" s="242" t="s">
        <v>1</v>
      </c>
      <c r="F338" s="243" t="s">
        <v>303</v>
      </c>
      <c r="G338" s="241"/>
      <c r="H338" s="244">
        <v>70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150</v>
      </c>
      <c r="AU338" s="250" t="s">
        <v>144</v>
      </c>
      <c r="AV338" s="14" t="s">
        <v>144</v>
      </c>
      <c r="AW338" s="14" t="s">
        <v>30</v>
      </c>
      <c r="AX338" s="14" t="s">
        <v>81</v>
      </c>
      <c r="AY338" s="250" t="s">
        <v>136</v>
      </c>
    </row>
    <row r="339" s="2" customFormat="1" ht="24.15" customHeight="1">
      <c r="A339" s="38"/>
      <c r="B339" s="39"/>
      <c r="C339" s="215" t="s">
        <v>304</v>
      </c>
      <c r="D339" s="215" t="s">
        <v>139</v>
      </c>
      <c r="E339" s="216" t="s">
        <v>305</v>
      </c>
      <c r="F339" s="217" t="s">
        <v>306</v>
      </c>
      <c r="G339" s="218" t="s">
        <v>307</v>
      </c>
      <c r="H339" s="219">
        <v>1</v>
      </c>
      <c r="I339" s="220"/>
      <c r="J339" s="221">
        <f>ROUND(I339*H339,1)</f>
        <v>0</v>
      </c>
      <c r="K339" s="222"/>
      <c r="L339" s="44"/>
      <c r="M339" s="223" t="s">
        <v>1</v>
      </c>
      <c r="N339" s="224" t="s">
        <v>40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0.0060000000000000001</v>
      </c>
      <c r="T339" s="226">
        <f>S339*H339</f>
        <v>0.0060000000000000001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143</v>
      </c>
      <c r="AT339" s="227" t="s">
        <v>139</v>
      </c>
      <c r="AU339" s="227" t="s">
        <v>144</v>
      </c>
      <c r="AY339" s="17" t="s">
        <v>136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144</v>
      </c>
      <c r="BK339" s="228">
        <f>ROUND(I339*H339,1)</f>
        <v>0</v>
      </c>
      <c r="BL339" s="17" t="s">
        <v>143</v>
      </c>
      <c r="BM339" s="227" t="s">
        <v>308</v>
      </c>
    </row>
    <row r="340" s="13" customFormat="1">
      <c r="A340" s="13"/>
      <c r="B340" s="229"/>
      <c r="C340" s="230"/>
      <c r="D340" s="231" t="s">
        <v>150</v>
      </c>
      <c r="E340" s="232" t="s">
        <v>1</v>
      </c>
      <c r="F340" s="233" t="s">
        <v>309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150</v>
      </c>
      <c r="AU340" s="239" t="s">
        <v>144</v>
      </c>
      <c r="AV340" s="13" t="s">
        <v>81</v>
      </c>
      <c r="AW340" s="13" t="s">
        <v>30</v>
      </c>
      <c r="AX340" s="13" t="s">
        <v>74</v>
      </c>
      <c r="AY340" s="239" t="s">
        <v>136</v>
      </c>
    </row>
    <row r="341" s="14" customFormat="1">
      <c r="A341" s="14"/>
      <c r="B341" s="240"/>
      <c r="C341" s="241"/>
      <c r="D341" s="231" t="s">
        <v>150</v>
      </c>
      <c r="E341" s="242" t="s">
        <v>1</v>
      </c>
      <c r="F341" s="243" t="s">
        <v>81</v>
      </c>
      <c r="G341" s="241"/>
      <c r="H341" s="244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150</v>
      </c>
      <c r="AU341" s="250" t="s">
        <v>144</v>
      </c>
      <c r="AV341" s="14" t="s">
        <v>144</v>
      </c>
      <c r="AW341" s="14" t="s">
        <v>30</v>
      </c>
      <c r="AX341" s="14" t="s">
        <v>74</v>
      </c>
      <c r="AY341" s="250" t="s">
        <v>136</v>
      </c>
    </row>
    <row r="342" s="15" customFormat="1">
      <c r="A342" s="15"/>
      <c r="B342" s="251"/>
      <c r="C342" s="252"/>
      <c r="D342" s="231" t="s">
        <v>150</v>
      </c>
      <c r="E342" s="253" t="s">
        <v>1</v>
      </c>
      <c r="F342" s="254" t="s">
        <v>174</v>
      </c>
      <c r="G342" s="252"/>
      <c r="H342" s="255">
        <v>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1" t="s">
        <v>150</v>
      </c>
      <c r="AU342" s="261" t="s">
        <v>144</v>
      </c>
      <c r="AV342" s="15" t="s">
        <v>143</v>
      </c>
      <c r="AW342" s="15" t="s">
        <v>30</v>
      </c>
      <c r="AX342" s="15" t="s">
        <v>81</v>
      </c>
      <c r="AY342" s="261" t="s">
        <v>136</v>
      </c>
    </row>
    <row r="343" s="2" customFormat="1" ht="24.15" customHeight="1">
      <c r="A343" s="38"/>
      <c r="B343" s="39"/>
      <c r="C343" s="215" t="s">
        <v>310</v>
      </c>
      <c r="D343" s="215" t="s">
        <v>139</v>
      </c>
      <c r="E343" s="216" t="s">
        <v>311</v>
      </c>
      <c r="F343" s="217" t="s">
        <v>312</v>
      </c>
      <c r="G343" s="218" t="s">
        <v>307</v>
      </c>
      <c r="H343" s="219">
        <v>16</v>
      </c>
      <c r="I343" s="220"/>
      <c r="J343" s="221">
        <f>ROUND(I343*H343,1)</f>
        <v>0</v>
      </c>
      <c r="K343" s="222"/>
      <c r="L343" s="44"/>
      <c r="M343" s="223" t="s">
        <v>1</v>
      </c>
      <c r="N343" s="224" t="s">
        <v>40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0.0089999999999999993</v>
      </c>
      <c r="T343" s="226">
        <f>S343*H343</f>
        <v>0.14399999999999999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143</v>
      </c>
      <c r="AT343" s="227" t="s">
        <v>139</v>
      </c>
      <c r="AU343" s="227" t="s">
        <v>144</v>
      </c>
      <c r="AY343" s="17" t="s">
        <v>136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144</v>
      </c>
      <c r="BK343" s="228">
        <f>ROUND(I343*H343,1)</f>
        <v>0</v>
      </c>
      <c r="BL343" s="17" t="s">
        <v>143</v>
      </c>
      <c r="BM343" s="227" t="s">
        <v>313</v>
      </c>
    </row>
    <row r="344" s="13" customFormat="1">
      <c r="A344" s="13"/>
      <c r="B344" s="229"/>
      <c r="C344" s="230"/>
      <c r="D344" s="231" t="s">
        <v>150</v>
      </c>
      <c r="E344" s="232" t="s">
        <v>1</v>
      </c>
      <c r="F344" s="233" t="s">
        <v>314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150</v>
      </c>
      <c r="AU344" s="239" t="s">
        <v>144</v>
      </c>
      <c r="AV344" s="13" t="s">
        <v>81</v>
      </c>
      <c r="AW344" s="13" t="s">
        <v>30</v>
      </c>
      <c r="AX344" s="13" t="s">
        <v>74</v>
      </c>
      <c r="AY344" s="239" t="s">
        <v>136</v>
      </c>
    </row>
    <row r="345" s="13" customFormat="1">
      <c r="A345" s="13"/>
      <c r="B345" s="229"/>
      <c r="C345" s="230"/>
      <c r="D345" s="231" t="s">
        <v>150</v>
      </c>
      <c r="E345" s="232" t="s">
        <v>1</v>
      </c>
      <c r="F345" s="233" t="s">
        <v>315</v>
      </c>
      <c r="G345" s="230"/>
      <c r="H345" s="232" t="s">
        <v>1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150</v>
      </c>
      <c r="AU345" s="239" t="s">
        <v>144</v>
      </c>
      <c r="AV345" s="13" t="s">
        <v>81</v>
      </c>
      <c r="AW345" s="13" t="s">
        <v>30</v>
      </c>
      <c r="AX345" s="13" t="s">
        <v>74</v>
      </c>
      <c r="AY345" s="239" t="s">
        <v>136</v>
      </c>
    </row>
    <row r="346" s="14" customFormat="1">
      <c r="A346" s="14"/>
      <c r="B346" s="240"/>
      <c r="C346" s="241"/>
      <c r="D346" s="231" t="s">
        <v>150</v>
      </c>
      <c r="E346" s="242" t="s">
        <v>1</v>
      </c>
      <c r="F346" s="243" t="s">
        <v>143</v>
      </c>
      <c r="G346" s="241"/>
      <c r="H346" s="244">
        <v>4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150</v>
      </c>
      <c r="AU346" s="250" t="s">
        <v>144</v>
      </c>
      <c r="AV346" s="14" t="s">
        <v>144</v>
      </c>
      <c r="AW346" s="14" t="s">
        <v>30</v>
      </c>
      <c r="AX346" s="14" t="s">
        <v>74</v>
      </c>
      <c r="AY346" s="250" t="s">
        <v>136</v>
      </c>
    </row>
    <row r="347" s="13" customFormat="1">
      <c r="A347" s="13"/>
      <c r="B347" s="229"/>
      <c r="C347" s="230"/>
      <c r="D347" s="231" t="s">
        <v>150</v>
      </c>
      <c r="E347" s="232" t="s">
        <v>1</v>
      </c>
      <c r="F347" s="233" t="s">
        <v>226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150</v>
      </c>
      <c r="AU347" s="239" t="s">
        <v>144</v>
      </c>
      <c r="AV347" s="13" t="s">
        <v>81</v>
      </c>
      <c r="AW347" s="13" t="s">
        <v>30</v>
      </c>
      <c r="AX347" s="13" t="s">
        <v>74</v>
      </c>
      <c r="AY347" s="239" t="s">
        <v>136</v>
      </c>
    </row>
    <row r="348" s="13" customFormat="1">
      <c r="A348" s="13"/>
      <c r="B348" s="229"/>
      <c r="C348" s="230"/>
      <c r="D348" s="231" t="s">
        <v>150</v>
      </c>
      <c r="E348" s="232" t="s">
        <v>1</v>
      </c>
      <c r="F348" s="233" t="s">
        <v>316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150</v>
      </c>
      <c r="AU348" s="239" t="s">
        <v>144</v>
      </c>
      <c r="AV348" s="13" t="s">
        <v>81</v>
      </c>
      <c r="AW348" s="13" t="s">
        <v>30</v>
      </c>
      <c r="AX348" s="13" t="s">
        <v>74</v>
      </c>
      <c r="AY348" s="239" t="s">
        <v>136</v>
      </c>
    </row>
    <row r="349" s="14" customFormat="1">
      <c r="A349" s="14"/>
      <c r="B349" s="240"/>
      <c r="C349" s="241"/>
      <c r="D349" s="231" t="s">
        <v>150</v>
      </c>
      <c r="E349" s="242" t="s">
        <v>1</v>
      </c>
      <c r="F349" s="243" t="s">
        <v>201</v>
      </c>
      <c r="G349" s="241"/>
      <c r="H349" s="244">
        <v>9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150</v>
      </c>
      <c r="AU349" s="250" t="s">
        <v>144</v>
      </c>
      <c r="AV349" s="14" t="s">
        <v>144</v>
      </c>
      <c r="AW349" s="14" t="s">
        <v>30</v>
      </c>
      <c r="AX349" s="14" t="s">
        <v>74</v>
      </c>
      <c r="AY349" s="250" t="s">
        <v>136</v>
      </c>
    </row>
    <row r="350" s="13" customFormat="1">
      <c r="A350" s="13"/>
      <c r="B350" s="229"/>
      <c r="C350" s="230"/>
      <c r="D350" s="231" t="s">
        <v>150</v>
      </c>
      <c r="E350" s="232" t="s">
        <v>1</v>
      </c>
      <c r="F350" s="233" t="s">
        <v>166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150</v>
      </c>
      <c r="AU350" s="239" t="s">
        <v>144</v>
      </c>
      <c r="AV350" s="13" t="s">
        <v>81</v>
      </c>
      <c r="AW350" s="13" t="s">
        <v>30</v>
      </c>
      <c r="AX350" s="13" t="s">
        <v>74</v>
      </c>
      <c r="AY350" s="239" t="s">
        <v>136</v>
      </c>
    </row>
    <row r="351" s="14" customFormat="1">
      <c r="A351" s="14"/>
      <c r="B351" s="240"/>
      <c r="C351" s="241"/>
      <c r="D351" s="231" t="s">
        <v>150</v>
      </c>
      <c r="E351" s="242" t="s">
        <v>1</v>
      </c>
      <c r="F351" s="243" t="s">
        <v>137</v>
      </c>
      <c r="G351" s="241"/>
      <c r="H351" s="244">
        <v>3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150</v>
      </c>
      <c r="AU351" s="250" t="s">
        <v>144</v>
      </c>
      <c r="AV351" s="14" t="s">
        <v>144</v>
      </c>
      <c r="AW351" s="14" t="s">
        <v>30</v>
      </c>
      <c r="AX351" s="14" t="s">
        <v>74</v>
      </c>
      <c r="AY351" s="250" t="s">
        <v>136</v>
      </c>
    </row>
    <row r="352" s="15" customFormat="1">
      <c r="A352" s="15"/>
      <c r="B352" s="251"/>
      <c r="C352" s="252"/>
      <c r="D352" s="231" t="s">
        <v>150</v>
      </c>
      <c r="E352" s="253" t="s">
        <v>1</v>
      </c>
      <c r="F352" s="254" t="s">
        <v>174</v>
      </c>
      <c r="G352" s="252"/>
      <c r="H352" s="255">
        <v>16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1" t="s">
        <v>150</v>
      </c>
      <c r="AU352" s="261" t="s">
        <v>144</v>
      </c>
      <c r="AV352" s="15" t="s">
        <v>143</v>
      </c>
      <c r="AW352" s="15" t="s">
        <v>30</v>
      </c>
      <c r="AX352" s="15" t="s">
        <v>81</v>
      </c>
      <c r="AY352" s="261" t="s">
        <v>136</v>
      </c>
    </row>
    <row r="353" s="2" customFormat="1" ht="24.15" customHeight="1">
      <c r="A353" s="38"/>
      <c r="B353" s="39"/>
      <c r="C353" s="215" t="s">
        <v>317</v>
      </c>
      <c r="D353" s="215" t="s">
        <v>139</v>
      </c>
      <c r="E353" s="216" t="s">
        <v>318</v>
      </c>
      <c r="F353" s="217" t="s">
        <v>319</v>
      </c>
      <c r="G353" s="218" t="s">
        <v>307</v>
      </c>
      <c r="H353" s="219">
        <v>15</v>
      </c>
      <c r="I353" s="220"/>
      <c r="J353" s="221">
        <f>ROUND(I353*H353,1)</f>
        <v>0</v>
      </c>
      <c r="K353" s="222"/>
      <c r="L353" s="44"/>
      <c r="M353" s="223" t="s">
        <v>1</v>
      </c>
      <c r="N353" s="224" t="s">
        <v>40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0.019</v>
      </c>
      <c r="T353" s="226">
        <f>S353*H353</f>
        <v>0.28499999999999998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143</v>
      </c>
      <c r="AT353" s="227" t="s">
        <v>139</v>
      </c>
      <c r="AU353" s="227" t="s">
        <v>144</v>
      </c>
      <c r="AY353" s="17" t="s">
        <v>136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144</v>
      </c>
      <c r="BK353" s="228">
        <f>ROUND(I353*H353,1)</f>
        <v>0</v>
      </c>
      <c r="BL353" s="17" t="s">
        <v>143</v>
      </c>
      <c r="BM353" s="227" t="s">
        <v>320</v>
      </c>
    </row>
    <row r="354" s="13" customFormat="1">
      <c r="A354" s="13"/>
      <c r="B354" s="229"/>
      <c r="C354" s="230"/>
      <c r="D354" s="231" t="s">
        <v>150</v>
      </c>
      <c r="E354" s="232" t="s">
        <v>1</v>
      </c>
      <c r="F354" s="233" t="s">
        <v>321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150</v>
      </c>
      <c r="AU354" s="239" t="s">
        <v>144</v>
      </c>
      <c r="AV354" s="13" t="s">
        <v>81</v>
      </c>
      <c r="AW354" s="13" t="s">
        <v>30</v>
      </c>
      <c r="AX354" s="13" t="s">
        <v>74</v>
      </c>
      <c r="AY354" s="239" t="s">
        <v>136</v>
      </c>
    </row>
    <row r="355" s="13" customFormat="1">
      <c r="A355" s="13"/>
      <c r="B355" s="229"/>
      <c r="C355" s="230"/>
      <c r="D355" s="231" t="s">
        <v>150</v>
      </c>
      <c r="E355" s="232" t="s">
        <v>1</v>
      </c>
      <c r="F355" s="233" t="s">
        <v>322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150</v>
      </c>
      <c r="AU355" s="239" t="s">
        <v>144</v>
      </c>
      <c r="AV355" s="13" t="s">
        <v>81</v>
      </c>
      <c r="AW355" s="13" t="s">
        <v>30</v>
      </c>
      <c r="AX355" s="13" t="s">
        <v>74</v>
      </c>
      <c r="AY355" s="239" t="s">
        <v>136</v>
      </c>
    </row>
    <row r="356" s="14" customFormat="1">
      <c r="A356" s="14"/>
      <c r="B356" s="240"/>
      <c r="C356" s="241"/>
      <c r="D356" s="231" t="s">
        <v>150</v>
      </c>
      <c r="E356" s="242" t="s">
        <v>1</v>
      </c>
      <c r="F356" s="243" t="s">
        <v>143</v>
      </c>
      <c r="G356" s="241"/>
      <c r="H356" s="244">
        <v>4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150</v>
      </c>
      <c r="AU356" s="250" t="s">
        <v>144</v>
      </c>
      <c r="AV356" s="14" t="s">
        <v>144</v>
      </c>
      <c r="AW356" s="14" t="s">
        <v>30</v>
      </c>
      <c r="AX356" s="14" t="s">
        <v>74</v>
      </c>
      <c r="AY356" s="250" t="s">
        <v>136</v>
      </c>
    </row>
    <row r="357" s="13" customFormat="1">
      <c r="A357" s="13"/>
      <c r="B357" s="229"/>
      <c r="C357" s="230"/>
      <c r="D357" s="231" t="s">
        <v>150</v>
      </c>
      <c r="E357" s="232" t="s">
        <v>1</v>
      </c>
      <c r="F357" s="233" t="s">
        <v>226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150</v>
      </c>
      <c r="AU357" s="239" t="s">
        <v>144</v>
      </c>
      <c r="AV357" s="13" t="s">
        <v>81</v>
      </c>
      <c r="AW357" s="13" t="s">
        <v>30</v>
      </c>
      <c r="AX357" s="13" t="s">
        <v>74</v>
      </c>
      <c r="AY357" s="239" t="s">
        <v>136</v>
      </c>
    </row>
    <row r="358" s="13" customFormat="1">
      <c r="A358" s="13"/>
      <c r="B358" s="229"/>
      <c r="C358" s="230"/>
      <c r="D358" s="231" t="s">
        <v>150</v>
      </c>
      <c r="E358" s="232" t="s">
        <v>1</v>
      </c>
      <c r="F358" s="233" t="s">
        <v>323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150</v>
      </c>
      <c r="AU358" s="239" t="s">
        <v>144</v>
      </c>
      <c r="AV358" s="13" t="s">
        <v>81</v>
      </c>
      <c r="AW358" s="13" t="s">
        <v>30</v>
      </c>
      <c r="AX358" s="13" t="s">
        <v>74</v>
      </c>
      <c r="AY358" s="239" t="s">
        <v>136</v>
      </c>
    </row>
    <row r="359" s="14" customFormat="1">
      <c r="A359" s="14"/>
      <c r="B359" s="240"/>
      <c r="C359" s="241"/>
      <c r="D359" s="231" t="s">
        <v>150</v>
      </c>
      <c r="E359" s="242" t="s">
        <v>1</v>
      </c>
      <c r="F359" s="243" t="s">
        <v>144</v>
      </c>
      <c r="G359" s="241"/>
      <c r="H359" s="244">
        <v>2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150</v>
      </c>
      <c r="AU359" s="250" t="s">
        <v>144</v>
      </c>
      <c r="AV359" s="14" t="s">
        <v>144</v>
      </c>
      <c r="AW359" s="14" t="s">
        <v>30</v>
      </c>
      <c r="AX359" s="14" t="s">
        <v>74</v>
      </c>
      <c r="AY359" s="250" t="s">
        <v>136</v>
      </c>
    </row>
    <row r="360" s="13" customFormat="1">
      <c r="A360" s="13"/>
      <c r="B360" s="229"/>
      <c r="C360" s="230"/>
      <c r="D360" s="231" t="s">
        <v>150</v>
      </c>
      <c r="E360" s="232" t="s">
        <v>1</v>
      </c>
      <c r="F360" s="233" t="s">
        <v>324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150</v>
      </c>
      <c r="AU360" s="239" t="s">
        <v>144</v>
      </c>
      <c r="AV360" s="13" t="s">
        <v>81</v>
      </c>
      <c r="AW360" s="13" t="s">
        <v>30</v>
      </c>
      <c r="AX360" s="13" t="s">
        <v>74</v>
      </c>
      <c r="AY360" s="239" t="s">
        <v>136</v>
      </c>
    </row>
    <row r="361" s="14" customFormat="1">
      <c r="A361" s="14"/>
      <c r="B361" s="240"/>
      <c r="C361" s="241"/>
      <c r="D361" s="231" t="s">
        <v>150</v>
      </c>
      <c r="E361" s="242" t="s">
        <v>1</v>
      </c>
      <c r="F361" s="243" t="s">
        <v>201</v>
      </c>
      <c r="G361" s="241"/>
      <c r="H361" s="244">
        <v>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150</v>
      </c>
      <c r="AU361" s="250" t="s">
        <v>144</v>
      </c>
      <c r="AV361" s="14" t="s">
        <v>144</v>
      </c>
      <c r="AW361" s="14" t="s">
        <v>30</v>
      </c>
      <c r="AX361" s="14" t="s">
        <v>74</v>
      </c>
      <c r="AY361" s="250" t="s">
        <v>136</v>
      </c>
    </row>
    <row r="362" s="15" customFormat="1">
      <c r="A362" s="15"/>
      <c r="B362" s="251"/>
      <c r="C362" s="252"/>
      <c r="D362" s="231" t="s">
        <v>150</v>
      </c>
      <c r="E362" s="253" t="s">
        <v>1</v>
      </c>
      <c r="F362" s="254" t="s">
        <v>174</v>
      </c>
      <c r="G362" s="252"/>
      <c r="H362" s="255">
        <v>15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1" t="s">
        <v>150</v>
      </c>
      <c r="AU362" s="261" t="s">
        <v>144</v>
      </c>
      <c r="AV362" s="15" t="s">
        <v>143</v>
      </c>
      <c r="AW362" s="15" t="s">
        <v>30</v>
      </c>
      <c r="AX362" s="15" t="s">
        <v>81</v>
      </c>
      <c r="AY362" s="261" t="s">
        <v>136</v>
      </c>
    </row>
    <row r="363" s="2" customFormat="1" ht="24.15" customHeight="1">
      <c r="A363" s="38"/>
      <c r="B363" s="39"/>
      <c r="C363" s="215" t="s">
        <v>325</v>
      </c>
      <c r="D363" s="215" t="s">
        <v>139</v>
      </c>
      <c r="E363" s="216" t="s">
        <v>326</v>
      </c>
      <c r="F363" s="217" t="s">
        <v>327</v>
      </c>
      <c r="G363" s="218" t="s">
        <v>307</v>
      </c>
      <c r="H363" s="219">
        <v>1.6000000000000001</v>
      </c>
      <c r="I363" s="220"/>
      <c r="J363" s="221">
        <f>ROUND(I363*H363,1)</f>
        <v>0</v>
      </c>
      <c r="K363" s="222"/>
      <c r="L363" s="44"/>
      <c r="M363" s="223" t="s">
        <v>1</v>
      </c>
      <c r="N363" s="224" t="s">
        <v>40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0.033000000000000002</v>
      </c>
      <c r="T363" s="226">
        <f>S363*H363</f>
        <v>0.052800000000000007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143</v>
      </c>
      <c r="AT363" s="227" t="s">
        <v>139</v>
      </c>
      <c r="AU363" s="227" t="s">
        <v>144</v>
      </c>
      <c r="AY363" s="17" t="s">
        <v>136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144</v>
      </c>
      <c r="BK363" s="228">
        <f>ROUND(I363*H363,1)</f>
        <v>0</v>
      </c>
      <c r="BL363" s="17" t="s">
        <v>143</v>
      </c>
      <c r="BM363" s="227" t="s">
        <v>328</v>
      </c>
    </row>
    <row r="364" s="13" customFormat="1">
      <c r="A364" s="13"/>
      <c r="B364" s="229"/>
      <c r="C364" s="230"/>
      <c r="D364" s="231" t="s">
        <v>150</v>
      </c>
      <c r="E364" s="232" t="s">
        <v>1</v>
      </c>
      <c r="F364" s="233" t="s">
        <v>242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150</v>
      </c>
      <c r="AU364" s="239" t="s">
        <v>144</v>
      </c>
      <c r="AV364" s="13" t="s">
        <v>81</v>
      </c>
      <c r="AW364" s="13" t="s">
        <v>30</v>
      </c>
      <c r="AX364" s="13" t="s">
        <v>74</v>
      </c>
      <c r="AY364" s="239" t="s">
        <v>136</v>
      </c>
    </row>
    <row r="365" s="14" customFormat="1">
      <c r="A365" s="14"/>
      <c r="B365" s="240"/>
      <c r="C365" s="241"/>
      <c r="D365" s="231" t="s">
        <v>150</v>
      </c>
      <c r="E365" s="242" t="s">
        <v>1</v>
      </c>
      <c r="F365" s="243" t="s">
        <v>329</v>
      </c>
      <c r="G365" s="241"/>
      <c r="H365" s="244">
        <v>1.6000000000000001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150</v>
      </c>
      <c r="AU365" s="250" t="s">
        <v>144</v>
      </c>
      <c r="AV365" s="14" t="s">
        <v>144</v>
      </c>
      <c r="AW365" s="14" t="s">
        <v>30</v>
      </c>
      <c r="AX365" s="14" t="s">
        <v>81</v>
      </c>
      <c r="AY365" s="250" t="s">
        <v>136</v>
      </c>
    </row>
    <row r="366" s="2" customFormat="1" ht="24.15" customHeight="1">
      <c r="A366" s="38"/>
      <c r="B366" s="39"/>
      <c r="C366" s="215" t="s">
        <v>330</v>
      </c>
      <c r="D366" s="215" t="s">
        <v>139</v>
      </c>
      <c r="E366" s="216" t="s">
        <v>331</v>
      </c>
      <c r="F366" s="217" t="s">
        <v>332</v>
      </c>
      <c r="G366" s="218" t="s">
        <v>307</v>
      </c>
      <c r="H366" s="219">
        <v>150</v>
      </c>
      <c r="I366" s="220"/>
      <c r="J366" s="221">
        <f>ROUND(I366*H366,1)</f>
        <v>0</v>
      </c>
      <c r="K366" s="222"/>
      <c r="L366" s="44"/>
      <c r="M366" s="223" t="s">
        <v>1</v>
      </c>
      <c r="N366" s="224" t="s">
        <v>40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0.001</v>
      </c>
      <c r="T366" s="226">
        <f>S366*H366</f>
        <v>0.14999999999999999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143</v>
      </c>
      <c r="AT366" s="227" t="s">
        <v>139</v>
      </c>
      <c r="AU366" s="227" t="s">
        <v>144</v>
      </c>
      <c r="AY366" s="17" t="s">
        <v>136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144</v>
      </c>
      <c r="BK366" s="228">
        <f>ROUND(I366*H366,1)</f>
        <v>0</v>
      </c>
      <c r="BL366" s="17" t="s">
        <v>143</v>
      </c>
      <c r="BM366" s="227" t="s">
        <v>333</v>
      </c>
    </row>
    <row r="367" s="14" customFormat="1">
      <c r="A367" s="14"/>
      <c r="B367" s="240"/>
      <c r="C367" s="241"/>
      <c r="D367" s="231" t="s">
        <v>150</v>
      </c>
      <c r="E367" s="242" t="s">
        <v>1</v>
      </c>
      <c r="F367" s="243" t="s">
        <v>334</v>
      </c>
      <c r="G367" s="241"/>
      <c r="H367" s="244">
        <v>150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150</v>
      </c>
      <c r="AU367" s="250" t="s">
        <v>144</v>
      </c>
      <c r="AV367" s="14" t="s">
        <v>144</v>
      </c>
      <c r="AW367" s="14" t="s">
        <v>30</v>
      </c>
      <c r="AX367" s="14" t="s">
        <v>81</v>
      </c>
      <c r="AY367" s="250" t="s">
        <v>136</v>
      </c>
    </row>
    <row r="368" s="2" customFormat="1" ht="24.15" customHeight="1">
      <c r="A368" s="38"/>
      <c r="B368" s="39"/>
      <c r="C368" s="215" t="s">
        <v>335</v>
      </c>
      <c r="D368" s="215" t="s">
        <v>139</v>
      </c>
      <c r="E368" s="216" t="s">
        <v>336</v>
      </c>
      <c r="F368" s="217" t="s">
        <v>337</v>
      </c>
      <c r="G368" s="218" t="s">
        <v>307</v>
      </c>
      <c r="H368" s="219">
        <v>12</v>
      </c>
      <c r="I368" s="220"/>
      <c r="J368" s="221">
        <f>ROUND(I368*H368,1)</f>
        <v>0</v>
      </c>
      <c r="K368" s="222"/>
      <c r="L368" s="44"/>
      <c r="M368" s="223" t="s">
        <v>1</v>
      </c>
      <c r="N368" s="224" t="s">
        <v>40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0.001</v>
      </c>
      <c r="T368" s="226">
        <f>S368*H368</f>
        <v>0.012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143</v>
      </c>
      <c r="AT368" s="227" t="s">
        <v>139</v>
      </c>
      <c r="AU368" s="227" t="s">
        <v>144</v>
      </c>
      <c r="AY368" s="17" t="s">
        <v>136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144</v>
      </c>
      <c r="BK368" s="228">
        <f>ROUND(I368*H368,1)</f>
        <v>0</v>
      </c>
      <c r="BL368" s="17" t="s">
        <v>143</v>
      </c>
      <c r="BM368" s="227" t="s">
        <v>338</v>
      </c>
    </row>
    <row r="369" s="14" customFormat="1">
      <c r="A369" s="14"/>
      <c r="B369" s="240"/>
      <c r="C369" s="241"/>
      <c r="D369" s="231" t="s">
        <v>150</v>
      </c>
      <c r="E369" s="242" t="s">
        <v>1</v>
      </c>
      <c r="F369" s="243" t="s">
        <v>220</v>
      </c>
      <c r="G369" s="241"/>
      <c r="H369" s="244">
        <v>12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150</v>
      </c>
      <c r="AU369" s="250" t="s">
        <v>144</v>
      </c>
      <c r="AV369" s="14" t="s">
        <v>144</v>
      </c>
      <c r="AW369" s="14" t="s">
        <v>30</v>
      </c>
      <c r="AX369" s="14" t="s">
        <v>81</v>
      </c>
      <c r="AY369" s="250" t="s">
        <v>136</v>
      </c>
    </row>
    <row r="370" s="2" customFormat="1" ht="24.15" customHeight="1">
      <c r="A370" s="38"/>
      <c r="B370" s="39"/>
      <c r="C370" s="215" t="s">
        <v>339</v>
      </c>
      <c r="D370" s="215" t="s">
        <v>139</v>
      </c>
      <c r="E370" s="216" t="s">
        <v>340</v>
      </c>
      <c r="F370" s="217" t="s">
        <v>341</v>
      </c>
      <c r="G370" s="218" t="s">
        <v>142</v>
      </c>
      <c r="H370" s="219">
        <v>5</v>
      </c>
      <c r="I370" s="220"/>
      <c r="J370" s="221">
        <f>ROUND(I370*H370,1)</f>
        <v>0</v>
      </c>
      <c r="K370" s="222"/>
      <c r="L370" s="44"/>
      <c r="M370" s="223" t="s">
        <v>1</v>
      </c>
      <c r="N370" s="224" t="s">
        <v>40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0.001</v>
      </c>
      <c r="T370" s="226">
        <f>S370*H370</f>
        <v>0.0050000000000000001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143</v>
      </c>
      <c r="AT370" s="227" t="s">
        <v>139</v>
      </c>
      <c r="AU370" s="227" t="s">
        <v>144</v>
      </c>
      <c r="AY370" s="17" t="s">
        <v>136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144</v>
      </c>
      <c r="BK370" s="228">
        <f>ROUND(I370*H370,1)</f>
        <v>0</v>
      </c>
      <c r="BL370" s="17" t="s">
        <v>143</v>
      </c>
      <c r="BM370" s="227" t="s">
        <v>342</v>
      </c>
    </row>
    <row r="371" s="13" customFormat="1">
      <c r="A371" s="13"/>
      <c r="B371" s="229"/>
      <c r="C371" s="230"/>
      <c r="D371" s="231" t="s">
        <v>150</v>
      </c>
      <c r="E371" s="232" t="s">
        <v>1</v>
      </c>
      <c r="F371" s="233" t="s">
        <v>343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150</v>
      </c>
      <c r="AU371" s="239" t="s">
        <v>144</v>
      </c>
      <c r="AV371" s="13" t="s">
        <v>81</v>
      </c>
      <c r="AW371" s="13" t="s">
        <v>30</v>
      </c>
      <c r="AX371" s="13" t="s">
        <v>74</v>
      </c>
      <c r="AY371" s="239" t="s">
        <v>136</v>
      </c>
    </row>
    <row r="372" s="14" customFormat="1">
      <c r="A372" s="14"/>
      <c r="B372" s="240"/>
      <c r="C372" s="241"/>
      <c r="D372" s="231" t="s">
        <v>150</v>
      </c>
      <c r="E372" s="242" t="s">
        <v>1</v>
      </c>
      <c r="F372" s="243" t="s">
        <v>81</v>
      </c>
      <c r="G372" s="241"/>
      <c r="H372" s="244">
        <v>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150</v>
      </c>
      <c r="AU372" s="250" t="s">
        <v>144</v>
      </c>
      <c r="AV372" s="14" t="s">
        <v>144</v>
      </c>
      <c r="AW372" s="14" t="s">
        <v>30</v>
      </c>
      <c r="AX372" s="14" t="s">
        <v>74</v>
      </c>
      <c r="AY372" s="250" t="s">
        <v>136</v>
      </c>
    </row>
    <row r="373" s="13" customFormat="1">
      <c r="A373" s="13"/>
      <c r="B373" s="229"/>
      <c r="C373" s="230"/>
      <c r="D373" s="231" t="s">
        <v>150</v>
      </c>
      <c r="E373" s="232" t="s">
        <v>1</v>
      </c>
      <c r="F373" s="233" t="s">
        <v>344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150</v>
      </c>
      <c r="AU373" s="239" t="s">
        <v>144</v>
      </c>
      <c r="AV373" s="13" t="s">
        <v>81</v>
      </c>
      <c r="AW373" s="13" t="s">
        <v>30</v>
      </c>
      <c r="AX373" s="13" t="s">
        <v>74</v>
      </c>
      <c r="AY373" s="239" t="s">
        <v>136</v>
      </c>
    </row>
    <row r="374" s="14" customFormat="1">
      <c r="A374" s="14"/>
      <c r="B374" s="240"/>
      <c r="C374" s="241"/>
      <c r="D374" s="231" t="s">
        <v>150</v>
      </c>
      <c r="E374" s="242" t="s">
        <v>1</v>
      </c>
      <c r="F374" s="243" t="s">
        <v>345</v>
      </c>
      <c r="G374" s="241"/>
      <c r="H374" s="244">
        <v>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150</v>
      </c>
      <c r="AU374" s="250" t="s">
        <v>144</v>
      </c>
      <c r="AV374" s="14" t="s">
        <v>144</v>
      </c>
      <c r="AW374" s="14" t="s">
        <v>30</v>
      </c>
      <c r="AX374" s="14" t="s">
        <v>74</v>
      </c>
      <c r="AY374" s="250" t="s">
        <v>136</v>
      </c>
    </row>
    <row r="375" s="13" customFormat="1">
      <c r="A375" s="13"/>
      <c r="B375" s="229"/>
      <c r="C375" s="230"/>
      <c r="D375" s="231" t="s">
        <v>150</v>
      </c>
      <c r="E375" s="232" t="s">
        <v>1</v>
      </c>
      <c r="F375" s="233" t="s">
        <v>346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150</v>
      </c>
      <c r="AU375" s="239" t="s">
        <v>144</v>
      </c>
      <c r="AV375" s="13" t="s">
        <v>81</v>
      </c>
      <c r="AW375" s="13" t="s">
        <v>30</v>
      </c>
      <c r="AX375" s="13" t="s">
        <v>74</v>
      </c>
      <c r="AY375" s="239" t="s">
        <v>136</v>
      </c>
    </row>
    <row r="376" s="14" customFormat="1">
      <c r="A376" s="14"/>
      <c r="B376" s="240"/>
      <c r="C376" s="241"/>
      <c r="D376" s="231" t="s">
        <v>150</v>
      </c>
      <c r="E376" s="242" t="s">
        <v>1</v>
      </c>
      <c r="F376" s="243" t="s">
        <v>81</v>
      </c>
      <c r="G376" s="241"/>
      <c r="H376" s="244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150</v>
      </c>
      <c r="AU376" s="250" t="s">
        <v>144</v>
      </c>
      <c r="AV376" s="14" t="s">
        <v>144</v>
      </c>
      <c r="AW376" s="14" t="s">
        <v>30</v>
      </c>
      <c r="AX376" s="14" t="s">
        <v>74</v>
      </c>
      <c r="AY376" s="250" t="s">
        <v>136</v>
      </c>
    </row>
    <row r="377" s="13" customFormat="1">
      <c r="A377" s="13"/>
      <c r="B377" s="229"/>
      <c r="C377" s="230"/>
      <c r="D377" s="231" t="s">
        <v>150</v>
      </c>
      <c r="E377" s="232" t="s">
        <v>1</v>
      </c>
      <c r="F377" s="233" t="s">
        <v>347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150</v>
      </c>
      <c r="AU377" s="239" t="s">
        <v>144</v>
      </c>
      <c r="AV377" s="13" t="s">
        <v>81</v>
      </c>
      <c r="AW377" s="13" t="s">
        <v>30</v>
      </c>
      <c r="AX377" s="13" t="s">
        <v>74</v>
      </c>
      <c r="AY377" s="239" t="s">
        <v>136</v>
      </c>
    </row>
    <row r="378" s="14" customFormat="1">
      <c r="A378" s="14"/>
      <c r="B378" s="240"/>
      <c r="C378" s="241"/>
      <c r="D378" s="231" t="s">
        <v>150</v>
      </c>
      <c r="E378" s="242" t="s">
        <v>1</v>
      </c>
      <c r="F378" s="243" t="s">
        <v>144</v>
      </c>
      <c r="G378" s="241"/>
      <c r="H378" s="244">
        <v>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150</v>
      </c>
      <c r="AU378" s="250" t="s">
        <v>144</v>
      </c>
      <c r="AV378" s="14" t="s">
        <v>144</v>
      </c>
      <c r="AW378" s="14" t="s">
        <v>30</v>
      </c>
      <c r="AX378" s="14" t="s">
        <v>74</v>
      </c>
      <c r="AY378" s="250" t="s">
        <v>136</v>
      </c>
    </row>
    <row r="379" s="15" customFormat="1">
      <c r="A379" s="15"/>
      <c r="B379" s="251"/>
      <c r="C379" s="252"/>
      <c r="D379" s="231" t="s">
        <v>150</v>
      </c>
      <c r="E379" s="253" t="s">
        <v>1</v>
      </c>
      <c r="F379" s="254" t="s">
        <v>174</v>
      </c>
      <c r="G379" s="252"/>
      <c r="H379" s="255">
        <v>5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150</v>
      </c>
      <c r="AU379" s="261" t="s">
        <v>144</v>
      </c>
      <c r="AV379" s="15" t="s">
        <v>143</v>
      </c>
      <c r="AW379" s="15" t="s">
        <v>30</v>
      </c>
      <c r="AX379" s="15" t="s">
        <v>81</v>
      </c>
      <c r="AY379" s="261" t="s">
        <v>136</v>
      </c>
    </row>
    <row r="380" s="2" customFormat="1" ht="37.8" customHeight="1">
      <c r="A380" s="38"/>
      <c r="B380" s="39"/>
      <c r="C380" s="215" t="s">
        <v>348</v>
      </c>
      <c r="D380" s="215" t="s">
        <v>139</v>
      </c>
      <c r="E380" s="216" t="s">
        <v>349</v>
      </c>
      <c r="F380" s="217" t="s">
        <v>350</v>
      </c>
      <c r="G380" s="218" t="s">
        <v>148</v>
      </c>
      <c r="H380" s="219">
        <v>3.2759999999999998</v>
      </c>
      <c r="I380" s="220"/>
      <c r="J380" s="221">
        <f>ROUND(I380*H380,1)</f>
        <v>0</v>
      </c>
      <c r="K380" s="222"/>
      <c r="L380" s="44"/>
      <c r="M380" s="223" t="s">
        <v>1</v>
      </c>
      <c r="N380" s="224" t="s">
        <v>40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0.045999999999999999</v>
      </c>
      <c r="T380" s="226">
        <f>S380*H380</f>
        <v>0.150696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143</v>
      </c>
      <c r="AT380" s="227" t="s">
        <v>139</v>
      </c>
      <c r="AU380" s="227" t="s">
        <v>144</v>
      </c>
      <c r="AY380" s="17" t="s">
        <v>136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144</v>
      </c>
      <c r="BK380" s="228">
        <f>ROUND(I380*H380,1)</f>
        <v>0</v>
      </c>
      <c r="BL380" s="17" t="s">
        <v>143</v>
      </c>
      <c r="BM380" s="227" t="s">
        <v>351</v>
      </c>
    </row>
    <row r="381" s="13" customFormat="1">
      <c r="A381" s="13"/>
      <c r="B381" s="229"/>
      <c r="C381" s="230"/>
      <c r="D381" s="231" t="s">
        <v>150</v>
      </c>
      <c r="E381" s="232" t="s">
        <v>1</v>
      </c>
      <c r="F381" s="233" t="s">
        <v>205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150</v>
      </c>
      <c r="AU381" s="239" t="s">
        <v>144</v>
      </c>
      <c r="AV381" s="13" t="s">
        <v>81</v>
      </c>
      <c r="AW381" s="13" t="s">
        <v>30</v>
      </c>
      <c r="AX381" s="13" t="s">
        <v>74</v>
      </c>
      <c r="AY381" s="239" t="s">
        <v>136</v>
      </c>
    </row>
    <row r="382" s="14" customFormat="1">
      <c r="A382" s="14"/>
      <c r="B382" s="240"/>
      <c r="C382" s="241"/>
      <c r="D382" s="231" t="s">
        <v>150</v>
      </c>
      <c r="E382" s="242" t="s">
        <v>1</v>
      </c>
      <c r="F382" s="243" t="s">
        <v>352</v>
      </c>
      <c r="G382" s="241"/>
      <c r="H382" s="244">
        <v>3.2759999999999998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150</v>
      </c>
      <c r="AU382" s="250" t="s">
        <v>144</v>
      </c>
      <c r="AV382" s="14" t="s">
        <v>144</v>
      </c>
      <c r="AW382" s="14" t="s">
        <v>30</v>
      </c>
      <c r="AX382" s="14" t="s">
        <v>81</v>
      </c>
      <c r="AY382" s="250" t="s">
        <v>136</v>
      </c>
    </row>
    <row r="383" s="2" customFormat="1" ht="24.15" customHeight="1">
      <c r="A383" s="38"/>
      <c r="B383" s="39"/>
      <c r="C383" s="215" t="s">
        <v>353</v>
      </c>
      <c r="D383" s="215" t="s">
        <v>139</v>
      </c>
      <c r="E383" s="216" t="s">
        <v>354</v>
      </c>
      <c r="F383" s="217" t="s">
        <v>355</v>
      </c>
      <c r="G383" s="218" t="s">
        <v>148</v>
      </c>
      <c r="H383" s="219">
        <v>19.632999999999999</v>
      </c>
      <c r="I383" s="220"/>
      <c r="J383" s="221">
        <f>ROUND(I383*H383,1)</f>
        <v>0</v>
      </c>
      <c r="K383" s="222"/>
      <c r="L383" s="44"/>
      <c r="M383" s="223" t="s">
        <v>1</v>
      </c>
      <c r="N383" s="224" t="s">
        <v>40</v>
      </c>
      <c r="O383" s="91"/>
      <c r="P383" s="225">
        <f>O383*H383</f>
        <v>0</v>
      </c>
      <c r="Q383" s="225">
        <v>0</v>
      </c>
      <c r="R383" s="225">
        <f>Q383*H383</f>
        <v>0</v>
      </c>
      <c r="S383" s="225">
        <v>0.068000000000000005</v>
      </c>
      <c r="T383" s="226">
        <f>S383*H383</f>
        <v>1.3350440000000001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143</v>
      </c>
      <c r="AT383" s="227" t="s">
        <v>139</v>
      </c>
      <c r="AU383" s="227" t="s">
        <v>144</v>
      </c>
      <c r="AY383" s="17" t="s">
        <v>136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144</v>
      </c>
      <c r="BK383" s="228">
        <f>ROUND(I383*H383,1)</f>
        <v>0</v>
      </c>
      <c r="BL383" s="17" t="s">
        <v>143</v>
      </c>
      <c r="BM383" s="227" t="s">
        <v>356</v>
      </c>
    </row>
    <row r="384" s="13" customFormat="1">
      <c r="A384" s="13"/>
      <c r="B384" s="229"/>
      <c r="C384" s="230"/>
      <c r="D384" s="231" t="s">
        <v>150</v>
      </c>
      <c r="E384" s="232" t="s">
        <v>1</v>
      </c>
      <c r="F384" s="233" t="s">
        <v>164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150</v>
      </c>
      <c r="AU384" s="239" t="s">
        <v>144</v>
      </c>
      <c r="AV384" s="13" t="s">
        <v>81</v>
      </c>
      <c r="AW384" s="13" t="s">
        <v>30</v>
      </c>
      <c r="AX384" s="13" t="s">
        <v>74</v>
      </c>
      <c r="AY384" s="239" t="s">
        <v>136</v>
      </c>
    </row>
    <row r="385" s="14" customFormat="1">
      <c r="A385" s="14"/>
      <c r="B385" s="240"/>
      <c r="C385" s="241"/>
      <c r="D385" s="231" t="s">
        <v>150</v>
      </c>
      <c r="E385" s="242" t="s">
        <v>1</v>
      </c>
      <c r="F385" s="243" t="s">
        <v>357</v>
      </c>
      <c r="G385" s="241"/>
      <c r="H385" s="244">
        <v>11.817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150</v>
      </c>
      <c r="AU385" s="250" t="s">
        <v>144</v>
      </c>
      <c r="AV385" s="14" t="s">
        <v>144</v>
      </c>
      <c r="AW385" s="14" t="s">
        <v>30</v>
      </c>
      <c r="AX385" s="14" t="s">
        <v>74</v>
      </c>
      <c r="AY385" s="250" t="s">
        <v>136</v>
      </c>
    </row>
    <row r="386" s="13" customFormat="1">
      <c r="A386" s="13"/>
      <c r="B386" s="229"/>
      <c r="C386" s="230"/>
      <c r="D386" s="231" t="s">
        <v>150</v>
      </c>
      <c r="E386" s="232" t="s">
        <v>1</v>
      </c>
      <c r="F386" s="233" t="s">
        <v>166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150</v>
      </c>
      <c r="AU386" s="239" t="s">
        <v>144</v>
      </c>
      <c r="AV386" s="13" t="s">
        <v>81</v>
      </c>
      <c r="AW386" s="13" t="s">
        <v>30</v>
      </c>
      <c r="AX386" s="13" t="s">
        <v>74</v>
      </c>
      <c r="AY386" s="239" t="s">
        <v>136</v>
      </c>
    </row>
    <row r="387" s="14" customFormat="1">
      <c r="A387" s="14"/>
      <c r="B387" s="240"/>
      <c r="C387" s="241"/>
      <c r="D387" s="231" t="s">
        <v>150</v>
      </c>
      <c r="E387" s="242" t="s">
        <v>1</v>
      </c>
      <c r="F387" s="243" t="s">
        <v>358</v>
      </c>
      <c r="G387" s="241"/>
      <c r="H387" s="244">
        <v>4.883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150</v>
      </c>
      <c r="AU387" s="250" t="s">
        <v>144</v>
      </c>
      <c r="AV387" s="14" t="s">
        <v>144</v>
      </c>
      <c r="AW387" s="14" t="s">
        <v>30</v>
      </c>
      <c r="AX387" s="14" t="s">
        <v>74</v>
      </c>
      <c r="AY387" s="250" t="s">
        <v>136</v>
      </c>
    </row>
    <row r="388" s="13" customFormat="1">
      <c r="A388" s="13"/>
      <c r="B388" s="229"/>
      <c r="C388" s="230"/>
      <c r="D388" s="231" t="s">
        <v>150</v>
      </c>
      <c r="E388" s="232" t="s">
        <v>1</v>
      </c>
      <c r="F388" s="233" t="s">
        <v>168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150</v>
      </c>
      <c r="AU388" s="239" t="s">
        <v>144</v>
      </c>
      <c r="AV388" s="13" t="s">
        <v>81</v>
      </c>
      <c r="AW388" s="13" t="s">
        <v>30</v>
      </c>
      <c r="AX388" s="13" t="s">
        <v>74</v>
      </c>
      <c r="AY388" s="239" t="s">
        <v>136</v>
      </c>
    </row>
    <row r="389" s="14" customFormat="1">
      <c r="A389" s="14"/>
      <c r="B389" s="240"/>
      <c r="C389" s="241"/>
      <c r="D389" s="231" t="s">
        <v>150</v>
      </c>
      <c r="E389" s="242" t="s">
        <v>1</v>
      </c>
      <c r="F389" s="243" t="s">
        <v>210</v>
      </c>
      <c r="G389" s="241"/>
      <c r="H389" s="244">
        <v>2.9329999999999998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150</v>
      </c>
      <c r="AU389" s="250" t="s">
        <v>144</v>
      </c>
      <c r="AV389" s="14" t="s">
        <v>144</v>
      </c>
      <c r="AW389" s="14" t="s">
        <v>30</v>
      </c>
      <c r="AX389" s="14" t="s">
        <v>74</v>
      </c>
      <c r="AY389" s="250" t="s">
        <v>136</v>
      </c>
    </row>
    <row r="390" s="15" customFormat="1">
      <c r="A390" s="15"/>
      <c r="B390" s="251"/>
      <c r="C390" s="252"/>
      <c r="D390" s="231" t="s">
        <v>150</v>
      </c>
      <c r="E390" s="253" t="s">
        <v>1</v>
      </c>
      <c r="F390" s="254" t="s">
        <v>174</v>
      </c>
      <c r="G390" s="252"/>
      <c r="H390" s="255">
        <v>19.632999999999999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1" t="s">
        <v>150</v>
      </c>
      <c r="AU390" s="261" t="s">
        <v>144</v>
      </c>
      <c r="AV390" s="15" t="s">
        <v>143</v>
      </c>
      <c r="AW390" s="15" t="s">
        <v>30</v>
      </c>
      <c r="AX390" s="15" t="s">
        <v>81</v>
      </c>
      <c r="AY390" s="261" t="s">
        <v>136</v>
      </c>
    </row>
    <row r="391" s="12" customFormat="1" ht="22.8" customHeight="1">
      <c r="A391" s="12"/>
      <c r="B391" s="199"/>
      <c r="C391" s="200"/>
      <c r="D391" s="201" t="s">
        <v>73</v>
      </c>
      <c r="E391" s="213" t="s">
        <v>359</v>
      </c>
      <c r="F391" s="213" t="s">
        <v>360</v>
      </c>
      <c r="G391" s="200"/>
      <c r="H391" s="200"/>
      <c r="I391" s="203"/>
      <c r="J391" s="214">
        <f>BK391</f>
        <v>0</v>
      </c>
      <c r="K391" s="200"/>
      <c r="L391" s="205"/>
      <c r="M391" s="206"/>
      <c r="N391" s="207"/>
      <c r="O391" s="207"/>
      <c r="P391" s="208">
        <f>SUM(P392:P398)</f>
        <v>0</v>
      </c>
      <c r="Q391" s="207"/>
      <c r="R391" s="208">
        <f>SUM(R392:R398)</f>
        <v>0</v>
      </c>
      <c r="S391" s="207"/>
      <c r="T391" s="209">
        <f>SUM(T392:T398)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81</v>
      </c>
      <c r="AT391" s="211" t="s">
        <v>73</v>
      </c>
      <c r="AU391" s="211" t="s">
        <v>81</v>
      </c>
      <c r="AY391" s="210" t="s">
        <v>136</v>
      </c>
      <c r="BK391" s="212">
        <f>SUM(BK392:BK398)</f>
        <v>0</v>
      </c>
    </row>
    <row r="392" s="2" customFormat="1" ht="24.15" customHeight="1">
      <c r="A392" s="38"/>
      <c r="B392" s="39"/>
      <c r="C392" s="215" t="s">
        <v>361</v>
      </c>
      <c r="D392" s="215" t="s">
        <v>139</v>
      </c>
      <c r="E392" s="216" t="s">
        <v>362</v>
      </c>
      <c r="F392" s="217" t="s">
        <v>363</v>
      </c>
      <c r="G392" s="218" t="s">
        <v>364</v>
      </c>
      <c r="H392" s="219">
        <v>4.9180000000000001</v>
      </c>
      <c r="I392" s="220"/>
      <c r="J392" s="221">
        <f>ROUND(I392*H392,1)</f>
        <v>0</v>
      </c>
      <c r="K392" s="222"/>
      <c r="L392" s="44"/>
      <c r="M392" s="223" t="s">
        <v>1</v>
      </c>
      <c r="N392" s="224" t="s">
        <v>40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143</v>
      </c>
      <c r="AT392" s="227" t="s">
        <v>139</v>
      </c>
      <c r="AU392" s="227" t="s">
        <v>144</v>
      </c>
      <c r="AY392" s="17" t="s">
        <v>136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144</v>
      </c>
      <c r="BK392" s="228">
        <f>ROUND(I392*H392,1)</f>
        <v>0</v>
      </c>
      <c r="BL392" s="17" t="s">
        <v>143</v>
      </c>
      <c r="BM392" s="227" t="s">
        <v>365</v>
      </c>
    </row>
    <row r="393" s="2" customFormat="1" ht="33" customHeight="1">
      <c r="A393" s="38"/>
      <c r="B393" s="39"/>
      <c r="C393" s="215" t="s">
        <v>366</v>
      </c>
      <c r="D393" s="215" t="s">
        <v>139</v>
      </c>
      <c r="E393" s="216" t="s">
        <v>367</v>
      </c>
      <c r="F393" s="217" t="s">
        <v>368</v>
      </c>
      <c r="G393" s="218" t="s">
        <v>364</v>
      </c>
      <c r="H393" s="219">
        <v>24.59</v>
      </c>
      <c r="I393" s="220"/>
      <c r="J393" s="221">
        <f>ROUND(I393*H393,1)</f>
        <v>0</v>
      </c>
      <c r="K393" s="222"/>
      <c r="L393" s="44"/>
      <c r="M393" s="223" t="s">
        <v>1</v>
      </c>
      <c r="N393" s="224" t="s">
        <v>40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143</v>
      </c>
      <c r="AT393" s="227" t="s">
        <v>139</v>
      </c>
      <c r="AU393" s="227" t="s">
        <v>144</v>
      </c>
      <c r="AY393" s="17" t="s">
        <v>136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144</v>
      </c>
      <c r="BK393" s="228">
        <f>ROUND(I393*H393,1)</f>
        <v>0</v>
      </c>
      <c r="BL393" s="17" t="s">
        <v>143</v>
      </c>
      <c r="BM393" s="227" t="s">
        <v>369</v>
      </c>
    </row>
    <row r="394" s="14" customFormat="1">
      <c r="A394" s="14"/>
      <c r="B394" s="240"/>
      <c r="C394" s="241"/>
      <c r="D394" s="231" t="s">
        <v>150</v>
      </c>
      <c r="E394" s="241"/>
      <c r="F394" s="243" t="s">
        <v>370</v>
      </c>
      <c r="G394" s="241"/>
      <c r="H394" s="244">
        <v>24.59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150</v>
      </c>
      <c r="AU394" s="250" t="s">
        <v>144</v>
      </c>
      <c r="AV394" s="14" t="s">
        <v>144</v>
      </c>
      <c r="AW394" s="14" t="s">
        <v>4</v>
      </c>
      <c r="AX394" s="14" t="s">
        <v>81</v>
      </c>
      <c r="AY394" s="250" t="s">
        <v>136</v>
      </c>
    </row>
    <row r="395" s="2" customFormat="1" ht="24.15" customHeight="1">
      <c r="A395" s="38"/>
      <c r="B395" s="39"/>
      <c r="C395" s="215" t="s">
        <v>371</v>
      </c>
      <c r="D395" s="215" t="s">
        <v>139</v>
      </c>
      <c r="E395" s="216" t="s">
        <v>372</v>
      </c>
      <c r="F395" s="217" t="s">
        <v>373</v>
      </c>
      <c r="G395" s="218" t="s">
        <v>364</v>
      </c>
      <c r="H395" s="219">
        <v>4.9180000000000001</v>
      </c>
      <c r="I395" s="220"/>
      <c r="J395" s="221">
        <f>ROUND(I395*H395,1)</f>
        <v>0</v>
      </c>
      <c r="K395" s="222"/>
      <c r="L395" s="44"/>
      <c r="M395" s="223" t="s">
        <v>1</v>
      </c>
      <c r="N395" s="224" t="s">
        <v>40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143</v>
      </c>
      <c r="AT395" s="227" t="s">
        <v>139</v>
      </c>
      <c r="AU395" s="227" t="s">
        <v>144</v>
      </c>
      <c r="AY395" s="17" t="s">
        <v>136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144</v>
      </c>
      <c r="BK395" s="228">
        <f>ROUND(I395*H395,1)</f>
        <v>0</v>
      </c>
      <c r="BL395" s="17" t="s">
        <v>143</v>
      </c>
      <c r="BM395" s="227" t="s">
        <v>374</v>
      </c>
    </row>
    <row r="396" s="2" customFormat="1" ht="24.15" customHeight="1">
      <c r="A396" s="38"/>
      <c r="B396" s="39"/>
      <c r="C396" s="215" t="s">
        <v>375</v>
      </c>
      <c r="D396" s="215" t="s">
        <v>139</v>
      </c>
      <c r="E396" s="216" t="s">
        <v>376</v>
      </c>
      <c r="F396" s="217" t="s">
        <v>377</v>
      </c>
      <c r="G396" s="218" t="s">
        <v>364</v>
      </c>
      <c r="H396" s="219">
        <v>93.441999999999993</v>
      </c>
      <c r="I396" s="220"/>
      <c r="J396" s="221">
        <f>ROUND(I396*H396,1)</f>
        <v>0</v>
      </c>
      <c r="K396" s="222"/>
      <c r="L396" s="44"/>
      <c r="M396" s="223" t="s">
        <v>1</v>
      </c>
      <c r="N396" s="224" t="s">
        <v>40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</v>
      </c>
      <c r="T396" s="22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143</v>
      </c>
      <c r="AT396" s="227" t="s">
        <v>139</v>
      </c>
      <c r="AU396" s="227" t="s">
        <v>144</v>
      </c>
      <c r="AY396" s="17" t="s">
        <v>136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144</v>
      </c>
      <c r="BK396" s="228">
        <f>ROUND(I396*H396,1)</f>
        <v>0</v>
      </c>
      <c r="BL396" s="17" t="s">
        <v>143</v>
      </c>
      <c r="BM396" s="227" t="s">
        <v>378</v>
      </c>
    </row>
    <row r="397" s="14" customFormat="1">
      <c r="A397" s="14"/>
      <c r="B397" s="240"/>
      <c r="C397" s="241"/>
      <c r="D397" s="231" t="s">
        <v>150</v>
      </c>
      <c r="E397" s="241"/>
      <c r="F397" s="243" t="s">
        <v>379</v>
      </c>
      <c r="G397" s="241"/>
      <c r="H397" s="244">
        <v>93.441999999999993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150</v>
      </c>
      <c r="AU397" s="250" t="s">
        <v>144</v>
      </c>
      <c r="AV397" s="14" t="s">
        <v>144</v>
      </c>
      <c r="AW397" s="14" t="s">
        <v>4</v>
      </c>
      <c r="AX397" s="14" t="s">
        <v>81</v>
      </c>
      <c r="AY397" s="250" t="s">
        <v>136</v>
      </c>
    </row>
    <row r="398" s="2" customFormat="1" ht="33" customHeight="1">
      <c r="A398" s="38"/>
      <c r="B398" s="39"/>
      <c r="C398" s="215" t="s">
        <v>380</v>
      </c>
      <c r="D398" s="215" t="s">
        <v>139</v>
      </c>
      <c r="E398" s="216" t="s">
        <v>381</v>
      </c>
      <c r="F398" s="217" t="s">
        <v>382</v>
      </c>
      <c r="G398" s="218" t="s">
        <v>364</v>
      </c>
      <c r="H398" s="219">
        <v>4.9180000000000001</v>
      </c>
      <c r="I398" s="220"/>
      <c r="J398" s="221">
        <f>ROUND(I398*H398,1)</f>
        <v>0</v>
      </c>
      <c r="K398" s="222"/>
      <c r="L398" s="44"/>
      <c r="M398" s="223" t="s">
        <v>1</v>
      </c>
      <c r="N398" s="224" t="s">
        <v>40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143</v>
      </c>
      <c r="AT398" s="227" t="s">
        <v>139</v>
      </c>
      <c r="AU398" s="227" t="s">
        <v>144</v>
      </c>
      <c r="AY398" s="17" t="s">
        <v>136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144</v>
      </c>
      <c r="BK398" s="228">
        <f>ROUND(I398*H398,1)</f>
        <v>0</v>
      </c>
      <c r="BL398" s="17" t="s">
        <v>143</v>
      </c>
      <c r="BM398" s="227" t="s">
        <v>383</v>
      </c>
    </row>
    <row r="399" s="12" customFormat="1" ht="22.8" customHeight="1">
      <c r="A399" s="12"/>
      <c r="B399" s="199"/>
      <c r="C399" s="200"/>
      <c r="D399" s="201" t="s">
        <v>73</v>
      </c>
      <c r="E399" s="213" t="s">
        <v>384</v>
      </c>
      <c r="F399" s="213" t="s">
        <v>385</v>
      </c>
      <c r="G399" s="200"/>
      <c r="H399" s="200"/>
      <c r="I399" s="203"/>
      <c r="J399" s="214">
        <f>BK399</f>
        <v>0</v>
      </c>
      <c r="K399" s="200"/>
      <c r="L399" s="205"/>
      <c r="M399" s="206"/>
      <c r="N399" s="207"/>
      <c r="O399" s="207"/>
      <c r="P399" s="208">
        <f>SUM(P400:P401)</f>
        <v>0</v>
      </c>
      <c r="Q399" s="207"/>
      <c r="R399" s="208">
        <f>SUM(R400:R401)</f>
        <v>0</v>
      </c>
      <c r="S399" s="207"/>
      <c r="T399" s="209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0" t="s">
        <v>81</v>
      </c>
      <c r="AT399" s="211" t="s">
        <v>73</v>
      </c>
      <c r="AU399" s="211" t="s">
        <v>81</v>
      </c>
      <c r="AY399" s="210" t="s">
        <v>136</v>
      </c>
      <c r="BK399" s="212">
        <f>SUM(BK400:BK401)</f>
        <v>0</v>
      </c>
    </row>
    <row r="400" s="2" customFormat="1" ht="21.75" customHeight="1">
      <c r="A400" s="38"/>
      <c r="B400" s="39"/>
      <c r="C400" s="215" t="s">
        <v>386</v>
      </c>
      <c r="D400" s="215" t="s">
        <v>139</v>
      </c>
      <c r="E400" s="216" t="s">
        <v>387</v>
      </c>
      <c r="F400" s="217" t="s">
        <v>388</v>
      </c>
      <c r="G400" s="218" t="s">
        <v>364</v>
      </c>
      <c r="H400" s="219">
        <v>2.726</v>
      </c>
      <c r="I400" s="220"/>
      <c r="J400" s="221">
        <f>ROUND(I400*H400,1)</f>
        <v>0</v>
      </c>
      <c r="K400" s="222"/>
      <c r="L400" s="44"/>
      <c r="M400" s="223" t="s">
        <v>1</v>
      </c>
      <c r="N400" s="224" t="s">
        <v>40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143</v>
      </c>
      <c r="AT400" s="227" t="s">
        <v>139</v>
      </c>
      <c r="AU400" s="227" t="s">
        <v>144</v>
      </c>
      <c r="AY400" s="17" t="s">
        <v>136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144</v>
      </c>
      <c r="BK400" s="228">
        <f>ROUND(I400*H400,1)</f>
        <v>0</v>
      </c>
      <c r="BL400" s="17" t="s">
        <v>143</v>
      </c>
      <c r="BM400" s="227" t="s">
        <v>389</v>
      </c>
    </row>
    <row r="401" s="2" customFormat="1" ht="24.15" customHeight="1">
      <c r="A401" s="38"/>
      <c r="B401" s="39"/>
      <c r="C401" s="215" t="s">
        <v>390</v>
      </c>
      <c r="D401" s="215" t="s">
        <v>139</v>
      </c>
      <c r="E401" s="216" t="s">
        <v>391</v>
      </c>
      <c r="F401" s="217" t="s">
        <v>392</v>
      </c>
      <c r="G401" s="218" t="s">
        <v>364</v>
      </c>
      <c r="H401" s="219">
        <v>2.726</v>
      </c>
      <c r="I401" s="220"/>
      <c r="J401" s="221">
        <f>ROUND(I401*H401,1)</f>
        <v>0</v>
      </c>
      <c r="K401" s="222"/>
      <c r="L401" s="44"/>
      <c r="M401" s="223" t="s">
        <v>1</v>
      </c>
      <c r="N401" s="224" t="s">
        <v>40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143</v>
      </c>
      <c r="AT401" s="227" t="s">
        <v>139</v>
      </c>
      <c r="AU401" s="227" t="s">
        <v>144</v>
      </c>
      <c r="AY401" s="17" t="s">
        <v>136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144</v>
      </c>
      <c r="BK401" s="228">
        <f>ROUND(I401*H401,1)</f>
        <v>0</v>
      </c>
      <c r="BL401" s="17" t="s">
        <v>143</v>
      </c>
      <c r="BM401" s="227" t="s">
        <v>393</v>
      </c>
    </row>
    <row r="402" s="12" customFormat="1" ht="25.92" customHeight="1">
      <c r="A402" s="12"/>
      <c r="B402" s="199"/>
      <c r="C402" s="200"/>
      <c r="D402" s="201" t="s">
        <v>73</v>
      </c>
      <c r="E402" s="202" t="s">
        <v>394</v>
      </c>
      <c r="F402" s="202" t="s">
        <v>395</v>
      </c>
      <c r="G402" s="200"/>
      <c r="H402" s="200"/>
      <c r="I402" s="203"/>
      <c r="J402" s="204">
        <f>BK402</f>
        <v>0</v>
      </c>
      <c r="K402" s="200"/>
      <c r="L402" s="205"/>
      <c r="M402" s="206"/>
      <c r="N402" s="207"/>
      <c r="O402" s="207"/>
      <c r="P402" s="208">
        <f>P403+P437+P502+P567+P627+P635+P648+P657+P711+P1046+P1098+P1110+P1117+P1171+P1232+P1310+P1374+P1464+P1615</f>
        <v>0</v>
      </c>
      <c r="Q402" s="207"/>
      <c r="R402" s="208">
        <f>R403+R437+R502+R567+R627+R635+R648+R657+R711+R1046+R1098+R1110+R1117+R1171+R1232+R1310+R1374+R1464+R1615</f>
        <v>1.9747871089999998</v>
      </c>
      <c r="S402" s="207"/>
      <c r="T402" s="209">
        <f>T403+T437+T502+T567+T627+T635+T648+T657+T711+T1046+T1098+T1110+T1117+T1171+T1232+T1310+T1374+T1464+T1615</f>
        <v>1.6371762800000003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144</v>
      </c>
      <c r="AT402" s="211" t="s">
        <v>73</v>
      </c>
      <c r="AU402" s="211" t="s">
        <v>74</v>
      </c>
      <c r="AY402" s="210" t="s">
        <v>136</v>
      </c>
      <c r="BK402" s="212">
        <f>BK403+BK437+BK502+BK567+BK627+BK635+BK648+BK657+BK711+BK1046+BK1098+BK1110+BK1117+BK1171+BK1232+BK1310+BK1374+BK1464+BK1615</f>
        <v>0</v>
      </c>
    </row>
    <row r="403" s="12" customFormat="1" ht="22.8" customHeight="1">
      <c r="A403" s="12"/>
      <c r="B403" s="199"/>
      <c r="C403" s="200"/>
      <c r="D403" s="201" t="s">
        <v>73</v>
      </c>
      <c r="E403" s="213" t="s">
        <v>396</v>
      </c>
      <c r="F403" s="213" t="s">
        <v>397</v>
      </c>
      <c r="G403" s="200"/>
      <c r="H403" s="200"/>
      <c r="I403" s="203"/>
      <c r="J403" s="214">
        <f>BK403</f>
        <v>0</v>
      </c>
      <c r="K403" s="200"/>
      <c r="L403" s="205"/>
      <c r="M403" s="206"/>
      <c r="N403" s="207"/>
      <c r="O403" s="207"/>
      <c r="P403" s="208">
        <f>SUM(P404:P436)</f>
        <v>0</v>
      </c>
      <c r="Q403" s="207"/>
      <c r="R403" s="208">
        <f>SUM(R404:R436)</f>
        <v>0.036819859999999996</v>
      </c>
      <c r="S403" s="207"/>
      <c r="T403" s="209">
        <f>SUM(T404:T436)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0" t="s">
        <v>144</v>
      </c>
      <c r="AT403" s="211" t="s">
        <v>73</v>
      </c>
      <c r="AU403" s="211" t="s">
        <v>81</v>
      </c>
      <c r="AY403" s="210" t="s">
        <v>136</v>
      </c>
      <c r="BK403" s="212">
        <f>SUM(BK404:BK436)</f>
        <v>0</v>
      </c>
    </row>
    <row r="404" s="2" customFormat="1" ht="24.15" customHeight="1">
      <c r="A404" s="38"/>
      <c r="B404" s="39"/>
      <c r="C404" s="215" t="s">
        <v>398</v>
      </c>
      <c r="D404" s="215" t="s">
        <v>139</v>
      </c>
      <c r="E404" s="216" t="s">
        <v>399</v>
      </c>
      <c r="F404" s="217" t="s">
        <v>400</v>
      </c>
      <c r="G404" s="218" t="s">
        <v>307</v>
      </c>
      <c r="H404" s="219">
        <v>9.5999999999999996</v>
      </c>
      <c r="I404" s="220"/>
      <c r="J404" s="221">
        <f>ROUND(I404*H404,1)</f>
        <v>0</v>
      </c>
      <c r="K404" s="222"/>
      <c r="L404" s="44"/>
      <c r="M404" s="223" t="s">
        <v>1</v>
      </c>
      <c r="N404" s="224" t="s">
        <v>40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244</v>
      </c>
      <c r="AT404" s="227" t="s">
        <v>139</v>
      </c>
      <c r="AU404" s="227" t="s">
        <v>144</v>
      </c>
      <c r="AY404" s="17" t="s">
        <v>136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144</v>
      </c>
      <c r="BK404" s="228">
        <f>ROUND(I404*H404,1)</f>
        <v>0</v>
      </c>
      <c r="BL404" s="17" t="s">
        <v>244</v>
      </c>
      <c r="BM404" s="227" t="s">
        <v>401</v>
      </c>
    </row>
    <row r="405" s="13" customFormat="1">
      <c r="A405" s="13"/>
      <c r="B405" s="229"/>
      <c r="C405" s="230"/>
      <c r="D405" s="231" t="s">
        <v>150</v>
      </c>
      <c r="E405" s="232" t="s">
        <v>1</v>
      </c>
      <c r="F405" s="233" t="s">
        <v>402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150</v>
      </c>
      <c r="AU405" s="239" t="s">
        <v>144</v>
      </c>
      <c r="AV405" s="13" t="s">
        <v>81</v>
      </c>
      <c r="AW405" s="13" t="s">
        <v>30</v>
      </c>
      <c r="AX405" s="13" t="s">
        <v>74</v>
      </c>
      <c r="AY405" s="239" t="s">
        <v>136</v>
      </c>
    </row>
    <row r="406" s="13" customFormat="1">
      <c r="A406" s="13"/>
      <c r="B406" s="229"/>
      <c r="C406" s="230"/>
      <c r="D406" s="231" t="s">
        <v>150</v>
      </c>
      <c r="E406" s="232" t="s">
        <v>1</v>
      </c>
      <c r="F406" s="233" t="s">
        <v>403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150</v>
      </c>
      <c r="AU406" s="239" t="s">
        <v>144</v>
      </c>
      <c r="AV406" s="13" t="s">
        <v>81</v>
      </c>
      <c r="AW406" s="13" t="s">
        <v>30</v>
      </c>
      <c r="AX406" s="13" t="s">
        <v>74</v>
      </c>
      <c r="AY406" s="239" t="s">
        <v>136</v>
      </c>
    </row>
    <row r="407" s="14" customFormat="1">
      <c r="A407" s="14"/>
      <c r="B407" s="240"/>
      <c r="C407" s="241"/>
      <c r="D407" s="231" t="s">
        <v>150</v>
      </c>
      <c r="E407" s="242" t="s">
        <v>1</v>
      </c>
      <c r="F407" s="243" t="s">
        <v>404</v>
      </c>
      <c r="G407" s="241"/>
      <c r="H407" s="244">
        <v>7.4000000000000004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150</v>
      </c>
      <c r="AU407" s="250" t="s">
        <v>144</v>
      </c>
      <c r="AV407" s="14" t="s">
        <v>144</v>
      </c>
      <c r="AW407" s="14" t="s">
        <v>30</v>
      </c>
      <c r="AX407" s="14" t="s">
        <v>74</v>
      </c>
      <c r="AY407" s="250" t="s">
        <v>136</v>
      </c>
    </row>
    <row r="408" s="13" customFormat="1">
      <c r="A408" s="13"/>
      <c r="B408" s="229"/>
      <c r="C408" s="230"/>
      <c r="D408" s="231" t="s">
        <v>150</v>
      </c>
      <c r="E408" s="232" t="s">
        <v>1</v>
      </c>
      <c r="F408" s="233" t="s">
        <v>405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150</v>
      </c>
      <c r="AU408" s="239" t="s">
        <v>144</v>
      </c>
      <c r="AV408" s="13" t="s">
        <v>81</v>
      </c>
      <c r="AW408" s="13" t="s">
        <v>30</v>
      </c>
      <c r="AX408" s="13" t="s">
        <v>74</v>
      </c>
      <c r="AY408" s="239" t="s">
        <v>136</v>
      </c>
    </row>
    <row r="409" s="14" customFormat="1">
      <c r="A409" s="14"/>
      <c r="B409" s="240"/>
      <c r="C409" s="241"/>
      <c r="D409" s="231" t="s">
        <v>150</v>
      </c>
      <c r="E409" s="242" t="s">
        <v>1</v>
      </c>
      <c r="F409" s="243" t="s">
        <v>406</v>
      </c>
      <c r="G409" s="241"/>
      <c r="H409" s="244">
        <v>2.2000000000000002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150</v>
      </c>
      <c r="AU409" s="250" t="s">
        <v>144</v>
      </c>
      <c r="AV409" s="14" t="s">
        <v>144</v>
      </c>
      <c r="AW409" s="14" t="s">
        <v>30</v>
      </c>
      <c r="AX409" s="14" t="s">
        <v>74</v>
      </c>
      <c r="AY409" s="250" t="s">
        <v>136</v>
      </c>
    </row>
    <row r="410" s="15" customFormat="1">
      <c r="A410" s="15"/>
      <c r="B410" s="251"/>
      <c r="C410" s="252"/>
      <c r="D410" s="231" t="s">
        <v>150</v>
      </c>
      <c r="E410" s="253" t="s">
        <v>1</v>
      </c>
      <c r="F410" s="254" t="s">
        <v>174</v>
      </c>
      <c r="G410" s="252"/>
      <c r="H410" s="255">
        <v>9.6000000000000014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1" t="s">
        <v>150</v>
      </c>
      <c r="AU410" s="261" t="s">
        <v>144</v>
      </c>
      <c r="AV410" s="15" t="s">
        <v>143</v>
      </c>
      <c r="AW410" s="15" t="s">
        <v>30</v>
      </c>
      <c r="AX410" s="15" t="s">
        <v>81</v>
      </c>
      <c r="AY410" s="261" t="s">
        <v>136</v>
      </c>
    </row>
    <row r="411" s="2" customFormat="1" ht="16.5" customHeight="1">
      <c r="A411" s="38"/>
      <c r="B411" s="39"/>
      <c r="C411" s="262" t="s">
        <v>407</v>
      </c>
      <c r="D411" s="262" t="s">
        <v>254</v>
      </c>
      <c r="E411" s="263" t="s">
        <v>408</v>
      </c>
      <c r="F411" s="264" t="s">
        <v>409</v>
      </c>
      <c r="G411" s="265" t="s">
        <v>307</v>
      </c>
      <c r="H411" s="266">
        <v>10.08</v>
      </c>
      <c r="I411" s="267"/>
      <c r="J411" s="268">
        <f>ROUND(I411*H411,1)</f>
        <v>0</v>
      </c>
      <c r="K411" s="269"/>
      <c r="L411" s="270"/>
      <c r="M411" s="271" t="s">
        <v>1</v>
      </c>
      <c r="N411" s="272" t="s">
        <v>40</v>
      </c>
      <c r="O411" s="91"/>
      <c r="P411" s="225">
        <f>O411*H411</f>
        <v>0</v>
      </c>
      <c r="Q411" s="225">
        <v>3.0000000000000001E-05</v>
      </c>
      <c r="R411" s="225">
        <f>Q411*H411</f>
        <v>0.00030240000000000003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325</v>
      </c>
      <c r="AT411" s="227" t="s">
        <v>254</v>
      </c>
      <c r="AU411" s="227" t="s">
        <v>144</v>
      </c>
      <c r="AY411" s="17" t="s">
        <v>136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144</v>
      </c>
      <c r="BK411" s="228">
        <f>ROUND(I411*H411,1)</f>
        <v>0</v>
      </c>
      <c r="BL411" s="17" t="s">
        <v>244</v>
      </c>
      <c r="BM411" s="227" t="s">
        <v>410</v>
      </c>
    </row>
    <row r="412" s="14" customFormat="1">
      <c r="A412" s="14"/>
      <c r="B412" s="240"/>
      <c r="C412" s="241"/>
      <c r="D412" s="231" t="s">
        <v>150</v>
      </c>
      <c r="E412" s="241"/>
      <c r="F412" s="243" t="s">
        <v>411</v>
      </c>
      <c r="G412" s="241"/>
      <c r="H412" s="244">
        <v>10.08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150</v>
      </c>
      <c r="AU412" s="250" t="s">
        <v>144</v>
      </c>
      <c r="AV412" s="14" t="s">
        <v>144</v>
      </c>
      <c r="AW412" s="14" t="s">
        <v>4</v>
      </c>
      <c r="AX412" s="14" t="s">
        <v>81</v>
      </c>
      <c r="AY412" s="250" t="s">
        <v>136</v>
      </c>
    </row>
    <row r="413" s="2" customFormat="1" ht="24.15" customHeight="1">
      <c r="A413" s="38"/>
      <c r="B413" s="39"/>
      <c r="C413" s="215" t="s">
        <v>412</v>
      </c>
      <c r="D413" s="215" t="s">
        <v>139</v>
      </c>
      <c r="E413" s="216" t="s">
        <v>413</v>
      </c>
      <c r="F413" s="217" t="s">
        <v>414</v>
      </c>
      <c r="G413" s="218" t="s">
        <v>142</v>
      </c>
      <c r="H413" s="219">
        <v>6</v>
      </c>
      <c r="I413" s="220"/>
      <c r="J413" s="221">
        <f>ROUND(I413*H413,1)</f>
        <v>0</v>
      </c>
      <c r="K413" s="222"/>
      <c r="L413" s="44"/>
      <c r="M413" s="223" t="s">
        <v>1</v>
      </c>
      <c r="N413" s="224" t="s">
        <v>40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244</v>
      </c>
      <c r="AT413" s="227" t="s">
        <v>139</v>
      </c>
      <c r="AU413" s="227" t="s">
        <v>144</v>
      </c>
      <c r="AY413" s="17" t="s">
        <v>136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144</v>
      </c>
      <c r="BK413" s="228">
        <f>ROUND(I413*H413,1)</f>
        <v>0</v>
      </c>
      <c r="BL413" s="17" t="s">
        <v>244</v>
      </c>
      <c r="BM413" s="227" t="s">
        <v>415</v>
      </c>
    </row>
    <row r="414" s="13" customFormat="1">
      <c r="A414" s="13"/>
      <c r="B414" s="229"/>
      <c r="C414" s="230"/>
      <c r="D414" s="231" t="s">
        <v>150</v>
      </c>
      <c r="E414" s="232" t="s">
        <v>1</v>
      </c>
      <c r="F414" s="233" t="s">
        <v>416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150</v>
      </c>
      <c r="AU414" s="239" t="s">
        <v>144</v>
      </c>
      <c r="AV414" s="13" t="s">
        <v>81</v>
      </c>
      <c r="AW414" s="13" t="s">
        <v>30</v>
      </c>
      <c r="AX414" s="13" t="s">
        <v>74</v>
      </c>
      <c r="AY414" s="239" t="s">
        <v>136</v>
      </c>
    </row>
    <row r="415" s="14" customFormat="1">
      <c r="A415" s="14"/>
      <c r="B415" s="240"/>
      <c r="C415" s="241"/>
      <c r="D415" s="231" t="s">
        <v>150</v>
      </c>
      <c r="E415" s="242" t="s">
        <v>1</v>
      </c>
      <c r="F415" s="243" t="s">
        <v>175</v>
      </c>
      <c r="G415" s="241"/>
      <c r="H415" s="244">
        <v>5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150</v>
      </c>
      <c r="AU415" s="250" t="s">
        <v>144</v>
      </c>
      <c r="AV415" s="14" t="s">
        <v>144</v>
      </c>
      <c r="AW415" s="14" t="s">
        <v>30</v>
      </c>
      <c r="AX415" s="14" t="s">
        <v>74</v>
      </c>
      <c r="AY415" s="250" t="s">
        <v>136</v>
      </c>
    </row>
    <row r="416" s="13" customFormat="1">
      <c r="A416" s="13"/>
      <c r="B416" s="229"/>
      <c r="C416" s="230"/>
      <c r="D416" s="231" t="s">
        <v>150</v>
      </c>
      <c r="E416" s="232" t="s">
        <v>1</v>
      </c>
      <c r="F416" s="233" t="s">
        <v>417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150</v>
      </c>
      <c r="AU416" s="239" t="s">
        <v>144</v>
      </c>
      <c r="AV416" s="13" t="s">
        <v>81</v>
      </c>
      <c r="AW416" s="13" t="s">
        <v>30</v>
      </c>
      <c r="AX416" s="13" t="s">
        <v>74</v>
      </c>
      <c r="AY416" s="239" t="s">
        <v>136</v>
      </c>
    </row>
    <row r="417" s="14" customFormat="1">
      <c r="A417" s="14"/>
      <c r="B417" s="240"/>
      <c r="C417" s="241"/>
      <c r="D417" s="231" t="s">
        <v>150</v>
      </c>
      <c r="E417" s="242" t="s">
        <v>1</v>
      </c>
      <c r="F417" s="243" t="s">
        <v>81</v>
      </c>
      <c r="G417" s="241"/>
      <c r="H417" s="244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150</v>
      </c>
      <c r="AU417" s="250" t="s">
        <v>144</v>
      </c>
      <c r="AV417" s="14" t="s">
        <v>144</v>
      </c>
      <c r="AW417" s="14" t="s">
        <v>30</v>
      </c>
      <c r="AX417" s="14" t="s">
        <v>74</v>
      </c>
      <c r="AY417" s="250" t="s">
        <v>136</v>
      </c>
    </row>
    <row r="418" s="15" customFormat="1">
      <c r="A418" s="15"/>
      <c r="B418" s="251"/>
      <c r="C418" s="252"/>
      <c r="D418" s="231" t="s">
        <v>150</v>
      </c>
      <c r="E418" s="253" t="s">
        <v>1</v>
      </c>
      <c r="F418" s="254" t="s">
        <v>174</v>
      </c>
      <c r="G418" s="252"/>
      <c r="H418" s="255">
        <v>6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1" t="s">
        <v>150</v>
      </c>
      <c r="AU418" s="261" t="s">
        <v>144</v>
      </c>
      <c r="AV418" s="15" t="s">
        <v>143</v>
      </c>
      <c r="AW418" s="15" t="s">
        <v>30</v>
      </c>
      <c r="AX418" s="15" t="s">
        <v>81</v>
      </c>
      <c r="AY418" s="261" t="s">
        <v>136</v>
      </c>
    </row>
    <row r="419" s="2" customFormat="1" ht="16.5" customHeight="1">
      <c r="A419" s="38"/>
      <c r="B419" s="39"/>
      <c r="C419" s="262" t="s">
        <v>418</v>
      </c>
      <c r="D419" s="262" t="s">
        <v>254</v>
      </c>
      <c r="E419" s="263" t="s">
        <v>419</v>
      </c>
      <c r="F419" s="264" t="s">
        <v>420</v>
      </c>
      <c r="G419" s="265" t="s">
        <v>142</v>
      </c>
      <c r="H419" s="266">
        <v>5</v>
      </c>
      <c r="I419" s="267"/>
      <c r="J419" s="268">
        <f>ROUND(I419*H419,1)</f>
        <v>0</v>
      </c>
      <c r="K419" s="269"/>
      <c r="L419" s="270"/>
      <c r="M419" s="271" t="s">
        <v>1</v>
      </c>
      <c r="N419" s="272" t="s">
        <v>40</v>
      </c>
      <c r="O419" s="91"/>
      <c r="P419" s="225">
        <f>O419*H419</f>
        <v>0</v>
      </c>
      <c r="Q419" s="225">
        <v>4.0000000000000003E-05</v>
      </c>
      <c r="R419" s="225">
        <f>Q419*H419</f>
        <v>0.00020000000000000001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325</v>
      </c>
      <c r="AT419" s="227" t="s">
        <v>254</v>
      </c>
      <c r="AU419" s="227" t="s">
        <v>144</v>
      </c>
      <c r="AY419" s="17" t="s">
        <v>136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144</v>
      </c>
      <c r="BK419" s="228">
        <f>ROUND(I419*H419,1)</f>
        <v>0</v>
      </c>
      <c r="BL419" s="17" t="s">
        <v>244</v>
      </c>
      <c r="BM419" s="227" t="s">
        <v>421</v>
      </c>
    </row>
    <row r="420" s="14" customFormat="1">
      <c r="A420" s="14"/>
      <c r="B420" s="240"/>
      <c r="C420" s="241"/>
      <c r="D420" s="231" t="s">
        <v>150</v>
      </c>
      <c r="E420" s="241"/>
      <c r="F420" s="243" t="s">
        <v>422</v>
      </c>
      <c r="G420" s="241"/>
      <c r="H420" s="244">
        <v>5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150</v>
      </c>
      <c r="AU420" s="250" t="s">
        <v>144</v>
      </c>
      <c r="AV420" s="14" t="s">
        <v>144</v>
      </c>
      <c r="AW420" s="14" t="s">
        <v>4</v>
      </c>
      <c r="AX420" s="14" t="s">
        <v>81</v>
      </c>
      <c r="AY420" s="250" t="s">
        <v>136</v>
      </c>
    </row>
    <row r="421" s="2" customFormat="1" ht="16.5" customHeight="1">
      <c r="A421" s="38"/>
      <c r="B421" s="39"/>
      <c r="C421" s="262" t="s">
        <v>423</v>
      </c>
      <c r="D421" s="262" t="s">
        <v>254</v>
      </c>
      <c r="E421" s="263" t="s">
        <v>424</v>
      </c>
      <c r="F421" s="264" t="s">
        <v>425</v>
      </c>
      <c r="G421" s="265" t="s">
        <v>142</v>
      </c>
      <c r="H421" s="266">
        <v>1</v>
      </c>
      <c r="I421" s="267"/>
      <c r="J421" s="268">
        <f>ROUND(I421*H421,1)</f>
        <v>0</v>
      </c>
      <c r="K421" s="269"/>
      <c r="L421" s="270"/>
      <c r="M421" s="271" t="s">
        <v>1</v>
      </c>
      <c r="N421" s="272" t="s">
        <v>40</v>
      </c>
      <c r="O421" s="91"/>
      <c r="P421" s="225">
        <f>O421*H421</f>
        <v>0</v>
      </c>
      <c r="Q421" s="225">
        <v>3.0000000000000001E-05</v>
      </c>
      <c r="R421" s="225">
        <f>Q421*H421</f>
        <v>3.0000000000000001E-05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325</v>
      </c>
      <c r="AT421" s="227" t="s">
        <v>254</v>
      </c>
      <c r="AU421" s="227" t="s">
        <v>144</v>
      </c>
      <c r="AY421" s="17" t="s">
        <v>136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144</v>
      </c>
      <c r="BK421" s="228">
        <f>ROUND(I421*H421,1)</f>
        <v>0</v>
      </c>
      <c r="BL421" s="17" t="s">
        <v>244</v>
      </c>
      <c r="BM421" s="227" t="s">
        <v>426</v>
      </c>
    </row>
    <row r="422" s="14" customFormat="1">
      <c r="A422" s="14"/>
      <c r="B422" s="240"/>
      <c r="C422" s="241"/>
      <c r="D422" s="231" t="s">
        <v>150</v>
      </c>
      <c r="E422" s="242" t="s">
        <v>1</v>
      </c>
      <c r="F422" s="243" t="s">
        <v>81</v>
      </c>
      <c r="G422" s="241"/>
      <c r="H422" s="244">
        <v>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150</v>
      </c>
      <c r="AU422" s="250" t="s">
        <v>144</v>
      </c>
      <c r="AV422" s="14" t="s">
        <v>144</v>
      </c>
      <c r="AW422" s="14" t="s">
        <v>30</v>
      </c>
      <c r="AX422" s="14" t="s">
        <v>81</v>
      </c>
      <c r="AY422" s="250" t="s">
        <v>136</v>
      </c>
    </row>
    <row r="423" s="2" customFormat="1" ht="33" customHeight="1">
      <c r="A423" s="38"/>
      <c r="B423" s="39"/>
      <c r="C423" s="215" t="s">
        <v>427</v>
      </c>
      <c r="D423" s="215" t="s">
        <v>139</v>
      </c>
      <c r="E423" s="216" t="s">
        <v>428</v>
      </c>
      <c r="F423" s="217" t="s">
        <v>429</v>
      </c>
      <c r="G423" s="218" t="s">
        <v>148</v>
      </c>
      <c r="H423" s="219">
        <v>2.9060000000000001</v>
      </c>
      <c r="I423" s="220"/>
      <c r="J423" s="221">
        <f>ROUND(I423*H423,1)</f>
        <v>0</v>
      </c>
      <c r="K423" s="222"/>
      <c r="L423" s="44"/>
      <c r="M423" s="223" t="s">
        <v>1</v>
      </c>
      <c r="N423" s="224" t="s">
        <v>40</v>
      </c>
      <c r="O423" s="91"/>
      <c r="P423" s="225">
        <f>O423*H423</f>
        <v>0</v>
      </c>
      <c r="Q423" s="225">
        <v>0.0045100000000000001</v>
      </c>
      <c r="R423" s="225">
        <f>Q423*H423</f>
        <v>0.013106060000000001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244</v>
      </c>
      <c r="AT423" s="227" t="s">
        <v>139</v>
      </c>
      <c r="AU423" s="227" t="s">
        <v>144</v>
      </c>
      <c r="AY423" s="17" t="s">
        <v>136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144</v>
      </c>
      <c r="BK423" s="228">
        <f>ROUND(I423*H423,1)</f>
        <v>0</v>
      </c>
      <c r="BL423" s="17" t="s">
        <v>244</v>
      </c>
      <c r="BM423" s="227" t="s">
        <v>430</v>
      </c>
    </row>
    <row r="424" s="13" customFormat="1">
      <c r="A424" s="13"/>
      <c r="B424" s="229"/>
      <c r="C424" s="230"/>
      <c r="D424" s="231" t="s">
        <v>150</v>
      </c>
      <c r="E424" s="232" t="s">
        <v>1</v>
      </c>
      <c r="F424" s="233" t="s">
        <v>164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150</v>
      </c>
      <c r="AU424" s="239" t="s">
        <v>144</v>
      </c>
      <c r="AV424" s="13" t="s">
        <v>81</v>
      </c>
      <c r="AW424" s="13" t="s">
        <v>30</v>
      </c>
      <c r="AX424" s="13" t="s">
        <v>74</v>
      </c>
      <c r="AY424" s="239" t="s">
        <v>136</v>
      </c>
    </row>
    <row r="425" s="14" customFormat="1">
      <c r="A425" s="14"/>
      <c r="B425" s="240"/>
      <c r="C425" s="241"/>
      <c r="D425" s="231" t="s">
        <v>150</v>
      </c>
      <c r="E425" s="242" t="s">
        <v>1</v>
      </c>
      <c r="F425" s="243" t="s">
        <v>165</v>
      </c>
      <c r="G425" s="241"/>
      <c r="H425" s="244">
        <v>2.9060000000000001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150</v>
      </c>
      <c r="AU425" s="250" t="s">
        <v>144</v>
      </c>
      <c r="AV425" s="14" t="s">
        <v>144</v>
      </c>
      <c r="AW425" s="14" t="s">
        <v>30</v>
      </c>
      <c r="AX425" s="14" t="s">
        <v>74</v>
      </c>
      <c r="AY425" s="250" t="s">
        <v>136</v>
      </c>
    </row>
    <row r="426" s="15" customFormat="1">
      <c r="A426" s="15"/>
      <c r="B426" s="251"/>
      <c r="C426" s="252"/>
      <c r="D426" s="231" t="s">
        <v>150</v>
      </c>
      <c r="E426" s="253" t="s">
        <v>1</v>
      </c>
      <c r="F426" s="254" t="s">
        <v>174</v>
      </c>
      <c r="G426" s="252"/>
      <c r="H426" s="255">
        <v>2.9060000000000001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1" t="s">
        <v>150</v>
      </c>
      <c r="AU426" s="261" t="s">
        <v>144</v>
      </c>
      <c r="AV426" s="15" t="s">
        <v>143</v>
      </c>
      <c r="AW426" s="15" t="s">
        <v>30</v>
      </c>
      <c r="AX426" s="15" t="s">
        <v>81</v>
      </c>
      <c r="AY426" s="261" t="s">
        <v>136</v>
      </c>
    </row>
    <row r="427" s="2" customFormat="1" ht="24.15" customHeight="1">
      <c r="A427" s="38"/>
      <c r="B427" s="39"/>
      <c r="C427" s="215" t="s">
        <v>431</v>
      </c>
      <c r="D427" s="215" t="s">
        <v>139</v>
      </c>
      <c r="E427" s="216" t="s">
        <v>432</v>
      </c>
      <c r="F427" s="217" t="s">
        <v>433</v>
      </c>
      <c r="G427" s="218" t="s">
        <v>148</v>
      </c>
      <c r="H427" s="219">
        <v>5.1399999999999997</v>
      </c>
      <c r="I427" s="220"/>
      <c r="J427" s="221">
        <f>ROUND(I427*H427,1)</f>
        <v>0</v>
      </c>
      <c r="K427" s="222"/>
      <c r="L427" s="44"/>
      <c r="M427" s="223" t="s">
        <v>1</v>
      </c>
      <c r="N427" s="224" t="s">
        <v>40</v>
      </c>
      <c r="O427" s="91"/>
      <c r="P427" s="225">
        <f>O427*H427</f>
        <v>0</v>
      </c>
      <c r="Q427" s="225">
        <v>0.0045100000000000001</v>
      </c>
      <c r="R427" s="225">
        <f>Q427*H427</f>
        <v>0.023181399999999998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244</v>
      </c>
      <c r="AT427" s="227" t="s">
        <v>139</v>
      </c>
      <c r="AU427" s="227" t="s">
        <v>144</v>
      </c>
      <c r="AY427" s="17" t="s">
        <v>136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144</v>
      </c>
      <c r="BK427" s="228">
        <f>ROUND(I427*H427,1)</f>
        <v>0</v>
      </c>
      <c r="BL427" s="17" t="s">
        <v>244</v>
      </c>
      <c r="BM427" s="227" t="s">
        <v>434</v>
      </c>
    </row>
    <row r="428" s="13" customFormat="1">
      <c r="A428" s="13"/>
      <c r="B428" s="229"/>
      <c r="C428" s="230"/>
      <c r="D428" s="231" t="s">
        <v>150</v>
      </c>
      <c r="E428" s="232" t="s">
        <v>1</v>
      </c>
      <c r="F428" s="233" t="s">
        <v>435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150</v>
      </c>
      <c r="AU428" s="239" t="s">
        <v>144</v>
      </c>
      <c r="AV428" s="13" t="s">
        <v>81</v>
      </c>
      <c r="AW428" s="13" t="s">
        <v>30</v>
      </c>
      <c r="AX428" s="13" t="s">
        <v>74</v>
      </c>
      <c r="AY428" s="239" t="s">
        <v>136</v>
      </c>
    </row>
    <row r="429" s="13" customFormat="1">
      <c r="A429" s="13"/>
      <c r="B429" s="229"/>
      <c r="C429" s="230"/>
      <c r="D429" s="231" t="s">
        <v>150</v>
      </c>
      <c r="E429" s="232" t="s">
        <v>1</v>
      </c>
      <c r="F429" s="233" t="s">
        <v>403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150</v>
      </c>
      <c r="AU429" s="239" t="s">
        <v>144</v>
      </c>
      <c r="AV429" s="13" t="s">
        <v>81</v>
      </c>
      <c r="AW429" s="13" t="s">
        <v>30</v>
      </c>
      <c r="AX429" s="13" t="s">
        <v>74</v>
      </c>
      <c r="AY429" s="239" t="s">
        <v>136</v>
      </c>
    </row>
    <row r="430" s="14" customFormat="1">
      <c r="A430" s="14"/>
      <c r="B430" s="240"/>
      <c r="C430" s="241"/>
      <c r="D430" s="231" t="s">
        <v>150</v>
      </c>
      <c r="E430" s="242" t="s">
        <v>1</v>
      </c>
      <c r="F430" s="243" t="s">
        <v>436</v>
      </c>
      <c r="G430" s="241"/>
      <c r="H430" s="244">
        <v>0.73999999999999999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150</v>
      </c>
      <c r="AU430" s="250" t="s">
        <v>144</v>
      </c>
      <c r="AV430" s="14" t="s">
        <v>144</v>
      </c>
      <c r="AW430" s="14" t="s">
        <v>30</v>
      </c>
      <c r="AX430" s="14" t="s">
        <v>74</v>
      </c>
      <c r="AY430" s="250" t="s">
        <v>136</v>
      </c>
    </row>
    <row r="431" s="13" customFormat="1">
      <c r="A431" s="13"/>
      <c r="B431" s="229"/>
      <c r="C431" s="230"/>
      <c r="D431" s="231" t="s">
        <v>150</v>
      </c>
      <c r="E431" s="232" t="s">
        <v>1</v>
      </c>
      <c r="F431" s="233" t="s">
        <v>437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150</v>
      </c>
      <c r="AU431" s="239" t="s">
        <v>144</v>
      </c>
      <c r="AV431" s="13" t="s">
        <v>81</v>
      </c>
      <c r="AW431" s="13" t="s">
        <v>30</v>
      </c>
      <c r="AX431" s="13" t="s">
        <v>74</v>
      </c>
      <c r="AY431" s="239" t="s">
        <v>136</v>
      </c>
    </row>
    <row r="432" s="14" customFormat="1">
      <c r="A432" s="14"/>
      <c r="B432" s="240"/>
      <c r="C432" s="241"/>
      <c r="D432" s="231" t="s">
        <v>150</v>
      </c>
      <c r="E432" s="242" t="s">
        <v>1</v>
      </c>
      <c r="F432" s="243" t="s">
        <v>438</v>
      </c>
      <c r="G432" s="241"/>
      <c r="H432" s="244">
        <v>4.4000000000000004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150</v>
      </c>
      <c r="AU432" s="250" t="s">
        <v>144</v>
      </c>
      <c r="AV432" s="14" t="s">
        <v>144</v>
      </c>
      <c r="AW432" s="14" t="s">
        <v>30</v>
      </c>
      <c r="AX432" s="14" t="s">
        <v>74</v>
      </c>
      <c r="AY432" s="250" t="s">
        <v>136</v>
      </c>
    </row>
    <row r="433" s="15" customFormat="1">
      <c r="A433" s="15"/>
      <c r="B433" s="251"/>
      <c r="C433" s="252"/>
      <c r="D433" s="231" t="s">
        <v>150</v>
      </c>
      <c r="E433" s="253" t="s">
        <v>1</v>
      </c>
      <c r="F433" s="254" t="s">
        <v>174</v>
      </c>
      <c r="G433" s="252"/>
      <c r="H433" s="255">
        <v>5.1400000000000006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150</v>
      </c>
      <c r="AU433" s="261" t="s">
        <v>144</v>
      </c>
      <c r="AV433" s="15" t="s">
        <v>143</v>
      </c>
      <c r="AW433" s="15" t="s">
        <v>30</v>
      </c>
      <c r="AX433" s="15" t="s">
        <v>81</v>
      </c>
      <c r="AY433" s="261" t="s">
        <v>136</v>
      </c>
    </row>
    <row r="434" s="2" customFormat="1" ht="33" customHeight="1">
      <c r="A434" s="38"/>
      <c r="B434" s="39"/>
      <c r="C434" s="215" t="s">
        <v>439</v>
      </c>
      <c r="D434" s="215" t="s">
        <v>139</v>
      </c>
      <c r="E434" s="216" t="s">
        <v>440</v>
      </c>
      <c r="F434" s="217" t="s">
        <v>441</v>
      </c>
      <c r="G434" s="218" t="s">
        <v>364</v>
      </c>
      <c r="H434" s="219">
        <v>0.036999999999999998</v>
      </c>
      <c r="I434" s="220"/>
      <c r="J434" s="221">
        <f>ROUND(I434*H434,1)</f>
        <v>0</v>
      </c>
      <c r="K434" s="222"/>
      <c r="L434" s="44"/>
      <c r="M434" s="223" t="s">
        <v>1</v>
      </c>
      <c r="N434" s="224" t="s">
        <v>40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244</v>
      </c>
      <c r="AT434" s="227" t="s">
        <v>139</v>
      </c>
      <c r="AU434" s="227" t="s">
        <v>144</v>
      </c>
      <c r="AY434" s="17" t="s">
        <v>136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144</v>
      </c>
      <c r="BK434" s="228">
        <f>ROUND(I434*H434,1)</f>
        <v>0</v>
      </c>
      <c r="BL434" s="17" t="s">
        <v>244</v>
      </c>
      <c r="BM434" s="227" t="s">
        <v>442</v>
      </c>
    </row>
    <row r="435" s="2" customFormat="1" ht="24.15" customHeight="1">
      <c r="A435" s="38"/>
      <c r="B435" s="39"/>
      <c r="C435" s="215" t="s">
        <v>443</v>
      </c>
      <c r="D435" s="215" t="s">
        <v>139</v>
      </c>
      <c r="E435" s="216" t="s">
        <v>444</v>
      </c>
      <c r="F435" s="217" t="s">
        <v>445</v>
      </c>
      <c r="G435" s="218" t="s">
        <v>364</v>
      </c>
      <c r="H435" s="219">
        <v>0.036999999999999998</v>
      </c>
      <c r="I435" s="220"/>
      <c r="J435" s="221">
        <f>ROUND(I435*H435,1)</f>
        <v>0</v>
      </c>
      <c r="K435" s="222"/>
      <c r="L435" s="44"/>
      <c r="M435" s="223" t="s">
        <v>1</v>
      </c>
      <c r="N435" s="224" t="s">
        <v>40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244</v>
      </c>
      <c r="AT435" s="227" t="s">
        <v>139</v>
      </c>
      <c r="AU435" s="227" t="s">
        <v>144</v>
      </c>
      <c r="AY435" s="17" t="s">
        <v>136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144</v>
      </c>
      <c r="BK435" s="228">
        <f>ROUND(I435*H435,1)</f>
        <v>0</v>
      </c>
      <c r="BL435" s="17" t="s">
        <v>244</v>
      </c>
      <c r="BM435" s="227" t="s">
        <v>446</v>
      </c>
    </row>
    <row r="436" s="2" customFormat="1" ht="24.15" customHeight="1">
      <c r="A436" s="38"/>
      <c r="B436" s="39"/>
      <c r="C436" s="215" t="s">
        <v>447</v>
      </c>
      <c r="D436" s="215" t="s">
        <v>139</v>
      </c>
      <c r="E436" s="216" t="s">
        <v>448</v>
      </c>
      <c r="F436" s="217" t="s">
        <v>449</v>
      </c>
      <c r="G436" s="218" t="s">
        <v>364</v>
      </c>
      <c r="H436" s="219">
        <v>0.036999999999999998</v>
      </c>
      <c r="I436" s="220"/>
      <c r="J436" s="221">
        <f>ROUND(I436*H436,1)</f>
        <v>0</v>
      </c>
      <c r="K436" s="222"/>
      <c r="L436" s="44"/>
      <c r="M436" s="223" t="s">
        <v>1</v>
      </c>
      <c r="N436" s="224" t="s">
        <v>40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244</v>
      </c>
      <c r="AT436" s="227" t="s">
        <v>139</v>
      </c>
      <c r="AU436" s="227" t="s">
        <v>144</v>
      </c>
      <c r="AY436" s="17" t="s">
        <v>136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144</v>
      </c>
      <c r="BK436" s="228">
        <f>ROUND(I436*H436,1)</f>
        <v>0</v>
      </c>
      <c r="BL436" s="17" t="s">
        <v>244</v>
      </c>
      <c r="BM436" s="227" t="s">
        <v>450</v>
      </c>
    </row>
    <row r="437" s="12" customFormat="1" ht="22.8" customHeight="1">
      <c r="A437" s="12"/>
      <c r="B437" s="199"/>
      <c r="C437" s="200"/>
      <c r="D437" s="201" t="s">
        <v>73</v>
      </c>
      <c r="E437" s="213" t="s">
        <v>451</v>
      </c>
      <c r="F437" s="213" t="s">
        <v>452</v>
      </c>
      <c r="G437" s="200"/>
      <c r="H437" s="200"/>
      <c r="I437" s="203"/>
      <c r="J437" s="214">
        <f>BK437</f>
        <v>0</v>
      </c>
      <c r="K437" s="200"/>
      <c r="L437" s="205"/>
      <c r="M437" s="206"/>
      <c r="N437" s="207"/>
      <c r="O437" s="207"/>
      <c r="P437" s="208">
        <f>SUM(P438:P501)</f>
        <v>0</v>
      </c>
      <c r="Q437" s="207"/>
      <c r="R437" s="208">
        <f>SUM(R438:R501)</f>
        <v>0.011734999999999999</v>
      </c>
      <c r="S437" s="207"/>
      <c r="T437" s="209">
        <f>SUM(T438:T501)</f>
        <v>0.019890000000000001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0" t="s">
        <v>144</v>
      </c>
      <c r="AT437" s="211" t="s">
        <v>73</v>
      </c>
      <c r="AU437" s="211" t="s">
        <v>81</v>
      </c>
      <c r="AY437" s="210" t="s">
        <v>136</v>
      </c>
      <c r="BK437" s="212">
        <f>SUM(BK438:BK501)</f>
        <v>0</v>
      </c>
    </row>
    <row r="438" s="2" customFormat="1" ht="16.5" customHeight="1">
      <c r="A438" s="38"/>
      <c r="B438" s="39"/>
      <c r="C438" s="215" t="s">
        <v>453</v>
      </c>
      <c r="D438" s="215" t="s">
        <v>139</v>
      </c>
      <c r="E438" s="216" t="s">
        <v>454</v>
      </c>
      <c r="F438" s="217" t="s">
        <v>455</v>
      </c>
      <c r="G438" s="218" t="s">
        <v>142</v>
      </c>
      <c r="H438" s="219">
        <v>2</v>
      </c>
      <c r="I438" s="220"/>
      <c r="J438" s="221">
        <f>ROUND(I438*H438,1)</f>
        <v>0</v>
      </c>
      <c r="K438" s="222"/>
      <c r="L438" s="44"/>
      <c r="M438" s="223" t="s">
        <v>1</v>
      </c>
      <c r="N438" s="224" t="s">
        <v>40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244</v>
      </c>
      <c r="AT438" s="227" t="s">
        <v>139</v>
      </c>
      <c r="AU438" s="227" t="s">
        <v>144</v>
      </c>
      <c r="AY438" s="17" t="s">
        <v>136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144</v>
      </c>
      <c r="BK438" s="228">
        <f>ROUND(I438*H438,1)</f>
        <v>0</v>
      </c>
      <c r="BL438" s="17" t="s">
        <v>244</v>
      </c>
      <c r="BM438" s="227" t="s">
        <v>456</v>
      </c>
    </row>
    <row r="439" s="13" customFormat="1">
      <c r="A439" s="13"/>
      <c r="B439" s="229"/>
      <c r="C439" s="230"/>
      <c r="D439" s="231" t="s">
        <v>150</v>
      </c>
      <c r="E439" s="232" t="s">
        <v>1</v>
      </c>
      <c r="F439" s="233" t="s">
        <v>457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150</v>
      </c>
      <c r="AU439" s="239" t="s">
        <v>144</v>
      </c>
      <c r="AV439" s="13" t="s">
        <v>81</v>
      </c>
      <c r="AW439" s="13" t="s">
        <v>30</v>
      </c>
      <c r="AX439" s="13" t="s">
        <v>74</v>
      </c>
      <c r="AY439" s="239" t="s">
        <v>136</v>
      </c>
    </row>
    <row r="440" s="14" customFormat="1">
      <c r="A440" s="14"/>
      <c r="B440" s="240"/>
      <c r="C440" s="241"/>
      <c r="D440" s="231" t="s">
        <v>150</v>
      </c>
      <c r="E440" s="242" t="s">
        <v>1</v>
      </c>
      <c r="F440" s="243" t="s">
        <v>81</v>
      </c>
      <c r="G440" s="241"/>
      <c r="H440" s="244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150</v>
      </c>
      <c r="AU440" s="250" t="s">
        <v>144</v>
      </c>
      <c r="AV440" s="14" t="s">
        <v>144</v>
      </c>
      <c r="AW440" s="14" t="s">
        <v>30</v>
      </c>
      <c r="AX440" s="14" t="s">
        <v>74</v>
      </c>
      <c r="AY440" s="250" t="s">
        <v>136</v>
      </c>
    </row>
    <row r="441" s="13" customFormat="1">
      <c r="A441" s="13"/>
      <c r="B441" s="229"/>
      <c r="C441" s="230"/>
      <c r="D441" s="231" t="s">
        <v>150</v>
      </c>
      <c r="E441" s="232" t="s">
        <v>1</v>
      </c>
      <c r="F441" s="233" t="s">
        <v>458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150</v>
      </c>
      <c r="AU441" s="239" t="s">
        <v>144</v>
      </c>
      <c r="AV441" s="13" t="s">
        <v>81</v>
      </c>
      <c r="AW441" s="13" t="s">
        <v>30</v>
      </c>
      <c r="AX441" s="13" t="s">
        <v>74</v>
      </c>
      <c r="AY441" s="239" t="s">
        <v>136</v>
      </c>
    </row>
    <row r="442" s="14" customFormat="1">
      <c r="A442" s="14"/>
      <c r="B442" s="240"/>
      <c r="C442" s="241"/>
      <c r="D442" s="231" t="s">
        <v>150</v>
      </c>
      <c r="E442" s="242" t="s">
        <v>1</v>
      </c>
      <c r="F442" s="243" t="s">
        <v>81</v>
      </c>
      <c r="G442" s="241"/>
      <c r="H442" s="244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150</v>
      </c>
      <c r="AU442" s="250" t="s">
        <v>144</v>
      </c>
      <c r="AV442" s="14" t="s">
        <v>144</v>
      </c>
      <c r="AW442" s="14" t="s">
        <v>30</v>
      </c>
      <c r="AX442" s="14" t="s">
        <v>74</v>
      </c>
      <c r="AY442" s="250" t="s">
        <v>136</v>
      </c>
    </row>
    <row r="443" s="15" customFormat="1">
      <c r="A443" s="15"/>
      <c r="B443" s="251"/>
      <c r="C443" s="252"/>
      <c r="D443" s="231" t="s">
        <v>150</v>
      </c>
      <c r="E443" s="253" t="s">
        <v>1</v>
      </c>
      <c r="F443" s="254" t="s">
        <v>174</v>
      </c>
      <c r="G443" s="252"/>
      <c r="H443" s="255">
        <v>2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1" t="s">
        <v>150</v>
      </c>
      <c r="AU443" s="261" t="s">
        <v>144</v>
      </c>
      <c r="AV443" s="15" t="s">
        <v>143</v>
      </c>
      <c r="AW443" s="15" t="s">
        <v>30</v>
      </c>
      <c r="AX443" s="15" t="s">
        <v>81</v>
      </c>
      <c r="AY443" s="261" t="s">
        <v>136</v>
      </c>
    </row>
    <row r="444" s="2" customFormat="1" ht="16.5" customHeight="1">
      <c r="A444" s="38"/>
      <c r="B444" s="39"/>
      <c r="C444" s="215" t="s">
        <v>459</v>
      </c>
      <c r="D444" s="215" t="s">
        <v>139</v>
      </c>
      <c r="E444" s="216" t="s">
        <v>460</v>
      </c>
      <c r="F444" s="217" t="s">
        <v>461</v>
      </c>
      <c r="G444" s="218" t="s">
        <v>142</v>
      </c>
      <c r="H444" s="219">
        <v>1</v>
      </c>
      <c r="I444" s="220"/>
      <c r="J444" s="221">
        <f>ROUND(I444*H444,1)</f>
        <v>0</v>
      </c>
      <c r="K444" s="222"/>
      <c r="L444" s="44"/>
      <c r="M444" s="223" t="s">
        <v>1</v>
      </c>
      <c r="N444" s="224" t="s">
        <v>40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244</v>
      </c>
      <c r="AT444" s="227" t="s">
        <v>139</v>
      </c>
      <c r="AU444" s="227" t="s">
        <v>144</v>
      </c>
      <c r="AY444" s="17" t="s">
        <v>136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144</v>
      </c>
      <c r="BK444" s="228">
        <f>ROUND(I444*H444,1)</f>
        <v>0</v>
      </c>
      <c r="BL444" s="17" t="s">
        <v>244</v>
      </c>
      <c r="BM444" s="227" t="s">
        <v>462</v>
      </c>
    </row>
    <row r="445" s="13" customFormat="1">
      <c r="A445" s="13"/>
      <c r="B445" s="229"/>
      <c r="C445" s="230"/>
      <c r="D445" s="231" t="s">
        <v>150</v>
      </c>
      <c r="E445" s="232" t="s">
        <v>1</v>
      </c>
      <c r="F445" s="233" t="s">
        <v>463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150</v>
      </c>
      <c r="AU445" s="239" t="s">
        <v>144</v>
      </c>
      <c r="AV445" s="13" t="s">
        <v>81</v>
      </c>
      <c r="AW445" s="13" t="s">
        <v>30</v>
      </c>
      <c r="AX445" s="13" t="s">
        <v>74</v>
      </c>
      <c r="AY445" s="239" t="s">
        <v>136</v>
      </c>
    </row>
    <row r="446" s="14" customFormat="1">
      <c r="A446" s="14"/>
      <c r="B446" s="240"/>
      <c r="C446" s="241"/>
      <c r="D446" s="231" t="s">
        <v>150</v>
      </c>
      <c r="E446" s="242" t="s">
        <v>1</v>
      </c>
      <c r="F446" s="243" t="s">
        <v>81</v>
      </c>
      <c r="G446" s="241"/>
      <c r="H446" s="244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150</v>
      </c>
      <c r="AU446" s="250" t="s">
        <v>144</v>
      </c>
      <c r="AV446" s="14" t="s">
        <v>144</v>
      </c>
      <c r="AW446" s="14" t="s">
        <v>30</v>
      </c>
      <c r="AX446" s="14" t="s">
        <v>81</v>
      </c>
      <c r="AY446" s="250" t="s">
        <v>136</v>
      </c>
    </row>
    <row r="447" s="2" customFormat="1" ht="16.5" customHeight="1">
      <c r="A447" s="38"/>
      <c r="B447" s="39"/>
      <c r="C447" s="215" t="s">
        <v>464</v>
      </c>
      <c r="D447" s="215" t="s">
        <v>139</v>
      </c>
      <c r="E447" s="216" t="s">
        <v>465</v>
      </c>
      <c r="F447" s="217" t="s">
        <v>466</v>
      </c>
      <c r="G447" s="218" t="s">
        <v>142</v>
      </c>
      <c r="H447" s="219">
        <v>1</v>
      </c>
      <c r="I447" s="220"/>
      <c r="J447" s="221">
        <f>ROUND(I447*H447,1)</f>
        <v>0</v>
      </c>
      <c r="K447" s="222"/>
      <c r="L447" s="44"/>
      <c r="M447" s="223" t="s">
        <v>1</v>
      </c>
      <c r="N447" s="224" t="s">
        <v>40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244</v>
      </c>
      <c r="AT447" s="227" t="s">
        <v>139</v>
      </c>
      <c r="AU447" s="227" t="s">
        <v>144</v>
      </c>
      <c r="AY447" s="17" t="s">
        <v>136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144</v>
      </c>
      <c r="BK447" s="228">
        <f>ROUND(I447*H447,1)</f>
        <v>0</v>
      </c>
      <c r="BL447" s="17" t="s">
        <v>244</v>
      </c>
      <c r="BM447" s="227" t="s">
        <v>467</v>
      </c>
    </row>
    <row r="448" s="13" customFormat="1">
      <c r="A448" s="13"/>
      <c r="B448" s="229"/>
      <c r="C448" s="230"/>
      <c r="D448" s="231" t="s">
        <v>150</v>
      </c>
      <c r="E448" s="232" t="s">
        <v>1</v>
      </c>
      <c r="F448" s="233" t="s">
        <v>166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150</v>
      </c>
      <c r="AU448" s="239" t="s">
        <v>144</v>
      </c>
      <c r="AV448" s="13" t="s">
        <v>81</v>
      </c>
      <c r="AW448" s="13" t="s">
        <v>30</v>
      </c>
      <c r="AX448" s="13" t="s">
        <v>74</v>
      </c>
      <c r="AY448" s="239" t="s">
        <v>136</v>
      </c>
    </row>
    <row r="449" s="14" customFormat="1">
      <c r="A449" s="14"/>
      <c r="B449" s="240"/>
      <c r="C449" s="241"/>
      <c r="D449" s="231" t="s">
        <v>150</v>
      </c>
      <c r="E449" s="242" t="s">
        <v>1</v>
      </c>
      <c r="F449" s="243" t="s">
        <v>81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150</v>
      </c>
      <c r="AU449" s="250" t="s">
        <v>144</v>
      </c>
      <c r="AV449" s="14" t="s">
        <v>144</v>
      </c>
      <c r="AW449" s="14" t="s">
        <v>30</v>
      </c>
      <c r="AX449" s="14" t="s">
        <v>81</v>
      </c>
      <c r="AY449" s="250" t="s">
        <v>136</v>
      </c>
    </row>
    <row r="450" s="2" customFormat="1" ht="16.5" customHeight="1">
      <c r="A450" s="38"/>
      <c r="B450" s="39"/>
      <c r="C450" s="215" t="s">
        <v>468</v>
      </c>
      <c r="D450" s="215" t="s">
        <v>139</v>
      </c>
      <c r="E450" s="216" t="s">
        <v>469</v>
      </c>
      <c r="F450" s="217" t="s">
        <v>470</v>
      </c>
      <c r="G450" s="218" t="s">
        <v>307</v>
      </c>
      <c r="H450" s="219">
        <v>9</v>
      </c>
      <c r="I450" s="220"/>
      <c r="J450" s="221">
        <f>ROUND(I450*H450,1)</f>
        <v>0</v>
      </c>
      <c r="K450" s="222"/>
      <c r="L450" s="44"/>
      <c r="M450" s="223" t="s">
        <v>1</v>
      </c>
      <c r="N450" s="224" t="s">
        <v>40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0.0020999999999999999</v>
      </c>
      <c r="T450" s="226">
        <f>S450*H450</f>
        <v>0.0189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244</v>
      </c>
      <c r="AT450" s="227" t="s">
        <v>139</v>
      </c>
      <c r="AU450" s="227" t="s">
        <v>144</v>
      </c>
      <c r="AY450" s="17" t="s">
        <v>136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144</v>
      </c>
      <c r="BK450" s="228">
        <f>ROUND(I450*H450,1)</f>
        <v>0</v>
      </c>
      <c r="BL450" s="17" t="s">
        <v>244</v>
      </c>
      <c r="BM450" s="227" t="s">
        <v>471</v>
      </c>
    </row>
    <row r="451" s="13" customFormat="1">
      <c r="A451" s="13"/>
      <c r="B451" s="229"/>
      <c r="C451" s="230"/>
      <c r="D451" s="231" t="s">
        <v>150</v>
      </c>
      <c r="E451" s="232" t="s">
        <v>1</v>
      </c>
      <c r="F451" s="233" t="s">
        <v>472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150</v>
      </c>
      <c r="AU451" s="239" t="s">
        <v>144</v>
      </c>
      <c r="AV451" s="13" t="s">
        <v>81</v>
      </c>
      <c r="AW451" s="13" t="s">
        <v>30</v>
      </c>
      <c r="AX451" s="13" t="s">
        <v>74</v>
      </c>
      <c r="AY451" s="239" t="s">
        <v>136</v>
      </c>
    </row>
    <row r="452" s="14" customFormat="1">
      <c r="A452" s="14"/>
      <c r="B452" s="240"/>
      <c r="C452" s="241"/>
      <c r="D452" s="231" t="s">
        <v>150</v>
      </c>
      <c r="E452" s="242" t="s">
        <v>1</v>
      </c>
      <c r="F452" s="243" t="s">
        <v>153</v>
      </c>
      <c r="G452" s="241"/>
      <c r="H452" s="244">
        <v>6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150</v>
      </c>
      <c r="AU452" s="250" t="s">
        <v>144</v>
      </c>
      <c r="AV452" s="14" t="s">
        <v>144</v>
      </c>
      <c r="AW452" s="14" t="s">
        <v>30</v>
      </c>
      <c r="AX452" s="14" t="s">
        <v>74</v>
      </c>
      <c r="AY452" s="250" t="s">
        <v>136</v>
      </c>
    </row>
    <row r="453" s="13" customFormat="1">
      <c r="A453" s="13"/>
      <c r="B453" s="229"/>
      <c r="C453" s="230"/>
      <c r="D453" s="231" t="s">
        <v>150</v>
      </c>
      <c r="E453" s="232" t="s">
        <v>1</v>
      </c>
      <c r="F453" s="233" t="s">
        <v>458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150</v>
      </c>
      <c r="AU453" s="239" t="s">
        <v>144</v>
      </c>
      <c r="AV453" s="13" t="s">
        <v>81</v>
      </c>
      <c r="AW453" s="13" t="s">
        <v>30</v>
      </c>
      <c r="AX453" s="13" t="s">
        <v>74</v>
      </c>
      <c r="AY453" s="239" t="s">
        <v>136</v>
      </c>
    </row>
    <row r="454" s="14" customFormat="1">
      <c r="A454" s="14"/>
      <c r="B454" s="240"/>
      <c r="C454" s="241"/>
      <c r="D454" s="231" t="s">
        <v>150</v>
      </c>
      <c r="E454" s="242" t="s">
        <v>1</v>
      </c>
      <c r="F454" s="243" t="s">
        <v>137</v>
      </c>
      <c r="G454" s="241"/>
      <c r="H454" s="244">
        <v>3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150</v>
      </c>
      <c r="AU454" s="250" t="s">
        <v>144</v>
      </c>
      <c r="AV454" s="14" t="s">
        <v>144</v>
      </c>
      <c r="AW454" s="14" t="s">
        <v>30</v>
      </c>
      <c r="AX454" s="14" t="s">
        <v>74</v>
      </c>
      <c r="AY454" s="250" t="s">
        <v>136</v>
      </c>
    </row>
    <row r="455" s="15" customFormat="1">
      <c r="A455" s="15"/>
      <c r="B455" s="251"/>
      <c r="C455" s="252"/>
      <c r="D455" s="231" t="s">
        <v>150</v>
      </c>
      <c r="E455" s="253" t="s">
        <v>1</v>
      </c>
      <c r="F455" s="254" t="s">
        <v>174</v>
      </c>
      <c r="G455" s="252"/>
      <c r="H455" s="255">
        <v>9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1" t="s">
        <v>150</v>
      </c>
      <c r="AU455" s="261" t="s">
        <v>144</v>
      </c>
      <c r="AV455" s="15" t="s">
        <v>143</v>
      </c>
      <c r="AW455" s="15" t="s">
        <v>30</v>
      </c>
      <c r="AX455" s="15" t="s">
        <v>81</v>
      </c>
      <c r="AY455" s="261" t="s">
        <v>136</v>
      </c>
    </row>
    <row r="456" s="2" customFormat="1" ht="16.5" customHeight="1">
      <c r="A456" s="38"/>
      <c r="B456" s="39"/>
      <c r="C456" s="215" t="s">
        <v>473</v>
      </c>
      <c r="D456" s="215" t="s">
        <v>139</v>
      </c>
      <c r="E456" s="216" t="s">
        <v>474</v>
      </c>
      <c r="F456" s="217" t="s">
        <v>475</v>
      </c>
      <c r="G456" s="218" t="s">
        <v>307</v>
      </c>
      <c r="H456" s="219">
        <v>0.5</v>
      </c>
      <c r="I456" s="220"/>
      <c r="J456" s="221">
        <f>ROUND(I456*H456,1)</f>
        <v>0</v>
      </c>
      <c r="K456" s="222"/>
      <c r="L456" s="44"/>
      <c r="M456" s="223" t="s">
        <v>1</v>
      </c>
      <c r="N456" s="224" t="s">
        <v>40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0.00198</v>
      </c>
      <c r="T456" s="226">
        <f>S456*H456</f>
        <v>0.00098999999999999999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244</v>
      </c>
      <c r="AT456" s="227" t="s">
        <v>139</v>
      </c>
      <c r="AU456" s="227" t="s">
        <v>144</v>
      </c>
      <c r="AY456" s="17" t="s">
        <v>136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144</v>
      </c>
      <c r="BK456" s="228">
        <f>ROUND(I456*H456,1)</f>
        <v>0</v>
      </c>
      <c r="BL456" s="17" t="s">
        <v>244</v>
      </c>
      <c r="BM456" s="227" t="s">
        <v>476</v>
      </c>
    </row>
    <row r="457" s="13" customFormat="1">
      <c r="A457" s="13"/>
      <c r="B457" s="229"/>
      <c r="C457" s="230"/>
      <c r="D457" s="231" t="s">
        <v>150</v>
      </c>
      <c r="E457" s="232" t="s">
        <v>1</v>
      </c>
      <c r="F457" s="233" t="s">
        <v>166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150</v>
      </c>
      <c r="AU457" s="239" t="s">
        <v>144</v>
      </c>
      <c r="AV457" s="13" t="s">
        <v>81</v>
      </c>
      <c r="AW457" s="13" t="s">
        <v>30</v>
      </c>
      <c r="AX457" s="13" t="s">
        <v>74</v>
      </c>
      <c r="AY457" s="239" t="s">
        <v>136</v>
      </c>
    </row>
    <row r="458" s="14" customFormat="1">
      <c r="A458" s="14"/>
      <c r="B458" s="240"/>
      <c r="C458" s="241"/>
      <c r="D458" s="231" t="s">
        <v>150</v>
      </c>
      <c r="E458" s="242" t="s">
        <v>1</v>
      </c>
      <c r="F458" s="243" t="s">
        <v>477</v>
      </c>
      <c r="G458" s="241"/>
      <c r="H458" s="244">
        <v>0.5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150</v>
      </c>
      <c r="AU458" s="250" t="s">
        <v>144</v>
      </c>
      <c r="AV458" s="14" t="s">
        <v>144</v>
      </c>
      <c r="AW458" s="14" t="s">
        <v>30</v>
      </c>
      <c r="AX458" s="14" t="s">
        <v>81</v>
      </c>
      <c r="AY458" s="250" t="s">
        <v>136</v>
      </c>
    </row>
    <row r="459" s="2" customFormat="1" ht="16.5" customHeight="1">
      <c r="A459" s="38"/>
      <c r="B459" s="39"/>
      <c r="C459" s="215" t="s">
        <v>478</v>
      </c>
      <c r="D459" s="215" t="s">
        <v>139</v>
      </c>
      <c r="E459" s="216" t="s">
        <v>479</v>
      </c>
      <c r="F459" s="217" t="s">
        <v>480</v>
      </c>
      <c r="G459" s="218" t="s">
        <v>142</v>
      </c>
      <c r="H459" s="219">
        <v>1</v>
      </c>
      <c r="I459" s="220"/>
      <c r="J459" s="221">
        <f>ROUND(I459*H459,1)</f>
        <v>0</v>
      </c>
      <c r="K459" s="222"/>
      <c r="L459" s="44"/>
      <c r="M459" s="223" t="s">
        <v>1</v>
      </c>
      <c r="N459" s="224" t="s">
        <v>40</v>
      </c>
      <c r="O459" s="91"/>
      <c r="P459" s="225">
        <f>O459*H459</f>
        <v>0</v>
      </c>
      <c r="Q459" s="225">
        <v>0.0017899999999999999</v>
      </c>
      <c r="R459" s="225">
        <f>Q459*H459</f>
        <v>0.0017899999999999999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244</v>
      </c>
      <c r="AT459" s="227" t="s">
        <v>139</v>
      </c>
      <c r="AU459" s="227" t="s">
        <v>144</v>
      </c>
      <c r="AY459" s="17" t="s">
        <v>136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144</v>
      </c>
      <c r="BK459" s="228">
        <f>ROUND(I459*H459,1)</f>
        <v>0</v>
      </c>
      <c r="BL459" s="17" t="s">
        <v>244</v>
      </c>
      <c r="BM459" s="227" t="s">
        <v>481</v>
      </c>
    </row>
    <row r="460" s="14" customFormat="1">
      <c r="A460" s="14"/>
      <c r="B460" s="240"/>
      <c r="C460" s="241"/>
      <c r="D460" s="231" t="s">
        <v>150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150</v>
      </c>
      <c r="AU460" s="250" t="s">
        <v>144</v>
      </c>
      <c r="AV460" s="14" t="s">
        <v>144</v>
      </c>
      <c r="AW460" s="14" t="s">
        <v>30</v>
      </c>
      <c r="AX460" s="14" t="s">
        <v>81</v>
      </c>
      <c r="AY460" s="250" t="s">
        <v>136</v>
      </c>
    </row>
    <row r="461" s="2" customFormat="1" ht="16.5" customHeight="1">
      <c r="A461" s="38"/>
      <c r="B461" s="39"/>
      <c r="C461" s="215" t="s">
        <v>482</v>
      </c>
      <c r="D461" s="215" t="s">
        <v>139</v>
      </c>
      <c r="E461" s="216" t="s">
        <v>483</v>
      </c>
      <c r="F461" s="217" t="s">
        <v>484</v>
      </c>
      <c r="G461" s="218" t="s">
        <v>142</v>
      </c>
      <c r="H461" s="219">
        <v>1</v>
      </c>
      <c r="I461" s="220"/>
      <c r="J461" s="221">
        <f>ROUND(I461*H461,1)</f>
        <v>0</v>
      </c>
      <c r="K461" s="222"/>
      <c r="L461" s="44"/>
      <c r="M461" s="223" t="s">
        <v>1</v>
      </c>
      <c r="N461" s="224" t="s">
        <v>40</v>
      </c>
      <c r="O461" s="91"/>
      <c r="P461" s="225">
        <f>O461*H461</f>
        <v>0</v>
      </c>
      <c r="Q461" s="225">
        <v>0.001</v>
      </c>
      <c r="R461" s="225">
        <f>Q461*H461</f>
        <v>0.001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244</v>
      </c>
      <c r="AT461" s="227" t="s">
        <v>139</v>
      </c>
      <c r="AU461" s="227" t="s">
        <v>144</v>
      </c>
      <c r="AY461" s="17" t="s">
        <v>136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144</v>
      </c>
      <c r="BK461" s="228">
        <f>ROUND(I461*H461,1)</f>
        <v>0</v>
      </c>
      <c r="BL461" s="17" t="s">
        <v>244</v>
      </c>
      <c r="BM461" s="227" t="s">
        <v>485</v>
      </c>
    </row>
    <row r="462" s="14" customFormat="1">
      <c r="A462" s="14"/>
      <c r="B462" s="240"/>
      <c r="C462" s="241"/>
      <c r="D462" s="231" t="s">
        <v>150</v>
      </c>
      <c r="E462" s="242" t="s">
        <v>1</v>
      </c>
      <c r="F462" s="243" t="s">
        <v>81</v>
      </c>
      <c r="G462" s="241"/>
      <c r="H462" s="244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150</v>
      </c>
      <c r="AU462" s="250" t="s">
        <v>144</v>
      </c>
      <c r="AV462" s="14" t="s">
        <v>144</v>
      </c>
      <c r="AW462" s="14" t="s">
        <v>30</v>
      </c>
      <c r="AX462" s="14" t="s">
        <v>81</v>
      </c>
      <c r="AY462" s="250" t="s">
        <v>136</v>
      </c>
    </row>
    <row r="463" s="2" customFormat="1" ht="16.5" customHeight="1">
      <c r="A463" s="38"/>
      <c r="B463" s="39"/>
      <c r="C463" s="215" t="s">
        <v>486</v>
      </c>
      <c r="D463" s="215" t="s">
        <v>139</v>
      </c>
      <c r="E463" s="216" t="s">
        <v>487</v>
      </c>
      <c r="F463" s="217" t="s">
        <v>488</v>
      </c>
      <c r="G463" s="218" t="s">
        <v>307</v>
      </c>
      <c r="H463" s="219">
        <v>1</v>
      </c>
      <c r="I463" s="220"/>
      <c r="J463" s="221">
        <f>ROUND(I463*H463,1)</f>
        <v>0</v>
      </c>
      <c r="K463" s="222"/>
      <c r="L463" s="44"/>
      <c r="M463" s="223" t="s">
        <v>1</v>
      </c>
      <c r="N463" s="224" t="s">
        <v>40</v>
      </c>
      <c r="O463" s="91"/>
      <c r="P463" s="225">
        <f>O463*H463</f>
        <v>0</v>
      </c>
      <c r="Q463" s="225">
        <v>0.00040999999999999999</v>
      </c>
      <c r="R463" s="225">
        <f>Q463*H463</f>
        <v>0.00040999999999999999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244</v>
      </c>
      <c r="AT463" s="227" t="s">
        <v>139</v>
      </c>
      <c r="AU463" s="227" t="s">
        <v>144</v>
      </c>
      <c r="AY463" s="17" t="s">
        <v>136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144</v>
      </c>
      <c r="BK463" s="228">
        <f>ROUND(I463*H463,1)</f>
        <v>0</v>
      </c>
      <c r="BL463" s="17" t="s">
        <v>244</v>
      </c>
      <c r="BM463" s="227" t="s">
        <v>489</v>
      </c>
    </row>
    <row r="464" s="13" customFormat="1">
      <c r="A464" s="13"/>
      <c r="B464" s="229"/>
      <c r="C464" s="230"/>
      <c r="D464" s="231" t="s">
        <v>150</v>
      </c>
      <c r="E464" s="232" t="s">
        <v>1</v>
      </c>
      <c r="F464" s="233" t="s">
        <v>490</v>
      </c>
      <c r="G464" s="230"/>
      <c r="H464" s="232" t="s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150</v>
      </c>
      <c r="AU464" s="239" t="s">
        <v>144</v>
      </c>
      <c r="AV464" s="13" t="s">
        <v>81</v>
      </c>
      <c r="AW464" s="13" t="s">
        <v>30</v>
      </c>
      <c r="AX464" s="13" t="s">
        <v>74</v>
      </c>
      <c r="AY464" s="239" t="s">
        <v>136</v>
      </c>
    </row>
    <row r="465" s="14" customFormat="1">
      <c r="A465" s="14"/>
      <c r="B465" s="240"/>
      <c r="C465" s="241"/>
      <c r="D465" s="231" t="s">
        <v>150</v>
      </c>
      <c r="E465" s="242" t="s">
        <v>1</v>
      </c>
      <c r="F465" s="243" t="s">
        <v>81</v>
      </c>
      <c r="G465" s="241"/>
      <c r="H465" s="244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150</v>
      </c>
      <c r="AU465" s="250" t="s">
        <v>144</v>
      </c>
      <c r="AV465" s="14" t="s">
        <v>144</v>
      </c>
      <c r="AW465" s="14" t="s">
        <v>30</v>
      </c>
      <c r="AX465" s="14" t="s">
        <v>74</v>
      </c>
      <c r="AY465" s="250" t="s">
        <v>136</v>
      </c>
    </row>
    <row r="466" s="15" customFormat="1">
      <c r="A466" s="15"/>
      <c r="B466" s="251"/>
      <c r="C466" s="252"/>
      <c r="D466" s="231" t="s">
        <v>150</v>
      </c>
      <c r="E466" s="253" t="s">
        <v>1</v>
      </c>
      <c r="F466" s="254" t="s">
        <v>174</v>
      </c>
      <c r="G466" s="252"/>
      <c r="H466" s="255">
        <v>1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1" t="s">
        <v>150</v>
      </c>
      <c r="AU466" s="261" t="s">
        <v>144</v>
      </c>
      <c r="AV466" s="15" t="s">
        <v>143</v>
      </c>
      <c r="AW466" s="15" t="s">
        <v>30</v>
      </c>
      <c r="AX466" s="15" t="s">
        <v>81</v>
      </c>
      <c r="AY466" s="261" t="s">
        <v>136</v>
      </c>
    </row>
    <row r="467" s="2" customFormat="1" ht="16.5" customHeight="1">
      <c r="A467" s="38"/>
      <c r="B467" s="39"/>
      <c r="C467" s="215" t="s">
        <v>491</v>
      </c>
      <c r="D467" s="215" t="s">
        <v>139</v>
      </c>
      <c r="E467" s="216" t="s">
        <v>492</v>
      </c>
      <c r="F467" s="217" t="s">
        <v>493</v>
      </c>
      <c r="G467" s="218" t="s">
        <v>307</v>
      </c>
      <c r="H467" s="219">
        <v>8</v>
      </c>
      <c r="I467" s="220"/>
      <c r="J467" s="221">
        <f>ROUND(I467*H467,1)</f>
        <v>0</v>
      </c>
      <c r="K467" s="222"/>
      <c r="L467" s="44"/>
      <c r="M467" s="223" t="s">
        <v>1</v>
      </c>
      <c r="N467" s="224" t="s">
        <v>40</v>
      </c>
      <c r="O467" s="91"/>
      <c r="P467" s="225">
        <f>O467*H467</f>
        <v>0</v>
      </c>
      <c r="Q467" s="225">
        <v>0.00048000000000000001</v>
      </c>
      <c r="R467" s="225">
        <f>Q467*H467</f>
        <v>0.0038400000000000001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244</v>
      </c>
      <c r="AT467" s="227" t="s">
        <v>139</v>
      </c>
      <c r="AU467" s="227" t="s">
        <v>144</v>
      </c>
      <c r="AY467" s="17" t="s">
        <v>136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144</v>
      </c>
      <c r="BK467" s="228">
        <f>ROUND(I467*H467,1)</f>
        <v>0</v>
      </c>
      <c r="BL467" s="17" t="s">
        <v>244</v>
      </c>
      <c r="BM467" s="227" t="s">
        <v>494</v>
      </c>
    </row>
    <row r="468" s="13" customFormat="1">
      <c r="A468" s="13"/>
      <c r="B468" s="229"/>
      <c r="C468" s="230"/>
      <c r="D468" s="231" t="s">
        <v>150</v>
      </c>
      <c r="E468" s="232" t="s">
        <v>1</v>
      </c>
      <c r="F468" s="233" t="s">
        <v>495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150</v>
      </c>
      <c r="AU468" s="239" t="s">
        <v>144</v>
      </c>
      <c r="AV468" s="13" t="s">
        <v>81</v>
      </c>
      <c r="AW468" s="13" t="s">
        <v>30</v>
      </c>
      <c r="AX468" s="13" t="s">
        <v>74</v>
      </c>
      <c r="AY468" s="239" t="s">
        <v>136</v>
      </c>
    </row>
    <row r="469" s="14" customFormat="1">
      <c r="A469" s="14"/>
      <c r="B469" s="240"/>
      <c r="C469" s="241"/>
      <c r="D469" s="231" t="s">
        <v>150</v>
      </c>
      <c r="E469" s="242" t="s">
        <v>1</v>
      </c>
      <c r="F469" s="243" t="s">
        <v>188</v>
      </c>
      <c r="G469" s="241"/>
      <c r="H469" s="244">
        <v>8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150</v>
      </c>
      <c r="AU469" s="250" t="s">
        <v>144</v>
      </c>
      <c r="AV469" s="14" t="s">
        <v>144</v>
      </c>
      <c r="AW469" s="14" t="s">
        <v>30</v>
      </c>
      <c r="AX469" s="14" t="s">
        <v>74</v>
      </c>
      <c r="AY469" s="250" t="s">
        <v>136</v>
      </c>
    </row>
    <row r="470" s="15" customFormat="1">
      <c r="A470" s="15"/>
      <c r="B470" s="251"/>
      <c r="C470" s="252"/>
      <c r="D470" s="231" t="s">
        <v>150</v>
      </c>
      <c r="E470" s="253" t="s">
        <v>1</v>
      </c>
      <c r="F470" s="254" t="s">
        <v>174</v>
      </c>
      <c r="G470" s="252"/>
      <c r="H470" s="255">
        <v>8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1" t="s">
        <v>150</v>
      </c>
      <c r="AU470" s="261" t="s">
        <v>144</v>
      </c>
      <c r="AV470" s="15" t="s">
        <v>143</v>
      </c>
      <c r="AW470" s="15" t="s">
        <v>30</v>
      </c>
      <c r="AX470" s="15" t="s">
        <v>81</v>
      </c>
      <c r="AY470" s="261" t="s">
        <v>136</v>
      </c>
    </row>
    <row r="471" s="2" customFormat="1" ht="16.5" customHeight="1">
      <c r="A471" s="38"/>
      <c r="B471" s="39"/>
      <c r="C471" s="215" t="s">
        <v>496</v>
      </c>
      <c r="D471" s="215" t="s">
        <v>139</v>
      </c>
      <c r="E471" s="216" t="s">
        <v>497</v>
      </c>
      <c r="F471" s="217" t="s">
        <v>498</v>
      </c>
      <c r="G471" s="218" t="s">
        <v>307</v>
      </c>
      <c r="H471" s="219">
        <v>2.5</v>
      </c>
      <c r="I471" s="220"/>
      <c r="J471" s="221">
        <f>ROUND(I471*H471,1)</f>
        <v>0</v>
      </c>
      <c r="K471" s="222"/>
      <c r="L471" s="44"/>
      <c r="M471" s="223" t="s">
        <v>1</v>
      </c>
      <c r="N471" s="224" t="s">
        <v>40</v>
      </c>
      <c r="O471" s="91"/>
      <c r="P471" s="225">
        <f>O471*H471</f>
        <v>0</v>
      </c>
      <c r="Q471" s="225">
        <v>0.00071000000000000002</v>
      </c>
      <c r="R471" s="225">
        <f>Q471*H471</f>
        <v>0.0017750000000000001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244</v>
      </c>
      <c r="AT471" s="227" t="s">
        <v>139</v>
      </c>
      <c r="AU471" s="227" t="s">
        <v>144</v>
      </c>
      <c r="AY471" s="17" t="s">
        <v>136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144</v>
      </c>
      <c r="BK471" s="228">
        <f>ROUND(I471*H471,1)</f>
        <v>0</v>
      </c>
      <c r="BL471" s="17" t="s">
        <v>244</v>
      </c>
      <c r="BM471" s="227" t="s">
        <v>499</v>
      </c>
    </row>
    <row r="472" s="13" customFormat="1">
      <c r="A472" s="13"/>
      <c r="B472" s="229"/>
      <c r="C472" s="230"/>
      <c r="D472" s="231" t="s">
        <v>150</v>
      </c>
      <c r="E472" s="232" t="s">
        <v>1</v>
      </c>
      <c r="F472" s="233" t="s">
        <v>500</v>
      </c>
      <c r="G472" s="230"/>
      <c r="H472" s="232" t="s">
        <v>1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150</v>
      </c>
      <c r="AU472" s="239" t="s">
        <v>144</v>
      </c>
      <c r="AV472" s="13" t="s">
        <v>81</v>
      </c>
      <c r="AW472" s="13" t="s">
        <v>30</v>
      </c>
      <c r="AX472" s="13" t="s">
        <v>74</v>
      </c>
      <c r="AY472" s="239" t="s">
        <v>136</v>
      </c>
    </row>
    <row r="473" s="14" customFormat="1">
      <c r="A473" s="14"/>
      <c r="B473" s="240"/>
      <c r="C473" s="241"/>
      <c r="D473" s="231" t="s">
        <v>150</v>
      </c>
      <c r="E473" s="242" t="s">
        <v>1</v>
      </c>
      <c r="F473" s="243" t="s">
        <v>501</v>
      </c>
      <c r="G473" s="241"/>
      <c r="H473" s="244">
        <v>2.5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150</v>
      </c>
      <c r="AU473" s="250" t="s">
        <v>144</v>
      </c>
      <c r="AV473" s="14" t="s">
        <v>144</v>
      </c>
      <c r="AW473" s="14" t="s">
        <v>30</v>
      </c>
      <c r="AX473" s="14" t="s">
        <v>81</v>
      </c>
      <c r="AY473" s="250" t="s">
        <v>136</v>
      </c>
    </row>
    <row r="474" s="2" customFormat="1" ht="16.5" customHeight="1">
      <c r="A474" s="38"/>
      <c r="B474" s="39"/>
      <c r="C474" s="215" t="s">
        <v>502</v>
      </c>
      <c r="D474" s="215" t="s">
        <v>139</v>
      </c>
      <c r="E474" s="216" t="s">
        <v>503</v>
      </c>
      <c r="F474" s="217" t="s">
        <v>504</v>
      </c>
      <c r="G474" s="218" t="s">
        <v>307</v>
      </c>
      <c r="H474" s="219">
        <v>1</v>
      </c>
      <c r="I474" s="220"/>
      <c r="J474" s="221">
        <f>ROUND(I474*H474,1)</f>
        <v>0</v>
      </c>
      <c r="K474" s="222"/>
      <c r="L474" s="44"/>
      <c r="M474" s="223" t="s">
        <v>1</v>
      </c>
      <c r="N474" s="224" t="s">
        <v>40</v>
      </c>
      <c r="O474" s="91"/>
      <c r="P474" s="225">
        <f>O474*H474</f>
        <v>0</v>
      </c>
      <c r="Q474" s="225">
        <v>0.0022399999999999998</v>
      </c>
      <c r="R474" s="225">
        <f>Q474*H474</f>
        <v>0.0022399999999999998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244</v>
      </c>
      <c r="AT474" s="227" t="s">
        <v>139</v>
      </c>
      <c r="AU474" s="227" t="s">
        <v>144</v>
      </c>
      <c r="AY474" s="17" t="s">
        <v>136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144</v>
      </c>
      <c r="BK474" s="228">
        <f>ROUND(I474*H474,1)</f>
        <v>0</v>
      </c>
      <c r="BL474" s="17" t="s">
        <v>244</v>
      </c>
      <c r="BM474" s="227" t="s">
        <v>505</v>
      </c>
    </row>
    <row r="475" s="13" customFormat="1">
      <c r="A475" s="13"/>
      <c r="B475" s="229"/>
      <c r="C475" s="230"/>
      <c r="D475" s="231" t="s">
        <v>150</v>
      </c>
      <c r="E475" s="232" t="s">
        <v>1</v>
      </c>
      <c r="F475" s="233" t="s">
        <v>166</v>
      </c>
      <c r="G475" s="230"/>
      <c r="H475" s="232" t="s">
        <v>1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150</v>
      </c>
      <c r="AU475" s="239" t="s">
        <v>144</v>
      </c>
      <c r="AV475" s="13" t="s">
        <v>81</v>
      </c>
      <c r="AW475" s="13" t="s">
        <v>30</v>
      </c>
      <c r="AX475" s="13" t="s">
        <v>74</v>
      </c>
      <c r="AY475" s="239" t="s">
        <v>136</v>
      </c>
    </row>
    <row r="476" s="14" customFormat="1">
      <c r="A476" s="14"/>
      <c r="B476" s="240"/>
      <c r="C476" s="241"/>
      <c r="D476" s="231" t="s">
        <v>150</v>
      </c>
      <c r="E476" s="242" t="s">
        <v>1</v>
      </c>
      <c r="F476" s="243" t="s">
        <v>81</v>
      </c>
      <c r="G476" s="241"/>
      <c r="H476" s="244">
        <v>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150</v>
      </c>
      <c r="AU476" s="250" t="s">
        <v>144</v>
      </c>
      <c r="AV476" s="14" t="s">
        <v>144</v>
      </c>
      <c r="AW476" s="14" t="s">
        <v>30</v>
      </c>
      <c r="AX476" s="14" t="s">
        <v>81</v>
      </c>
      <c r="AY476" s="250" t="s">
        <v>136</v>
      </c>
    </row>
    <row r="477" s="2" customFormat="1" ht="16.5" customHeight="1">
      <c r="A477" s="38"/>
      <c r="B477" s="39"/>
      <c r="C477" s="215" t="s">
        <v>506</v>
      </c>
      <c r="D477" s="215" t="s">
        <v>139</v>
      </c>
      <c r="E477" s="216" t="s">
        <v>507</v>
      </c>
      <c r="F477" s="217" t="s">
        <v>508</v>
      </c>
      <c r="G477" s="218" t="s">
        <v>142</v>
      </c>
      <c r="H477" s="219">
        <v>1</v>
      </c>
      <c r="I477" s="220"/>
      <c r="J477" s="221">
        <f>ROUND(I477*H477,1)</f>
        <v>0</v>
      </c>
      <c r="K477" s="222"/>
      <c r="L477" s="44"/>
      <c r="M477" s="223" t="s">
        <v>1</v>
      </c>
      <c r="N477" s="224" t="s">
        <v>40</v>
      </c>
      <c r="O477" s="91"/>
      <c r="P477" s="225">
        <f>O477*H477</f>
        <v>0</v>
      </c>
      <c r="Q477" s="225">
        <v>0</v>
      </c>
      <c r="R477" s="225">
        <f>Q477*H477</f>
        <v>0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244</v>
      </c>
      <c r="AT477" s="227" t="s">
        <v>139</v>
      </c>
      <c r="AU477" s="227" t="s">
        <v>144</v>
      </c>
      <c r="AY477" s="17" t="s">
        <v>136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144</v>
      </c>
      <c r="BK477" s="228">
        <f>ROUND(I477*H477,1)</f>
        <v>0</v>
      </c>
      <c r="BL477" s="17" t="s">
        <v>244</v>
      </c>
      <c r="BM477" s="227" t="s">
        <v>509</v>
      </c>
    </row>
    <row r="478" s="13" customFormat="1">
      <c r="A478" s="13"/>
      <c r="B478" s="229"/>
      <c r="C478" s="230"/>
      <c r="D478" s="231" t="s">
        <v>150</v>
      </c>
      <c r="E478" s="232" t="s">
        <v>1</v>
      </c>
      <c r="F478" s="233" t="s">
        <v>490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150</v>
      </c>
      <c r="AU478" s="239" t="s">
        <v>144</v>
      </c>
      <c r="AV478" s="13" t="s">
        <v>81</v>
      </c>
      <c r="AW478" s="13" t="s">
        <v>30</v>
      </c>
      <c r="AX478" s="13" t="s">
        <v>74</v>
      </c>
      <c r="AY478" s="239" t="s">
        <v>136</v>
      </c>
    </row>
    <row r="479" s="14" customFormat="1">
      <c r="A479" s="14"/>
      <c r="B479" s="240"/>
      <c r="C479" s="241"/>
      <c r="D479" s="231" t="s">
        <v>150</v>
      </c>
      <c r="E479" s="242" t="s">
        <v>1</v>
      </c>
      <c r="F479" s="243" t="s">
        <v>81</v>
      </c>
      <c r="G479" s="241"/>
      <c r="H479" s="244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150</v>
      </c>
      <c r="AU479" s="250" t="s">
        <v>144</v>
      </c>
      <c r="AV479" s="14" t="s">
        <v>144</v>
      </c>
      <c r="AW479" s="14" t="s">
        <v>30</v>
      </c>
      <c r="AX479" s="14" t="s">
        <v>81</v>
      </c>
      <c r="AY479" s="250" t="s">
        <v>136</v>
      </c>
    </row>
    <row r="480" s="2" customFormat="1" ht="16.5" customHeight="1">
      <c r="A480" s="38"/>
      <c r="B480" s="39"/>
      <c r="C480" s="215" t="s">
        <v>510</v>
      </c>
      <c r="D480" s="215" t="s">
        <v>139</v>
      </c>
      <c r="E480" s="216" t="s">
        <v>511</v>
      </c>
      <c r="F480" s="217" t="s">
        <v>512</v>
      </c>
      <c r="G480" s="218" t="s">
        <v>142</v>
      </c>
      <c r="H480" s="219">
        <v>3</v>
      </c>
      <c r="I480" s="220"/>
      <c r="J480" s="221">
        <f>ROUND(I480*H480,1)</f>
        <v>0</v>
      </c>
      <c r="K480" s="222"/>
      <c r="L480" s="44"/>
      <c r="M480" s="223" t="s">
        <v>1</v>
      </c>
      <c r="N480" s="224" t="s">
        <v>40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244</v>
      </c>
      <c r="AT480" s="227" t="s">
        <v>139</v>
      </c>
      <c r="AU480" s="227" t="s">
        <v>144</v>
      </c>
      <c r="AY480" s="17" t="s">
        <v>136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144</v>
      </c>
      <c r="BK480" s="228">
        <f>ROUND(I480*H480,1)</f>
        <v>0</v>
      </c>
      <c r="BL480" s="17" t="s">
        <v>244</v>
      </c>
      <c r="BM480" s="227" t="s">
        <v>513</v>
      </c>
    </row>
    <row r="481" s="13" customFormat="1">
      <c r="A481" s="13"/>
      <c r="B481" s="229"/>
      <c r="C481" s="230"/>
      <c r="D481" s="231" t="s">
        <v>150</v>
      </c>
      <c r="E481" s="232" t="s">
        <v>1</v>
      </c>
      <c r="F481" s="233" t="s">
        <v>514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150</v>
      </c>
      <c r="AU481" s="239" t="s">
        <v>144</v>
      </c>
      <c r="AV481" s="13" t="s">
        <v>81</v>
      </c>
      <c r="AW481" s="13" t="s">
        <v>30</v>
      </c>
      <c r="AX481" s="13" t="s">
        <v>74</v>
      </c>
      <c r="AY481" s="239" t="s">
        <v>136</v>
      </c>
    </row>
    <row r="482" s="14" customFormat="1">
      <c r="A482" s="14"/>
      <c r="B482" s="240"/>
      <c r="C482" s="241"/>
      <c r="D482" s="231" t="s">
        <v>150</v>
      </c>
      <c r="E482" s="242" t="s">
        <v>1</v>
      </c>
      <c r="F482" s="243" t="s">
        <v>515</v>
      </c>
      <c r="G482" s="241"/>
      <c r="H482" s="244">
        <v>3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150</v>
      </c>
      <c r="AU482" s="250" t="s">
        <v>144</v>
      </c>
      <c r="AV482" s="14" t="s">
        <v>144</v>
      </c>
      <c r="AW482" s="14" t="s">
        <v>30</v>
      </c>
      <c r="AX482" s="14" t="s">
        <v>81</v>
      </c>
      <c r="AY482" s="250" t="s">
        <v>136</v>
      </c>
    </row>
    <row r="483" s="2" customFormat="1" ht="16.5" customHeight="1">
      <c r="A483" s="38"/>
      <c r="B483" s="39"/>
      <c r="C483" s="215" t="s">
        <v>516</v>
      </c>
      <c r="D483" s="215" t="s">
        <v>139</v>
      </c>
      <c r="E483" s="216" t="s">
        <v>517</v>
      </c>
      <c r="F483" s="217" t="s">
        <v>518</v>
      </c>
      <c r="G483" s="218" t="s">
        <v>142</v>
      </c>
      <c r="H483" s="219">
        <v>1</v>
      </c>
      <c r="I483" s="220"/>
      <c r="J483" s="221">
        <f>ROUND(I483*H483,1)</f>
        <v>0</v>
      </c>
      <c r="K483" s="222"/>
      <c r="L483" s="44"/>
      <c r="M483" s="223" t="s">
        <v>1</v>
      </c>
      <c r="N483" s="224" t="s">
        <v>40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244</v>
      </c>
      <c r="AT483" s="227" t="s">
        <v>139</v>
      </c>
      <c r="AU483" s="227" t="s">
        <v>144</v>
      </c>
      <c r="AY483" s="17" t="s">
        <v>136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144</v>
      </c>
      <c r="BK483" s="228">
        <f>ROUND(I483*H483,1)</f>
        <v>0</v>
      </c>
      <c r="BL483" s="17" t="s">
        <v>244</v>
      </c>
      <c r="BM483" s="227" t="s">
        <v>519</v>
      </c>
    </row>
    <row r="484" s="13" customFormat="1">
      <c r="A484" s="13"/>
      <c r="B484" s="229"/>
      <c r="C484" s="230"/>
      <c r="D484" s="231" t="s">
        <v>150</v>
      </c>
      <c r="E484" s="232" t="s">
        <v>1</v>
      </c>
      <c r="F484" s="233" t="s">
        <v>500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150</v>
      </c>
      <c r="AU484" s="239" t="s">
        <v>144</v>
      </c>
      <c r="AV484" s="13" t="s">
        <v>81</v>
      </c>
      <c r="AW484" s="13" t="s">
        <v>30</v>
      </c>
      <c r="AX484" s="13" t="s">
        <v>74</v>
      </c>
      <c r="AY484" s="239" t="s">
        <v>136</v>
      </c>
    </row>
    <row r="485" s="14" customFormat="1">
      <c r="A485" s="14"/>
      <c r="B485" s="240"/>
      <c r="C485" s="241"/>
      <c r="D485" s="231" t="s">
        <v>150</v>
      </c>
      <c r="E485" s="242" t="s">
        <v>1</v>
      </c>
      <c r="F485" s="243" t="s">
        <v>81</v>
      </c>
      <c r="G485" s="241"/>
      <c r="H485" s="244">
        <v>1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150</v>
      </c>
      <c r="AU485" s="250" t="s">
        <v>144</v>
      </c>
      <c r="AV485" s="14" t="s">
        <v>144</v>
      </c>
      <c r="AW485" s="14" t="s">
        <v>30</v>
      </c>
      <c r="AX485" s="14" t="s">
        <v>81</v>
      </c>
      <c r="AY485" s="250" t="s">
        <v>136</v>
      </c>
    </row>
    <row r="486" s="2" customFormat="1" ht="21.75" customHeight="1">
      <c r="A486" s="38"/>
      <c r="B486" s="39"/>
      <c r="C486" s="215" t="s">
        <v>520</v>
      </c>
      <c r="D486" s="215" t="s">
        <v>139</v>
      </c>
      <c r="E486" s="216" t="s">
        <v>521</v>
      </c>
      <c r="F486" s="217" t="s">
        <v>522</v>
      </c>
      <c r="G486" s="218" t="s">
        <v>142</v>
      </c>
      <c r="H486" s="219">
        <v>1</v>
      </c>
      <c r="I486" s="220"/>
      <c r="J486" s="221">
        <f>ROUND(I486*H486,1)</f>
        <v>0</v>
      </c>
      <c r="K486" s="222"/>
      <c r="L486" s="44"/>
      <c r="M486" s="223" t="s">
        <v>1</v>
      </c>
      <c r="N486" s="224" t="s">
        <v>40</v>
      </c>
      <c r="O486" s="91"/>
      <c r="P486" s="225">
        <f>O486*H486</f>
        <v>0</v>
      </c>
      <c r="Q486" s="225">
        <v>0</v>
      </c>
      <c r="R486" s="225">
        <f>Q486*H486</f>
        <v>0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244</v>
      </c>
      <c r="AT486" s="227" t="s">
        <v>139</v>
      </c>
      <c r="AU486" s="227" t="s">
        <v>144</v>
      </c>
      <c r="AY486" s="17" t="s">
        <v>136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144</v>
      </c>
      <c r="BK486" s="228">
        <f>ROUND(I486*H486,1)</f>
        <v>0</v>
      </c>
      <c r="BL486" s="17" t="s">
        <v>244</v>
      </c>
      <c r="BM486" s="227" t="s">
        <v>523</v>
      </c>
    </row>
    <row r="487" s="13" customFormat="1">
      <c r="A487" s="13"/>
      <c r="B487" s="229"/>
      <c r="C487" s="230"/>
      <c r="D487" s="231" t="s">
        <v>150</v>
      </c>
      <c r="E487" s="232" t="s">
        <v>1</v>
      </c>
      <c r="F487" s="233" t="s">
        <v>166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150</v>
      </c>
      <c r="AU487" s="239" t="s">
        <v>144</v>
      </c>
      <c r="AV487" s="13" t="s">
        <v>81</v>
      </c>
      <c r="AW487" s="13" t="s">
        <v>30</v>
      </c>
      <c r="AX487" s="13" t="s">
        <v>74</v>
      </c>
      <c r="AY487" s="239" t="s">
        <v>136</v>
      </c>
    </row>
    <row r="488" s="14" customFormat="1">
      <c r="A488" s="14"/>
      <c r="B488" s="240"/>
      <c r="C488" s="241"/>
      <c r="D488" s="231" t="s">
        <v>150</v>
      </c>
      <c r="E488" s="242" t="s">
        <v>1</v>
      </c>
      <c r="F488" s="243" t="s">
        <v>81</v>
      </c>
      <c r="G488" s="241"/>
      <c r="H488" s="244">
        <v>1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150</v>
      </c>
      <c r="AU488" s="250" t="s">
        <v>144</v>
      </c>
      <c r="AV488" s="14" t="s">
        <v>144</v>
      </c>
      <c r="AW488" s="14" t="s">
        <v>30</v>
      </c>
      <c r="AX488" s="14" t="s">
        <v>81</v>
      </c>
      <c r="AY488" s="250" t="s">
        <v>136</v>
      </c>
    </row>
    <row r="489" s="2" customFormat="1" ht="24.15" customHeight="1">
      <c r="A489" s="38"/>
      <c r="B489" s="39"/>
      <c r="C489" s="215" t="s">
        <v>303</v>
      </c>
      <c r="D489" s="215" t="s">
        <v>139</v>
      </c>
      <c r="E489" s="216" t="s">
        <v>524</v>
      </c>
      <c r="F489" s="217" t="s">
        <v>525</v>
      </c>
      <c r="G489" s="218" t="s">
        <v>142</v>
      </c>
      <c r="H489" s="219">
        <v>2</v>
      </c>
      <c r="I489" s="220"/>
      <c r="J489" s="221">
        <f>ROUND(I489*H489,1)</f>
        <v>0</v>
      </c>
      <c r="K489" s="222"/>
      <c r="L489" s="44"/>
      <c r="M489" s="223" t="s">
        <v>1</v>
      </c>
      <c r="N489" s="224" t="s">
        <v>40</v>
      </c>
      <c r="O489" s="91"/>
      <c r="P489" s="225">
        <f>O489*H489</f>
        <v>0</v>
      </c>
      <c r="Q489" s="225">
        <v>6.0000000000000002E-05</v>
      </c>
      <c r="R489" s="225">
        <f>Q489*H489</f>
        <v>0.00012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244</v>
      </c>
      <c r="AT489" s="227" t="s">
        <v>139</v>
      </c>
      <c r="AU489" s="227" t="s">
        <v>144</v>
      </c>
      <c r="AY489" s="17" t="s">
        <v>136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144</v>
      </c>
      <c r="BK489" s="228">
        <f>ROUND(I489*H489,1)</f>
        <v>0</v>
      </c>
      <c r="BL489" s="17" t="s">
        <v>244</v>
      </c>
      <c r="BM489" s="227" t="s">
        <v>526</v>
      </c>
    </row>
    <row r="490" s="13" customFormat="1">
      <c r="A490" s="13"/>
      <c r="B490" s="229"/>
      <c r="C490" s="230"/>
      <c r="D490" s="231" t="s">
        <v>150</v>
      </c>
      <c r="E490" s="232" t="s">
        <v>1</v>
      </c>
      <c r="F490" s="233" t="s">
        <v>527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150</v>
      </c>
      <c r="AU490" s="239" t="s">
        <v>144</v>
      </c>
      <c r="AV490" s="13" t="s">
        <v>81</v>
      </c>
      <c r="AW490" s="13" t="s">
        <v>30</v>
      </c>
      <c r="AX490" s="13" t="s">
        <v>74</v>
      </c>
      <c r="AY490" s="239" t="s">
        <v>136</v>
      </c>
    </row>
    <row r="491" s="14" customFormat="1">
      <c r="A491" s="14"/>
      <c r="B491" s="240"/>
      <c r="C491" s="241"/>
      <c r="D491" s="231" t="s">
        <v>150</v>
      </c>
      <c r="E491" s="242" t="s">
        <v>1</v>
      </c>
      <c r="F491" s="243" t="s">
        <v>528</v>
      </c>
      <c r="G491" s="241"/>
      <c r="H491" s="244">
        <v>2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150</v>
      </c>
      <c r="AU491" s="250" t="s">
        <v>144</v>
      </c>
      <c r="AV491" s="14" t="s">
        <v>144</v>
      </c>
      <c r="AW491" s="14" t="s">
        <v>30</v>
      </c>
      <c r="AX491" s="14" t="s">
        <v>81</v>
      </c>
      <c r="AY491" s="250" t="s">
        <v>136</v>
      </c>
    </row>
    <row r="492" s="2" customFormat="1" ht="24.15" customHeight="1">
      <c r="A492" s="38"/>
      <c r="B492" s="39"/>
      <c r="C492" s="262" t="s">
        <v>529</v>
      </c>
      <c r="D492" s="262" t="s">
        <v>254</v>
      </c>
      <c r="E492" s="263" t="s">
        <v>530</v>
      </c>
      <c r="F492" s="264" t="s">
        <v>531</v>
      </c>
      <c r="G492" s="265" t="s">
        <v>142</v>
      </c>
      <c r="H492" s="266">
        <v>2</v>
      </c>
      <c r="I492" s="267"/>
      <c r="J492" s="268">
        <f>ROUND(I492*H492,1)</f>
        <v>0</v>
      </c>
      <c r="K492" s="269"/>
      <c r="L492" s="270"/>
      <c r="M492" s="271" t="s">
        <v>1</v>
      </c>
      <c r="N492" s="272" t="s">
        <v>40</v>
      </c>
      <c r="O492" s="91"/>
      <c r="P492" s="225">
        <f>O492*H492</f>
        <v>0</v>
      </c>
      <c r="Q492" s="225">
        <v>0.00027999999999999998</v>
      </c>
      <c r="R492" s="225">
        <f>Q492*H492</f>
        <v>0.00055999999999999995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325</v>
      </c>
      <c r="AT492" s="227" t="s">
        <v>254</v>
      </c>
      <c r="AU492" s="227" t="s">
        <v>144</v>
      </c>
      <c r="AY492" s="17" t="s">
        <v>136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144</v>
      </c>
      <c r="BK492" s="228">
        <f>ROUND(I492*H492,1)</f>
        <v>0</v>
      </c>
      <c r="BL492" s="17" t="s">
        <v>244</v>
      </c>
      <c r="BM492" s="227" t="s">
        <v>532</v>
      </c>
    </row>
    <row r="493" s="13" customFormat="1">
      <c r="A493" s="13"/>
      <c r="B493" s="229"/>
      <c r="C493" s="230"/>
      <c r="D493" s="231" t="s">
        <v>150</v>
      </c>
      <c r="E493" s="232" t="s">
        <v>1</v>
      </c>
      <c r="F493" s="233" t="s">
        <v>527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150</v>
      </c>
      <c r="AU493" s="239" t="s">
        <v>144</v>
      </c>
      <c r="AV493" s="13" t="s">
        <v>81</v>
      </c>
      <c r="AW493" s="13" t="s">
        <v>30</v>
      </c>
      <c r="AX493" s="13" t="s">
        <v>74</v>
      </c>
      <c r="AY493" s="239" t="s">
        <v>136</v>
      </c>
    </row>
    <row r="494" s="14" customFormat="1">
      <c r="A494" s="14"/>
      <c r="B494" s="240"/>
      <c r="C494" s="241"/>
      <c r="D494" s="231" t="s">
        <v>150</v>
      </c>
      <c r="E494" s="242" t="s">
        <v>1</v>
      </c>
      <c r="F494" s="243" t="s">
        <v>528</v>
      </c>
      <c r="G494" s="241"/>
      <c r="H494" s="244">
        <v>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150</v>
      </c>
      <c r="AU494" s="250" t="s">
        <v>144</v>
      </c>
      <c r="AV494" s="14" t="s">
        <v>144</v>
      </c>
      <c r="AW494" s="14" t="s">
        <v>30</v>
      </c>
      <c r="AX494" s="14" t="s">
        <v>81</v>
      </c>
      <c r="AY494" s="250" t="s">
        <v>136</v>
      </c>
    </row>
    <row r="495" s="2" customFormat="1" ht="21.75" customHeight="1">
      <c r="A495" s="38"/>
      <c r="B495" s="39"/>
      <c r="C495" s="215" t="s">
        <v>533</v>
      </c>
      <c r="D495" s="215" t="s">
        <v>139</v>
      </c>
      <c r="E495" s="216" t="s">
        <v>534</v>
      </c>
      <c r="F495" s="217" t="s">
        <v>535</v>
      </c>
      <c r="G495" s="218" t="s">
        <v>307</v>
      </c>
      <c r="H495" s="219">
        <v>13.5</v>
      </c>
      <c r="I495" s="220"/>
      <c r="J495" s="221">
        <f>ROUND(I495*H495,1)</f>
        <v>0</v>
      </c>
      <c r="K495" s="222"/>
      <c r="L495" s="44"/>
      <c r="M495" s="223" t="s">
        <v>1</v>
      </c>
      <c r="N495" s="224" t="s">
        <v>40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244</v>
      </c>
      <c r="AT495" s="227" t="s">
        <v>139</v>
      </c>
      <c r="AU495" s="227" t="s">
        <v>144</v>
      </c>
      <c r="AY495" s="17" t="s">
        <v>136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144</v>
      </c>
      <c r="BK495" s="228">
        <f>ROUND(I495*H495,1)</f>
        <v>0</v>
      </c>
      <c r="BL495" s="17" t="s">
        <v>244</v>
      </c>
      <c r="BM495" s="227" t="s">
        <v>536</v>
      </c>
    </row>
    <row r="496" s="14" customFormat="1">
      <c r="A496" s="14"/>
      <c r="B496" s="240"/>
      <c r="C496" s="241"/>
      <c r="D496" s="231" t="s">
        <v>150</v>
      </c>
      <c r="E496" s="242" t="s">
        <v>1</v>
      </c>
      <c r="F496" s="243" t="s">
        <v>537</v>
      </c>
      <c r="G496" s="241"/>
      <c r="H496" s="244">
        <v>13.5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150</v>
      </c>
      <c r="AU496" s="250" t="s">
        <v>144</v>
      </c>
      <c r="AV496" s="14" t="s">
        <v>144</v>
      </c>
      <c r="AW496" s="14" t="s">
        <v>30</v>
      </c>
      <c r="AX496" s="14" t="s">
        <v>81</v>
      </c>
      <c r="AY496" s="250" t="s">
        <v>136</v>
      </c>
    </row>
    <row r="497" s="2" customFormat="1" ht="24.15" customHeight="1">
      <c r="A497" s="38"/>
      <c r="B497" s="39"/>
      <c r="C497" s="215" t="s">
        <v>538</v>
      </c>
      <c r="D497" s="215" t="s">
        <v>139</v>
      </c>
      <c r="E497" s="216" t="s">
        <v>539</v>
      </c>
      <c r="F497" s="217" t="s">
        <v>540</v>
      </c>
      <c r="G497" s="218" t="s">
        <v>142</v>
      </c>
      <c r="H497" s="219">
        <v>1</v>
      </c>
      <c r="I497" s="220"/>
      <c r="J497" s="221">
        <f>ROUND(I497*H497,1)</f>
        <v>0</v>
      </c>
      <c r="K497" s="222"/>
      <c r="L497" s="44"/>
      <c r="M497" s="223" t="s">
        <v>1</v>
      </c>
      <c r="N497" s="224" t="s">
        <v>40</v>
      </c>
      <c r="O497" s="91"/>
      <c r="P497" s="225">
        <f>O497*H497</f>
        <v>0</v>
      </c>
      <c r="Q497" s="225">
        <v>0</v>
      </c>
      <c r="R497" s="225">
        <f>Q497*H497</f>
        <v>0</v>
      </c>
      <c r="S497" s="225">
        <v>0</v>
      </c>
      <c r="T497" s="22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244</v>
      </c>
      <c r="AT497" s="227" t="s">
        <v>139</v>
      </c>
      <c r="AU497" s="227" t="s">
        <v>144</v>
      </c>
      <c r="AY497" s="17" t="s">
        <v>136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144</v>
      </c>
      <c r="BK497" s="228">
        <f>ROUND(I497*H497,1)</f>
        <v>0</v>
      </c>
      <c r="BL497" s="17" t="s">
        <v>244</v>
      </c>
      <c r="BM497" s="227" t="s">
        <v>541</v>
      </c>
    </row>
    <row r="498" s="14" customFormat="1">
      <c r="A498" s="14"/>
      <c r="B498" s="240"/>
      <c r="C498" s="241"/>
      <c r="D498" s="231" t="s">
        <v>150</v>
      </c>
      <c r="E498" s="242" t="s">
        <v>1</v>
      </c>
      <c r="F498" s="243" t="s">
        <v>81</v>
      </c>
      <c r="G498" s="241"/>
      <c r="H498" s="244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150</v>
      </c>
      <c r="AU498" s="250" t="s">
        <v>144</v>
      </c>
      <c r="AV498" s="14" t="s">
        <v>144</v>
      </c>
      <c r="AW498" s="14" t="s">
        <v>30</v>
      </c>
      <c r="AX498" s="14" t="s">
        <v>81</v>
      </c>
      <c r="AY498" s="250" t="s">
        <v>136</v>
      </c>
    </row>
    <row r="499" s="2" customFormat="1" ht="24.15" customHeight="1">
      <c r="A499" s="38"/>
      <c r="B499" s="39"/>
      <c r="C499" s="215" t="s">
        <v>542</v>
      </c>
      <c r="D499" s="215" t="s">
        <v>139</v>
      </c>
      <c r="E499" s="216" t="s">
        <v>543</v>
      </c>
      <c r="F499" s="217" t="s">
        <v>544</v>
      </c>
      <c r="G499" s="218" t="s">
        <v>364</v>
      </c>
      <c r="H499" s="219">
        <v>0.012</v>
      </c>
      <c r="I499" s="220"/>
      <c r="J499" s="221">
        <f>ROUND(I499*H499,1)</f>
        <v>0</v>
      </c>
      <c r="K499" s="222"/>
      <c r="L499" s="44"/>
      <c r="M499" s="223" t="s">
        <v>1</v>
      </c>
      <c r="N499" s="224" t="s">
        <v>40</v>
      </c>
      <c r="O499" s="91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244</v>
      </c>
      <c r="AT499" s="227" t="s">
        <v>139</v>
      </c>
      <c r="AU499" s="227" t="s">
        <v>144</v>
      </c>
      <c r="AY499" s="17" t="s">
        <v>136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144</v>
      </c>
      <c r="BK499" s="228">
        <f>ROUND(I499*H499,1)</f>
        <v>0</v>
      </c>
      <c r="BL499" s="17" t="s">
        <v>244</v>
      </c>
      <c r="BM499" s="227" t="s">
        <v>545</v>
      </c>
    </row>
    <row r="500" s="2" customFormat="1" ht="24.15" customHeight="1">
      <c r="A500" s="38"/>
      <c r="B500" s="39"/>
      <c r="C500" s="215" t="s">
        <v>546</v>
      </c>
      <c r="D500" s="215" t="s">
        <v>139</v>
      </c>
      <c r="E500" s="216" t="s">
        <v>547</v>
      </c>
      <c r="F500" s="217" t="s">
        <v>548</v>
      </c>
      <c r="G500" s="218" t="s">
        <v>364</v>
      </c>
      <c r="H500" s="219">
        <v>0.012</v>
      </c>
      <c r="I500" s="220"/>
      <c r="J500" s="221">
        <f>ROUND(I500*H500,1)</f>
        <v>0</v>
      </c>
      <c r="K500" s="222"/>
      <c r="L500" s="44"/>
      <c r="M500" s="223" t="s">
        <v>1</v>
      </c>
      <c r="N500" s="224" t="s">
        <v>40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244</v>
      </c>
      <c r="AT500" s="227" t="s">
        <v>139</v>
      </c>
      <c r="AU500" s="227" t="s">
        <v>144</v>
      </c>
      <c r="AY500" s="17" t="s">
        <v>136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144</v>
      </c>
      <c r="BK500" s="228">
        <f>ROUND(I500*H500,1)</f>
        <v>0</v>
      </c>
      <c r="BL500" s="17" t="s">
        <v>244</v>
      </c>
      <c r="BM500" s="227" t="s">
        <v>549</v>
      </c>
    </row>
    <row r="501" s="2" customFormat="1" ht="24.15" customHeight="1">
      <c r="A501" s="38"/>
      <c r="B501" s="39"/>
      <c r="C501" s="215" t="s">
        <v>550</v>
      </c>
      <c r="D501" s="215" t="s">
        <v>139</v>
      </c>
      <c r="E501" s="216" t="s">
        <v>551</v>
      </c>
      <c r="F501" s="217" t="s">
        <v>552</v>
      </c>
      <c r="G501" s="218" t="s">
        <v>364</v>
      </c>
      <c r="H501" s="219">
        <v>0.012</v>
      </c>
      <c r="I501" s="220"/>
      <c r="J501" s="221">
        <f>ROUND(I501*H501,1)</f>
        <v>0</v>
      </c>
      <c r="K501" s="222"/>
      <c r="L501" s="44"/>
      <c r="M501" s="223" t="s">
        <v>1</v>
      </c>
      <c r="N501" s="224" t="s">
        <v>40</v>
      </c>
      <c r="O501" s="91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7" t="s">
        <v>244</v>
      </c>
      <c r="AT501" s="227" t="s">
        <v>139</v>
      </c>
      <c r="AU501" s="227" t="s">
        <v>144</v>
      </c>
      <c r="AY501" s="17" t="s">
        <v>136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144</v>
      </c>
      <c r="BK501" s="228">
        <f>ROUND(I501*H501,1)</f>
        <v>0</v>
      </c>
      <c r="BL501" s="17" t="s">
        <v>244</v>
      </c>
      <c r="BM501" s="227" t="s">
        <v>553</v>
      </c>
    </row>
    <row r="502" s="12" customFormat="1" ht="22.8" customHeight="1">
      <c r="A502" s="12"/>
      <c r="B502" s="199"/>
      <c r="C502" s="200"/>
      <c r="D502" s="201" t="s">
        <v>73</v>
      </c>
      <c r="E502" s="213" t="s">
        <v>554</v>
      </c>
      <c r="F502" s="213" t="s">
        <v>555</v>
      </c>
      <c r="G502" s="200"/>
      <c r="H502" s="200"/>
      <c r="I502" s="203"/>
      <c r="J502" s="214">
        <f>BK502</f>
        <v>0</v>
      </c>
      <c r="K502" s="200"/>
      <c r="L502" s="205"/>
      <c r="M502" s="206"/>
      <c r="N502" s="207"/>
      <c r="O502" s="207"/>
      <c r="P502" s="208">
        <f>SUM(P503:P566)</f>
        <v>0</v>
      </c>
      <c r="Q502" s="207"/>
      <c r="R502" s="208">
        <f>SUM(R503:R566)</f>
        <v>0.050286602</v>
      </c>
      <c r="S502" s="207"/>
      <c r="T502" s="209">
        <f>SUM(T503:T566)</f>
        <v>0.040410000000000001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0" t="s">
        <v>144</v>
      </c>
      <c r="AT502" s="211" t="s">
        <v>73</v>
      </c>
      <c r="AU502" s="211" t="s">
        <v>81</v>
      </c>
      <c r="AY502" s="210" t="s">
        <v>136</v>
      </c>
      <c r="BK502" s="212">
        <f>SUM(BK503:BK566)</f>
        <v>0</v>
      </c>
    </row>
    <row r="503" s="2" customFormat="1" ht="24.15" customHeight="1">
      <c r="A503" s="38"/>
      <c r="B503" s="39"/>
      <c r="C503" s="215" t="s">
        <v>556</v>
      </c>
      <c r="D503" s="215" t="s">
        <v>139</v>
      </c>
      <c r="E503" s="216" t="s">
        <v>557</v>
      </c>
      <c r="F503" s="217" t="s">
        <v>558</v>
      </c>
      <c r="G503" s="218" t="s">
        <v>307</v>
      </c>
      <c r="H503" s="219">
        <v>14</v>
      </c>
      <c r="I503" s="220"/>
      <c r="J503" s="221">
        <f>ROUND(I503*H503,1)</f>
        <v>0</v>
      </c>
      <c r="K503" s="222"/>
      <c r="L503" s="44"/>
      <c r="M503" s="223" t="s">
        <v>1</v>
      </c>
      <c r="N503" s="224" t="s">
        <v>40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0.0021299999999999999</v>
      </c>
      <c r="T503" s="226">
        <f>S503*H503</f>
        <v>0.029819999999999999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244</v>
      </c>
      <c r="AT503" s="227" t="s">
        <v>139</v>
      </c>
      <c r="AU503" s="227" t="s">
        <v>144</v>
      </c>
      <c r="AY503" s="17" t="s">
        <v>136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144</v>
      </c>
      <c r="BK503" s="228">
        <f>ROUND(I503*H503,1)</f>
        <v>0</v>
      </c>
      <c r="BL503" s="17" t="s">
        <v>244</v>
      </c>
      <c r="BM503" s="227" t="s">
        <v>559</v>
      </c>
    </row>
    <row r="504" s="13" customFormat="1">
      <c r="A504" s="13"/>
      <c r="B504" s="229"/>
      <c r="C504" s="230"/>
      <c r="D504" s="231" t="s">
        <v>150</v>
      </c>
      <c r="E504" s="232" t="s">
        <v>1</v>
      </c>
      <c r="F504" s="233" t="s">
        <v>560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150</v>
      </c>
      <c r="AU504" s="239" t="s">
        <v>144</v>
      </c>
      <c r="AV504" s="13" t="s">
        <v>81</v>
      </c>
      <c r="AW504" s="13" t="s">
        <v>30</v>
      </c>
      <c r="AX504" s="13" t="s">
        <v>74</v>
      </c>
      <c r="AY504" s="239" t="s">
        <v>136</v>
      </c>
    </row>
    <row r="505" s="14" customFormat="1">
      <c r="A505" s="14"/>
      <c r="B505" s="240"/>
      <c r="C505" s="241"/>
      <c r="D505" s="231" t="s">
        <v>150</v>
      </c>
      <c r="E505" s="242" t="s">
        <v>1</v>
      </c>
      <c r="F505" s="243" t="s">
        <v>561</v>
      </c>
      <c r="G505" s="241"/>
      <c r="H505" s="244">
        <v>11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150</v>
      </c>
      <c r="AU505" s="250" t="s">
        <v>144</v>
      </c>
      <c r="AV505" s="14" t="s">
        <v>144</v>
      </c>
      <c r="AW505" s="14" t="s">
        <v>30</v>
      </c>
      <c r="AX505" s="14" t="s">
        <v>74</v>
      </c>
      <c r="AY505" s="250" t="s">
        <v>136</v>
      </c>
    </row>
    <row r="506" s="13" customFormat="1">
      <c r="A506" s="13"/>
      <c r="B506" s="229"/>
      <c r="C506" s="230"/>
      <c r="D506" s="231" t="s">
        <v>150</v>
      </c>
      <c r="E506" s="232" t="s">
        <v>1</v>
      </c>
      <c r="F506" s="233" t="s">
        <v>166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150</v>
      </c>
      <c r="AU506" s="239" t="s">
        <v>144</v>
      </c>
      <c r="AV506" s="13" t="s">
        <v>81</v>
      </c>
      <c r="AW506" s="13" t="s">
        <v>30</v>
      </c>
      <c r="AX506" s="13" t="s">
        <v>74</v>
      </c>
      <c r="AY506" s="239" t="s">
        <v>136</v>
      </c>
    </row>
    <row r="507" s="14" customFormat="1">
      <c r="A507" s="14"/>
      <c r="B507" s="240"/>
      <c r="C507" s="241"/>
      <c r="D507" s="231" t="s">
        <v>150</v>
      </c>
      <c r="E507" s="242" t="s">
        <v>1</v>
      </c>
      <c r="F507" s="243" t="s">
        <v>137</v>
      </c>
      <c r="G507" s="241"/>
      <c r="H507" s="244">
        <v>3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150</v>
      </c>
      <c r="AU507" s="250" t="s">
        <v>144</v>
      </c>
      <c r="AV507" s="14" t="s">
        <v>144</v>
      </c>
      <c r="AW507" s="14" t="s">
        <v>30</v>
      </c>
      <c r="AX507" s="14" t="s">
        <v>74</v>
      </c>
      <c r="AY507" s="250" t="s">
        <v>136</v>
      </c>
    </row>
    <row r="508" s="15" customFormat="1">
      <c r="A508" s="15"/>
      <c r="B508" s="251"/>
      <c r="C508" s="252"/>
      <c r="D508" s="231" t="s">
        <v>150</v>
      </c>
      <c r="E508" s="253" t="s">
        <v>1</v>
      </c>
      <c r="F508" s="254" t="s">
        <v>174</v>
      </c>
      <c r="G508" s="252"/>
      <c r="H508" s="255">
        <v>14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1" t="s">
        <v>150</v>
      </c>
      <c r="AU508" s="261" t="s">
        <v>144</v>
      </c>
      <c r="AV508" s="15" t="s">
        <v>143</v>
      </c>
      <c r="AW508" s="15" t="s">
        <v>30</v>
      </c>
      <c r="AX508" s="15" t="s">
        <v>81</v>
      </c>
      <c r="AY508" s="261" t="s">
        <v>136</v>
      </c>
    </row>
    <row r="509" s="2" customFormat="1" ht="21.75" customHeight="1">
      <c r="A509" s="38"/>
      <c r="B509" s="39"/>
      <c r="C509" s="215" t="s">
        <v>562</v>
      </c>
      <c r="D509" s="215" t="s">
        <v>139</v>
      </c>
      <c r="E509" s="216" t="s">
        <v>563</v>
      </c>
      <c r="F509" s="217" t="s">
        <v>564</v>
      </c>
      <c r="G509" s="218" t="s">
        <v>142</v>
      </c>
      <c r="H509" s="219">
        <v>5</v>
      </c>
      <c r="I509" s="220"/>
      <c r="J509" s="221">
        <f>ROUND(I509*H509,1)</f>
        <v>0</v>
      </c>
      <c r="K509" s="222"/>
      <c r="L509" s="44"/>
      <c r="M509" s="223" t="s">
        <v>1</v>
      </c>
      <c r="N509" s="224" t="s">
        <v>40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244</v>
      </c>
      <c r="AT509" s="227" t="s">
        <v>139</v>
      </c>
      <c r="AU509" s="227" t="s">
        <v>144</v>
      </c>
      <c r="AY509" s="17" t="s">
        <v>136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144</v>
      </c>
      <c r="BK509" s="228">
        <f>ROUND(I509*H509,1)</f>
        <v>0</v>
      </c>
      <c r="BL509" s="17" t="s">
        <v>244</v>
      </c>
      <c r="BM509" s="227" t="s">
        <v>565</v>
      </c>
    </row>
    <row r="510" s="14" customFormat="1">
      <c r="A510" s="14"/>
      <c r="B510" s="240"/>
      <c r="C510" s="241"/>
      <c r="D510" s="231" t="s">
        <v>150</v>
      </c>
      <c r="E510" s="242" t="s">
        <v>1</v>
      </c>
      <c r="F510" s="243" t="s">
        <v>175</v>
      </c>
      <c r="G510" s="241"/>
      <c r="H510" s="244">
        <v>5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150</v>
      </c>
      <c r="AU510" s="250" t="s">
        <v>144</v>
      </c>
      <c r="AV510" s="14" t="s">
        <v>144</v>
      </c>
      <c r="AW510" s="14" t="s">
        <v>30</v>
      </c>
      <c r="AX510" s="14" t="s">
        <v>81</v>
      </c>
      <c r="AY510" s="250" t="s">
        <v>136</v>
      </c>
    </row>
    <row r="511" s="2" customFormat="1" ht="24.15" customHeight="1">
      <c r="A511" s="38"/>
      <c r="B511" s="39"/>
      <c r="C511" s="215" t="s">
        <v>566</v>
      </c>
      <c r="D511" s="215" t="s">
        <v>139</v>
      </c>
      <c r="E511" s="216" t="s">
        <v>567</v>
      </c>
      <c r="F511" s="217" t="s">
        <v>568</v>
      </c>
      <c r="G511" s="218" t="s">
        <v>307</v>
      </c>
      <c r="H511" s="219">
        <v>32</v>
      </c>
      <c r="I511" s="220"/>
      <c r="J511" s="221">
        <f>ROUND(I511*H511,1)</f>
        <v>0</v>
      </c>
      <c r="K511" s="222"/>
      <c r="L511" s="44"/>
      <c r="M511" s="223" t="s">
        <v>1</v>
      </c>
      <c r="N511" s="224" t="s">
        <v>40</v>
      </c>
      <c r="O511" s="91"/>
      <c r="P511" s="225">
        <f>O511*H511</f>
        <v>0</v>
      </c>
      <c r="Q511" s="225">
        <v>0.0011590999999999999</v>
      </c>
      <c r="R511" s="225">
        <f>Q511*H511</f>
        <v>0.037091199999999998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244</v>
      </c>
      <c r="AT511" s="227" t="s">
        <v>139</v>
      </c>
      <c r="AU511" s="227" t="s">
        <v>144</v>
      </c>
      <c r="AY511" s="17" t="s">
        <v>136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144</v>
      </c>
      <c r="BK511" s="228">
        <f>ROUND(I511*H511,1)</f>
        <v>0</v>
      </c>
      <c r="BL511" s="17" t="s">
        <v>244</v>
      </c>
      <c r="BM511" s="227" t="s">
        <v>569</v>
      </c>
    </row>
    <row r="512" s="13" customFormat="1">
      <c r="A512" s="13"/>
      <c r="B512" s="229"/>
      <c r="C512" s="230"/>
      <c r="D512" s="231" t="s">
        <v>150</v>
      </c>
      <c r="E512" s="232" t="s">
        <v>1</v>
      </c>
      <c r="F512" s="233" t="s">
        <v>570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150</v>
      </c>
      <c r="AU512" s="239" t="s">
        <v>144</v>
      </c>
      <c r="AV512" s="13" t="s">
        <v>81</v>
      </c>
      <c r="AW512" s="13" t="s">
        <v>30</v>
      </c>
      <c r="AX512" s="13" t="s">
        <v>74</v>
      </c>
      <c r="AY512" s="239" t="s">
        <v>136</v>
      </c>
    </row>
    <row r="513" s="14" customFormat="1">
      <c r="A513" s="14"/>
      <c r="B513" s="240"/>
      <c r="C513" s="241"/>
      <c r="D513" s="231" t="s">
        <v>150</v>
      </c>
      <c r="E513" s="242" t="s">
        <v>1</v>
      </c>
      <c r="F513" s="243" t="s">
        <v>253</v>
      </c>
      <c r="G513" s="241"/>
      <c r="H513" s="244">
        <v>18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150</v>
      </c>
      <c r="AU513" s="250" t="s">
        <v>144</v>
      </c>
      <c r="AV513" s="14" t="s">
        <v>144</v>
      </c>
      <c r="AW513" s="14" t="s">
        <v>30</v>
      </c>
      <c r="AX513" s="14" t="s">
        <v>74</v>
      </c>
      <c r="AY513" s="250" t="s">
        <v>136</v>
      </c>
    </row>
    <row r="514" s="13" customFormat="1">
      <c r="A514" s="13"/>
      <c r="B514" s="229"/>
      <c r="C514" s="230"/>
      <c r="D514" s="231" t="s">
        <v>150</v>
      </c>
      <c r="E514" s="232" t="s">
        <v>1</v>
      </c>
      <c r="F514" s="233" t="s">
        <v>571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150</v>
      </c>
      <c r="AU514" s="239" t="s">
        <v>144</v>
      </c>
      <c r="AV514" s="13" t="s">
        <v>81</v>
      </c>
      <c r="AW514" s="13" t="s">
        <v>30</v>
      </c>
      <c r="AX514" s="13" t="s">
        <v>74</v>
      </c>
      <c r="AY514" s="239" t="s">
        <v>136</v>
      </c>
    </row>
    <row r="515" s="14" customFormat="1">
      <c r="A515" s="14"/>
      <c r="B515" s="240"/>
      <c r="C515" s="241"/>
      <c r="D515" s="231" t="s">
        <v>150</v>
      </c>
      <c r="E515" s="242" t="s">
        <v>1</v>
      </c>
      <c r="F515" s="243" t="s">
        <v>216</v>
      </c>
      <c r="G515" s="241"/>
      <c r="H515" s="244">
        <v>11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150</v>
      </c>
      <c r="AU515" s="250" t="s">
        <v>144</v>
      </c>
      <c r="AV515" s="14" t="s">
        <v>144</v>
      </c>
      <c r="AW515" s="14" t="s">
        <v>30</v>
      </c>
      <c r="AX515" s="14" t="s">
        <v>74</v>
      </c>
      <c r="AY515" s="250" t="s">
        <v>136</v>
      </c>
    </row>
    <row r="516" s="13" customFormat="1">
      <c r="A516" s="13"/>
      <c r="B516" s="229"/>
      <c r="C516" s="230"/>
      <c r="D516" s="231" t="s">
        <v>150</v>
      </c>
      <c r="E516" s="232" t="s">
        <v>1</v>
      </c>
      <c r="F516" s="233" t="s">
        <v>166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150</v>
      </c>
      <c r="AU516" s="239" t="s">
        <v>144</v>
      </c>
      <c r="AV516" s="13" t="s">
        <v>81</v>
      </c>
      <c r="AW516" s="13" t="s">
        <v>30</v>
      </c>
      <c r="AX516" s="13" t="s">
        <v>74</v>
      </c>
      <c r="AY516" s="239" t="s">
        <v>136</v>
      </c>
    </row>
    <row r="517" s="14" customFormat="1">
      <c r="A517" s="14"/>
      <c r="B517" s="240"/>
      <c r="C517" s="241"/>
      <c r="D517" s="231" t="s">
        <v>150</v>
      </c>
      <c r="E517" s="242" t="s">
        <v>1</v>
      </c>
      <c r="F517" s="243" t="s">
        <v>137</v>
      </c>
      <c r="G517" s="241"/>
      <c r="H517" s="244">
        <v>3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150</v>
      </c>
      <c r="AU517" s="250" t="s">
        <v>144</v>
      </c>
      <c r="AV517" s="14" t="s">
        <v>144</v>
      </c>
      <c r="AW517" s="14" t="s">
        <v>30</v>
      </c>
      <c r="AX517" s="14" t="s">
        <v>74</v>
      </c>
      <c r="AY517" s="250" t="s">
        <v>136</v>
      </c>
    </row>
    <row r="518" s="15" customFormat="1">
      <c r="A518" s="15"/>
      <c r="B518" s="251"/>
      <c r="C518" s="252"/>
      <c r="D518" s="231" t="s">
        <v>150</v>
      </c>
      <c r="E518" s="253" t="s">
        <v>1</v>
      </c>
      <c r="F518" s="254" t="s">
        <v>174</v>
      </c>
      <c r="G518" s="252"/>
      <c r="H518" s="255">
        <v>32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1" t="s">
        <v>150</v>
      </c>
      <c r="AU518" s="261" t="s">
        <v>144</v>
      </c>
      <c r="AV518" s="15" t="s">
        <v>143</v>
      </c>
      <c r="AW518" s="15" t="s">
        <v>30</v>
      </c>
      <c r="AX518" s="15" t="s">
        <v>81</v>
      </c>
      <c r="AY518" s="261" t="s">
        <v>136</v>
      </c>
    </row>
    <row r="519" s="2" customFormat="1" ht="24.15" customHeight="1">
      <c r="A519" s="38"/>
      <c r="B519" s="39"/>
      <c r="C519" s="215" t="s">
        <v>572</v>
      </c>
      <c r="D519" s="215" t="s">
        <v>139</v>
      </c>
      <c r="E519" s="216" t="s">
        <v>573</v>
      </c>
      <c r="F519" s="217" t="s">
        <v>574</v>
      </c>
      <c r="G519" s="218" t="s">
        <v>575</v>
      </c>
      <c r="H519" s="219">
        <v>1</v>
      </c>
      <c r="I519" s="220"/>
      <c r="J519" s="221">
        <f>ROUND(I519*H519,1)</f>
        <v>0</v>
      </c>
      <c r="K519" s="222"/>
      <c r="L519" s="44"/>
      <c r="M519" s="223" t="s">
        <v>1</v>
      </c>
      <c r="N519" s="224" t="s">
        <v>40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244</v>
      </c>
      <c r="AT519" s="227" t="s">
        <v>139</v>
      </c>
      <c r="AU519" s="227" t="s">
        <v>144</v>
      </c>
      <c r="AY519" s="17" t="s">
        <v>136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144</v>
      </c>
      <c r="BK519" s="228">
        <f>ROUND(I519*H519,1)</f>
        <v>0</v>
      </c>
      <c r="BL519" s="17" t="s">
        <v>244</v>
      </c>
      <c r="BM519" s="227" t="s">
        <v>576</v>
      </c>
    </row>
    <row r="520" s="14" customFormat="1">
      <c r="A520" s="14"/>
      <c r="B520" s="240"/>
      <c r="C520" s="241"/>
      <c r="D520" s="231" t="s">
        <v>150</v>
      </c>
      <c r="E520" s="242" t="s">
        <v>1</v>
      </c>
      <c r="F520" s="243" t="s">
        <v>81</v>
      </c>
      <c r="G520" s="241"/>
      <c r="H520" s="244">
        <v>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150</v>
      </c>
      <c r="AU520" s="250" t="s">
        <v>144</v>
      </c>
      <c r="AV520" s="14" t="s">
        <v>144</v>
      </c>
      <c r="AW520" s="14" t="s">
        <v>30</v>
      </c>
      <c r="AX520" s="14" t="s">
        <v>81</v>
      </c>
      <c r="AY520" s="250" t="s">
        <v>136</v>
      </c>
    </row>
    <row r="521" s="2" customFormat="1" ht="24.15" customHeight="1">
      <c r="A521" s="38"/>
      <c r="B521" s="39"/>
      <c r="C521" s="215" t="s">
        <v>577</v>
      </c>
      <c r="D521" s="215" t="s">
        <v>139</v>
      </c>
      <c r="E521" s="216" t="s">
        <v>578</v>
      </c>
      <c r="F521" s="217" t="s">
        <v>579</v>
      </c>
      <c r="G521" s="218" t="s">
        <v>575</v>
      </c>
      <c r="H521" s="219">
        <v>1</v>
      </c>
      <c r="I521" s="220"/>
      <c r="J521" s="221">
        <f>ROUND(I521*H521,1)</f>
        <v>0</v>
      </c>
      <c r="K521" s="222"/>
      <c r="L521" s="44"/>
      <c r="M521" s="223" t="s">
        <v>1</v>
      </c>
      <c r="N521" s="224" t="s">
        <v>40</v>
      </c>
      <c r="O521" s="91"/>
      <c r="P521" s="225">
        <f>O521*H521</f>
        <v>0</v>
      </c>
      <c r="Q521" s="225">
        <v>0</v>
      </c>
      <c r="R521" s="225">
        <f>Q521*H521</f>
        <v>0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244</v>
      </c>
      <c r="AT521" s="227" t="s">
        <v>139</v>
      </c>
      <c r="AU521" s="227" t="s">
        <v>144</v>
      </c>
      <c r="AY521" s="17" t="s">
        <v>136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144</v>
      </c>
      <c r="BK521" s="228">
        <f>ROUND(I521*H521,1)</f>
        <v>0</v>
      </c>
      <c r="BL521" s="17" t="s">
        <v>244</v>
      </c>
      <c r="BM521" s="227" t="s">
        <v>580</v>
      </c>
    </row>
    <row r="522" s="14" customFormat="1">
      <c r="A522" s="14"/>
      <c r="B522" s="240"/>
      <c r="C522" s="241"/>
      <c r="D522" s="231" t="s">
        <v>150</v>
      </c>
      <c r="E522" s="242" t="s">
        <v>1</v>
      </c>
      <c r="F522" s="243" t="s">
        <v>81</v>
      </c>
      <c r="G522" s="241"/>
      <c r="H522" s="244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150</v>
      </c>
      <c r="AU522" s="250" t="s">
        <v>144</v>
      </c>
      <c r="AV522" s="14" t="s">
        <v>144</v>
      </c>
      <c r="AW522" s="14" t="s">
        <v>30</v>
      </c>
      <c r="AX522" s="14" t="s">
        <v>81</v>
      </c>
      <c r="AY522" s="250" t="s">
        <v>136</v>
      </c>
    </row>
    <row r="523" s="2" customFormat="1" ht="37.8" customHeight="1">
      <c r="A523" s="38"/>
      <c r="B523" s="39"/>
      <c r="C523" s="215" t="s">
        <v>581</v>
      </c>
      <c r="D523" s="215" t="s">
        <v>139</v>
      </c>
      <c r="E523" s="216" t="s">
        <v>582</v>
      </c>
      <c r="F523" s="217" t="s">
        <v>583</v>
      </c>
      <c r="G523" s="218" t="s">
        <v>307</v>
      </c>
      <c r="H523" s="219">
        <v>32</v>
      </c>
      <c r="I523" s="220"/>
      <c r="J523" s="221">
        <f>ROUND(I523*H523,1)</f>
        <v>0</v>
      </c>
      <c r="K523" s="222"/>
      <c r="L523" s="44"/>
      <c r="M523" s="223" t="s">
        <v>1</v>
      </c>
      <c r="N523" s="224" t="s">
        <v>40</v>
      </c>
      <c r="O523" s="91"/>
      <c r="P523" s="225">
        <f>O523*H523</f>
        <v>0</v>
      </c>
      <c r="Q523" s="225">
        <v>4.6619999999999997E-05</v>
      </c>
      <c r="R523" s="225">
        <f>Q523*H523</f>
        <v>0.0014918399999999999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244</v>
      </c>
      <c r="AT523" s="227" t="s">
        <v>139</v>
      </c>
      <c r="AU523" s="227" t="s">
        <v>144</v>
      </c>
      <c r="AY523" s="17" t="s">
        <v>136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144</v>
      </c>
      <c r="BK523" s="228">
        <f>ROUND(I523*H523,1)</f>
        <v>0</v>
      </c>
      <c r="BL523" s="17" t="s">
        <v>244</v>
      </c>
      <c r="BM523" s="227" t="s">
        <v>584</v>
      </c>
    </row>
    <row r="524" s="14" customFormat="1">
      <c r="A524" s="14"/>
      <c r="B524" s="240"/>
      <c r="C524" s="241"/>
      <c r="D524" s="231" t="s">
        <v>150</v>
      </c>
      <c r="E524" s="242" t="s">
        <v>1</v>
      </c>
      <c r="F524" s="243" t="s">
        <v>325</v>
      </c>
      <c r="G524" s="241"/>
      <c r="H524" s="244">
        <v>32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150</v>
      </c>
      <c r="AU524" s="250" t="s">
        <v>144</v>
      </c>
      <c r="AV524" s="14" t="s">
        <v>144</v>
      </c>
      <c r="AW524" s="14" t="s">
        <v>30</v>
      </c>
      <c r="AX524" s="14" t="s">
        <v>81</v>
      </c>
      <c r="AY524" s="250" t="s">
        <v>136</v>
      </c>
    </row>
    <row r="525" s="2" customFormat="1" ht="16.5" customHeight="1">
      <c r="A525" s="38"/>
      <c r="B525" s="39"/>
      <c r="C525" s="215" t="s">
        <v>585</v>
      </c>
      <c r="D525" s="215" t="s">
        <v>139</v>
      </c>
      <c r="E525" s="216" t="s">
        <v>586</v>
      </c>
      <c r="F525" s="217" t="s">
        <v>587</v>
      </c>
      <c r="G525" s="218" t="s">
        <v>307</v>
      </c>
      <c r="H525" s="219">
        <v>14</v>
      </c>
      <c r="I525" s="220"/>
      <c r="J525" s="221">
        <f>ROUND(I525*H525,1)</f>
        <v>0</v>
      </c>
      <c r="K525" s="222"/>
      <c r="L525" s="44"/>
      <c r="M525" s="223" t="s">
        <v>1</v>
      </c>
      <c r="N525" s="224" t="s">
        <v>40</v>
      </c>
      <c r="O525" s="91"/>
      <c r="P525" s="225">
        <f>O525*H525</f>
        <v>0</v>
      </c>
      <c r="Q525" s="225">
        <v>0</v>
      </c>
      <c r="R525" s="225">
        <f>Q525*H525</f>
        <v>0</v>
      </c>
      <c r="S525" s="225">
        <v>0.00024000000000000001</v>
      </c>
      <c r="T525" s="226">
        <f>S525*H525</f>
        <v>0.0033600000000000001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244</v>
      </c>
      <c r="AT525" s="227" t="s">
        <v>139</v>
      </c>
      <c r="AU525" s="227" t="s">
        <v>144</v>
      </c>
      <c r="AY525" s="17" t="s">
        <v>136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144</v>
      </c>
      <c r="BK525" s="228">
        <f>ROUND(I525*H525,1)</f>
        <v>0</v>
      </c>
      <c r="BL525" s="17" t="s">
        <v>244</v>
      </c>
      <c r="BM525" s="227" t="s">
        <v>588</v>
      </c>
    </row>
    <row r="526" s="14" customFormat="1">
      <c r="A526" s="14"/>
      <c r="B526" s="240"/>
      <c r="C526" s="241"/>
      <c r="D526" s="231" t="s">
        <v>150</v>
      </c>
      <c r="E526" s="242" t="s">
        <v>1</v>
      </c>
      <c r="F526" s="243" t="s">
        <v>234</v>
      </c>
      <c r="G526" s="241"/>
      <c r="H526" s="244">
        <v>14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150</v>
      </c>
      <c r="AU526" s="250" t="s">
        <v>144</v>
      </c>
      <c r="AV526" s="14" t="s">
        <v>144</v>
      </c>
      <c r="AW526" s="14" t="s">
        <v>30</v>
      </c>
      <c r="AX526" s="14" t="s">
        <v>81</v>
      </c>
      <c r="AY526" s="250" t="s">
        <v>136</v>
      </c>
    </row>
    <row r="527" s="2" customFormat="1" ht="16.5" customHeight="1">
      <c r="A527" s="38"/>
      <c r="B527" s="39"/>
      <c r="C527" s="215" t="s">
        <v>589</v>
      </c>
      <c r="D527" s="215" t="s">
        <v>139</v>
      </c>
      <c r="E527" s="216" t="s">
        <v>590</v>
      </c>
      <c r="F527" s="217" t="s">
        <v>591</v>
      </c>
      <c r="G527" s="218" t="s">
        <v>142</v>
      </c>
      <c r="H527" s="219">
        <v>11</v>
      </c>
      <c r="I527" s="220"/>
      <c r="J527" s="221">
        <f>ROUND(I527*H527,1)</f>
        <v>0</v>
      </c>
      <c r="K527" s="222"/>
      <c r="L527" s="44"/>
      <c r="M527" s="223" t="s">
        <v>1</v>
      </c>
      <c r="N527" s="224" t="s">
        <v>40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244</v>
      </c>
      <c r="AT527" s="227" t="s">
        <v>139</v>
      </c>
      <c r="AU527" s="227" t="s">
        <v>144</v>
      </c>
      <c r="AY527" s="17" t="s">
        <v>136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144</v>
      </c>
      <c r="BK527" s="228">
        <f>ROUND(I527*H527,1)</f>
        <v>0</v>
      </c>
      <c r="BL527" s="17" t="s">
        <v>244</v>
      </c>
      <c r="BM527" s="227" t="s">
        <v>592</v>
      </c>
    </row>
    <row r="528" s="13" customFormat="1">
      <c r="A528" s="13"/>
      <c r="B528" s="229"/>
      <c r="C528" s="230"/>
      <c r="D528" s="231" t="s">
        <v>150</v>
      </c>
      <c r="E528" s="232" t="s">
        <v>1</v>
      </c>
      <c r="F528" s="233" t="s">
        <v>593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150</v>
      </c>
      <c r="AU528" s="239" t="s">
        <v>144</v>
      </c>
      <c r="AV528" s="13" t="s">
        <v>81</v>
      </c>
      <c r="AW528" s="13" t="s">
        <v>30</v>
      </c>
      <c r="AX528" s="13" t="s">
        <v>74</v>
      </c>
      <c r="AY528" s="239" t="s">
        <v>136</v>
      </c>
    </row>
    <row r="529" s="14" customFormat="1">
      <c r="A529" s="14"/>
      <c r="B529" s="240"/>
      <c r="C529" s="241"/>
      <c r="D529" s="231" t="s">
        <v>150</v>
      </c>
      <c r="E529" s="242" t="s">
        <v>1</v>
      </c>
      <c r="F529" s="243" t="s">
        <v>594</v>
      </c>
      <c r="G529" s="241"/>
      <c r="H529" s="244">
        <v>11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150</v>
      </c>
      <c r="AU529" s="250" t="s">
        <v>144</v>
      </c>
      <c r="AV529" s="14" t="s">
        <v>144</v>
      </c>
      <c r="AW529" s="14" t="s">
        <v>30</v>
      </c>
      <c r="AX529" s="14" t="s">
        <v>81</v>
      </c>
      <c r="AY529" s="250" t="s">
        <v>136</v>
      </c>
    </row>
    <row r="530" s="2" customFormat="1" ht="24.15" customHeight="1">
      <c r="A530" s="38"/>
      <c r="B530" s="39"/>
      <c r="C530" s="215" t="s">
        <v>595</v>
      </c>
      <c r="D530" s="215" t="s">
        <v>139</v>
      </c>
      <c r="E530" s="216" t="s">
        <v>596</v>
      </c>
      <c r="F530" s="217" t="s">
        <v>597</v>
      </c>
      <c r="G530" s="218" t="s">
        <v>142</v>
      </c>
      <c r="H530" s="219">
        <v>2</v>
      </c>
      <c r="I530" s="220"/>
      <c r="J530" s="221">
        <f>ROUND(I530*H530,1)</f>
        <v>0</v>
      </c>
      <c r="K530" s="222"/>
      <c r="L530" s="44"/>
      <c r="M530" s="223" t="s">
        <v>1</v>
      </c>
      <c r="N530" s="224" t="s">
        <v>40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244</v>
      </c>
      <c r="AT530" s="227" t="s">
        <v>139</v>
      </c>
      <c r="AU530" s="227" t="s">
        <v>144</v>
      </c>
      <c r="AY530" s="17" t="s">
        <v>136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144</v>
      </c>
      <c r="BK530" s="228">
        <f>ROUND(I530*H530,1)</f>
        <v>0</v>
      </c>
      <c r="BL530" s="17" t="s">
        <v>244</v>
      </c>
      <c r="BM530" s="227" t="s">
        <v>598</v>
      </c>
    </row>
    <row r="531" s="14" customFormat="1">
      <c r="A531" s="14"/>
      <c r="B531" s="240"/>
      <c r="C531" s="241"/>
      <c r="D531" s="231" t="s">
        <v>150</v>
      </c>
      <c r="E531" s="242" t="s">
        <v>1</v>
      </c>
      <c r="F531" s="243" t="s">
        <v>144</v>
      </c>
      <c r="G531" s="241"/>
      <c r="H531" s="244">
        <v>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150</v>
      </c>
      <c r="AU531" s="250" t="s">
        <v>144</v>
      </c>
      <c r="AV531" s="14" t="s">
        <v>144</v>
      </c>
      <c r="AW531" s="14" t="s">
        <v>30</v>
      </c>
      <c r="AX531" s="14" t="s">
        <v>81</v>
      </c>
      <c r="AY531" s="250" t="s">
        <v>136</v>
      </c>
    </row>
    <row r="532" s="2" customFormat="1" ht="21.75" customHeight="1">
      <c r="A532" s="38"/>
      <c r="B532" s="39"/>
      <c r="C532" s="215" t="s">
        <v>599</v>
      </c>
      <c r="D532" s="215" t="s">
        <v>139</v>
      </c>
      <c r="E532" s="216" t="s">
        <v>600</v>
      </c>
      <c r="F532" s="217" t="s">
        <v>601</v>
      </c>
      <c r="G532" s="218" t="s">
        <v>142</v>
      </c>
      <c r="H532" s="219">
        <v>9</v>
      </c>
      <c r="I532" s="220"/>
      <c r="J532" s="221">
        <f>ROUND(I532*H532,1)</f>
        <v>0</v>
      </c>
      <c r="K532" s="222"/>
      <c r="L532" s="44"/>
      <c r="M532" s="223" t="s">
        <v>1</v>
      </c>
      <c r="N532" s="224" t="s">
        <v>40</v>
      </c>
      <c r="O532" s="91"/>
      <c r="P532" s="225">
        <f>O532*H532</f>
        <v>0</v>
      </c>
      <c r="Q532" s="225">
        <v>0.00017000000000000001</v>
      </c>
      <c r="R532" s="225">
        <f>Q532*H532</f>
        <v>0.0015300000000000001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244</v>
      </c>
      <c r="AT532" s="227" t="s">
        <v>139</v>
      </c>
      <c r="AU532" s="227" t="s">
        <v>144</v>
      </c>
      <c r="AY532" s="17" t="s">
        <v>136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144</v>
      </c>
      <c r="BK532" s="228">
        <f>ROUND(I532*H532,1)</f>
        <v>0</v>
      </c>
      <c r="BL532" s="17" t="s">
        <v>244</v>
      </c>
      <c r="BM532" s="227" t="s">
        <v>602</v>
      </c>
    </row>
    <row r="533" s="13" customFormat="1">
      <c r="A533" s="13"/>
      <c r="B533" s="229"/>
      <c r="C533" s="230"/>
      <c r="D533" s="231" t="s">
        <v>150</v>
      </c>
      <c r="E533" s="232" t="s">
        <v>1</v>
      </c>
      <c r="F533" s="233" t="s">
        <v>603</v>
      </c>
      <c r="G533" s="230"/>
      <c r="H533" s="232" t="s">
        <v>1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150</v>
      </c>
      <c r="AU533" s="239" t="s">
        <v>144</v>
      </c>
      <c r="AV533" s="13" t="s">
        <v>81</v>
      </c>
      <c r="AW533" s="13" t="s">
        <v>30</v>
      </c>
      <c r="AX533" s="13" t="s">
        <v>74</v>
      </c>
      <c r="AY533" s="239" t="s">
        <v>136</v>
      </c>
    </row>
    <row r="534" s="14" customFormat="1">
      <c r="A534" s="14"/>
      <c r="B534" s="240"/>
      <c r="C534" s="241"/>
      <c r="D534" s="231" t="s">
        <v>150</v>
      </c>
      <c r="E534" s="242" t="s">
        <v>1</v>
      </c>
      <c r="F534" s="243" t="s">
        <v>604</v>
      </c>
      <c r="G534" s="241"/>
      <c r="H534" s="244">
        <v>9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150</v>
      </c>
      <c r="AU534" s="250" t="s">
        <v>144</v>
      </c>
      <c r="AV534" s="14" t="s">
        <v>144</v>
      </c>
      <c r="AW534" s="14" t="s">
        <v>30</v>
      </c>
      <c r="AX534" s="14" t="s">
        <v>81</v>
      </c>
      <c r="AY534" s="250" t="s">
        <v>136</v>
      </c>
    </row>
    <row r="535" s="2" customFormat="1" ht="21.75" customHeight="1">
      <c r="A535" s="38"/>
      <c r="B535" s="39"/>
      <c r="C535" s="215" t="s">
        <v>605</v>
      </c>
      <c r="D535" s="215" t="s">
        <v>139</v>
      </c>
      <c r="E535" s="216" t="s">
        <v>606</v>
      </c>
      <c r="F535" s="217" t="s">
        <v>607</v>
      </c>
      <c r="G535" s="218" t="s">
        <v>575</v>
      </c>
      <c r="H535" s="219">
        <v>1</v>
      </c>
      <c r="I535" s="220"/>
      <c r="J535" s="221">
        <f>ROUND(I535*H535,1)</f>
        <v>0</v>
      </c>
      <c r="K535" s="222"/>
      <c r="L535" s="44"/>
      <c r="M535" s="223" t="s">
        <v>1</v>
      </c>
      <c r="N535" s="224" t="s">
        <v>40</v>
      </c>
      <c r="O535" s="91"/>
      <c r="P535" s="225">
        <f>O535*H535</f>
        <v>0</v>
      </c>
      <c r="Q535" s="225">
        <v>0.00020799999999999999</v>
      </c>
      <c r="R535" s="225">
        <f>Q535*H535</f>
        <v>0.00020799999999999999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244</v>
      </c>
      <c r="AT535" s="227" t="s">
        <v>139</v>
      </c>
      <c r="AU535" s="227" t="s">
        <v>144</v>
      </c>
      <c r="AY535" s="17" t="s">
        <v>136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144</v>
      </c>
      <c r="BK535" s="228">
        <f>ROUND(I535*H535,1)</f>
        <v>0</v>
      </c>
      <c r="BL535" s="17" t="s">
        <v>244</v>
      </c>
      <c r="BM535" s="227" t="s">
        <v>608</v>
      </c>
    </row>
    <row r="536" s="13" customFormat="1">
      <c r="A536" s="13"/>
      <c r="B536" s="229"/>
      <c r="C536" s="230"/>
      <c r="D536" s="231" t="s">
        <v>150</v>
      </c>
      <c r="E536" s="232" t="s">
        <v>1</v>
      </c>
      <c r="F536" s="233" t="s">
        <v>609</v>
      </c>
      <c r="G536" s="230"/>
      <c r="H536" s="232" t="s">
        <v>1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150</v>
      </c>
      <c r="AU536" s="239" t="s">
        <v>144</v>
      </c>
      <c r="AV536" s="13" t="s">
        <v>81</v>
      </c>
      <c r="AW536" s="13" t="s">
        <v>30</v>
      </c>
      <c r="AX536" s="13" t="s">
        <v>74</v>
      </c>
      <c r="AY536" s="239" t="s">
        <v>136</v>
      </c>
    </row>
    <row r="537" s="14" customFormat="1">
      <c r="A537" s="14"/>
      <c r="B537" s="240"/>
      <c r="C537" s="241"/>
      <c r="D537" s="231" t="s">
        <v>150</v>
      </c>
      <c r="E537" s="242" t="s">
        <v>1</v>
      </c>
      <c r="F537" s="243" t="s">
        <v>81</v>
      </c>
      <c r="G537" s="241"/>
      <c r="H537" s="244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150</v>
      </c>
      <c r="AU537" s="250" t="s">
        <v>144</v>
      </c>
      <c r="AV537" s="14" t="s">
        <v>144</v>
      </c>
      <c r="AW537" s="14" t="s">
        <v>30</v>
      </c>
      <c r="AX537" s="14" t="s">
        <v>81</v>
      </c>
      <c r="AY537" s="250" t="s">
        <v>136</v>
      </c>
    </row>
    <row r="538" s="2" customFormat="1" ht="21.75" customHeight="1">
      <c r="A538" s="38"/>
      <c r="B538" s="39"/>
      <c r="C538" s="215" t="s">
        <v>610</v>
      </c>
      <c r="D538" s="215" t="s">
        <v>139</v>
      </c>
      <c r="E538" s="216" t="s">
        <v>611</v>
      </c>
      <c r="F538" s="217" t="s">
        <v>612</v>
      </c>
      <c r="G538" s="218" t="s">
        <v>142</v>
      </c>
      <c r="H538" s="219">
        <v>4</v>
      </c>
      <c r="I538" s="220"/>
      <c r="J538" s="221">
        <f>ROUND(I538*H538,1)</f>
        <v>0</v>
      </c>
      <c r="K538" s="222"/>
      <c r="L538" s="44"/>
      <c r="M538" s="223" t="s">
        <v>1</v>
      </c>
      <c r="N538" s="224" t="s">
        <v>40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0.00052999999999999998</v>
      </c>
      <c r="T538" s="226">
        <f>S538*H538</f>
        <v>0.0021199999999999999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244</v>
      </c>
      <c r="AT538" s="227" t="s">
        <v>139</v>
      </c>
      <c r="AU538" s="227" t="s">
        <v>144</v>
      </c>
      <c r="AY538" s="17" t="s">
        <v>136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144</v>
      </c>
      <c r="BK538" s="228">
        <f>ROUND(I538*H538,1)</f>
        <v>0</v>
      </c>
      <c r="BL538" s="17" t="s">
        <v>244</v>
      </c>
      <c r="BM538" s="227" t="s">
        <v>613</v>
      </c>
    </row>
    <row r="539" s="14" customFormat="1">
      <c r="A539" s="14"/>
      <c r="B539" s="240"/>
      <c r="C539" s="241"/>
      <c r="D539" s="231" t="s">
        <v>150</v>
      </c>
      <c r="E539" s="242" t="s">
        <v>1</v>
      </c>
      <c r="F539" s="243" t="s">
        <v>614</v>
      </c>
      <c r="G539" s="241"/>
      <c r="H539" s="244">
        <v>4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150</v>
      </c>
      <c r="AU539" s="250" t="s">
        <v>144</v>
      </c>
      <c r="AV539" s="14" t="s">
        <v>144</v>
      </c>
      <c r="AW539" s="14" t="s">
        <v>30</v>
      </c>
      <c r="AX539" s="14" t="s">
        <v>74</v>
      </c>
      <c r="AY539" s="250" t="s">
        <v>136</v>
      </c>
    </row>
    <row r="540" s="15" customFormat="1">
      <c r="A540" s="15"/>
      <c r="B540" s="251"/>
      <c r="C540" s="252"/>
      <c r="D540" s="231" t="s">
        <v>150</v>
      </c>
      <c r="E540" s="253" t="s">
        <v>1</v>
      </c>
      <c r="F540" s="254" t="s">
        <v>174</v>
      </c>
      <c r="G540" s="252"/>
      <c r="H540" s="255">
        <v>4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1" t="s">
        <v>150</v>
      </c>
      <c r="AU540" s="261" t="s">
        <v>144</v>
      </c>
      <c r="AV540" s="15" t="s">
        <v>143</v>
      </c>
      <c r="AW540" s="15" t="s">
        <v>30</v>
      </c>
      <c r="AX540" s="15" t="s">
        <v>81</v>
      </c>
      <c r="AY540" s="261" t="s">
        <v>136</v>
      </c>
    </row>
    <row r="541" s="2" customFormat="1" ht="24.15" customHeight="1">
      <c r="A541" s="38"/>
      <c r="B541" s="39"/>
      <c r="C541" s="215" t="s">
        <v>615</v>
      </c>
      <c r="D541" s="215" t="s">
        <v>139</v>
      </c>
      <c r="E541" s="216" t="s">
        <v>616</v>
      </c>
      <c r="F541" s="217" t="s">
        <v>617</v>
      </c>
      <c r="G541" s="218" t="s">
        <v>142</v>
      </c>
      <c r="H541" s="219">
        <v>1</v>
      </c>
      <c r="I541" s="220"/>
      <c r="J541" s="221">
        <f>ROUND(I541*H541,1)</f>
        <v>0</v>
      </c>
      <c r="K541" s="222"/>
      <c r="L541" s="44"/>
      <c r="M541" s="223" t="s">
        <v>1</v>
      </c>
      <c r="N541" s="224" t="s">
        <v>40</v>
      </c>
      <c r="O541" s="91"/>
      <c r="P541" s="225">
        <f>O541*H541</f>
        <v>0</v>
      </c>
      <c r="Q541" s="225">
        <v>0</v>
      </c>
      <c r="R541" s="225">
        <f>Q541*H541</f>
        <v>0</v>
      </c>
      <c r="S541" s="225">
        <v>0.00511</v>
      </c>
      <c r="T541" s="226">
        <f>S541*H541</f>
        <v>0.00511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244</v>
      </c>
      <c r="AT541" s="227" t="s">
        <v>139</v>
      </c>
      <c r="AU541" s="227" t="s">
        <v>144</v>
      </c>
      <c r="AY541" s="17" t="s">
        <v>136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144</v>
      </c>
      <c r="BK541" s="228">
        <f>ROUND(I541*H541,1)</f>
        <v>0</v>
      </c>
      <c r="BL541" s="17" t="s">
        <v>244</v>
      </c>
      <c r="BM541" s="227" t="s">
        <v>618</v>
      </c>
    </row>
    <row r="542" s="13" customFormat="1">
      <c r="A542" s="13"/>
      <c r="B542" s="229"/>
      <c r="C542" s="230"/>
      <c r="D542" s="231" t="s">
        <v>150</v>
      </c>
      <c r="E542" s="232" t="s">
        <v>1</v>
      </c>
      <c r="F542" s="233" t="s">
        <v>619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150</v>
      </c>
      <c r="AU542" s="239" t="s">
        <v>144</v>
      </c>
      <c r="AV542" s="13" t="s">
        <v>81</v>
      </c>
      <c r="AW542" s="13" t="s">
        <v>30</v>
      </c>
      <c r="AX542" s="13" t="s">
        <v>74</v>
      </c>
      <c r="AY542" s="239" t="s">
        <v>136</v>
      </c>
    </row>
    <row r="543" s="14" customFormat="1">
      <c r="A543" s="14"/>
      <c r="B543" s="240"/>
      <c r="C543" s="241"/>
      <c r="D543" s="231" t="s">
        <v>150</v>
      </c>
      <c r="E543" s="242" t="s">
        <v>1</v>
      </c>
      <c r="F543" s="243" t="s">
        <v>81</v>
      </c>
      <c r="G543" s="241"/>
      <c r="H543" s="244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150</v>
      </c>
      <c r="AU543" s="250" t="s">
        <v>144</v>
      </c>
      <c r="AV543" s="14" t="s">
        <v>144</v>
      </c>
      <c r="AW543" s="14" t="s">
        <v>30</v>
      </c>
      <c r="AX543" s="14" t="s">
        <v>74</v>
      </c>
      <c r="AY543" s="250" t="s">
        <v>136</v>
      </c>
    </row>
    <row r="544" s="15" customFormat="1">
      <c r="A544" s="15"/>
      <c r="B544" s="251"/>
      <c r="C544" s="252"/>
      <c r="D544" s="231" t="s">
        <v>150</v>
      </c>
      <c r="E544" s="253" t="s">
        <v>1</v>
      </c>
      <c r="F544" s="254" t="s">
        <v>174</v>
      </c>
      <c r="G544" s="252"/>
      <c r="H544" s="255">
        <v>1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1" t="s">
        <v>150</v>
      </c>
      <c r="AU544" s="261" t="s">
        <v>144</v>
      </c>
      <c r="AV544" s="15" t="s">
        <v>143</v>
      </c>
      <c r="AW544" s="15" t="s">
        <v>30</v>
      </c>
      <c r="AX544" s="15" t="s">
        <v>81</v>
      </c>
      <c r="AY544" s="261" t="s">
        <v>136</v>
      </c>
    </row>
    <row r="545" s="2" customFormat="1" ht="24.15" customHeight="1">
      <c r="A545" s="38"/>
      <c r="B545" s="39"/>
      <c r="C545" s="215" t="s">
        <v>620</v>
      </c>
      <c r="D545" s="215" t="s">
        <v>139</v>
      </c>
      <c r="E545" s="216" t="s">
        <v>621</v>
      </c>
      <c r="F545" s="217" t="s">
        <v>622</v>
      </c>
      <c r="G545" s="218" t="s">
        <v>142</v>
      </c>
      <c r="H545" s="219">
        <v>7</v>
      </c>
      <c r="I545" s="220"/>
      <c r="J545" s="221">
        <f>ROUND(I545*H545,1)</f>
        <v>0</v>
      </c>
      <c r="K545" s="222"/>
      <c r="L545" s="44"/>
      <c r="M545" s="223" t="s">
        <v>1</v>
      </c>
      <c r="N545" s="224" t="s">
        <v>40</v>
      </c>
      <c r="O545" s="91"/>
      <c r="P545" s="225">
        <f>O545*H545</f>
        <v>0</v>
      </c>
      <c r="Q545" s="225">
        <v>0.00027956999999999998</v>
      </c>
      <c r="R545" s="225">
        <f>Q545*H545</f>
        <v>0.00195699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244</v>
      </c>
      <c r="AT545" s="227" t="s">
        <v>139</v>
      </c>
      <c r="AU545" s="227" t="s">
        <v>144</v>
      </c>
      <c r="AY545" s="17" t="s">
        <v>136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144</v>
      </c>
      <c r="BK545" s="228">
        <f>ROUND(I545*H545,1)</f>
        <v>0</v>
      </c>
      <c r="BL545" s="17" t="s">
        <v>244</v>
      </c>
      <c r="BM545" s="227" t="s">
        <v>623</v>
      </c>
    </row>
    <row r="546" s="13" customFormat="1">
      <c r="A546" s="13"/>
      <c r="B546" s="229"/>
      <c r="C546" s="230"/>
      <c r="D546" s="231" t="s">
        <v>150</v>
      </c>
      <c r="E546" s="232" t="s">
        <v>1</v>
      </c>
      <c r="F546" s="233" t="s">
        <v>624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150</v>
      </c>
      <c r="AU546" s="239" t="s">
        <v>144</v>
      </c>
      <c r="AV546" s="13" t="s">
        <v>81</v>
      </c>
      <c r="AW546" s="13" t="s">
        <v>30</v>
      </c>
      <c r="AX546" s="13" t="s">
        <v>74</v>
      </c>
      <c r="AY546" s="239" t="s">
        <v>136</v>
      </c>
    </row>
    <row r="547" s="14" customFormat="1">
      <c r="A547" s="14"/>
      <c r="B547" s="240"/>
      <c r="C547" s="241"/>
      <c r="D547" s="231" t="s">
        <v>150</v>
      </c>
      <c r="E547" s="242" t="s">
        <v>1</v>
      </c>
      <c r="F547" s="243" t="s">
        <v>625</v>
      </c>
      <c r="G547" s="241"/>
      <c r="H547" s="244">
        <v>7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150</v>
      </c>
      <c r="AU547" s="250" t="s">
        <v>144</v>
      </c>
      <c r="AV547" s="14" t="s">
        <v>144</v>
      </c>
      <c r="AW547" s="14" t="s">
        <v>30</v>
      </c>
      <c r="AX547" s="14" t="s">
        <v>81</v>
      </c>
      <c r="AY547" s="250" t="s">
        <v>136</v>
      </c>
    </row>
    <row r="548" s="2" customFormat="1" ht="21.75" customHeight="1">
      <c r="A548" s="38"/>
      <c r="B548" s="39"/>
      <c r="C548" s="215" t="s">
        <v>626</v>
      </c>
      <c r="D548" s="215" t="s">
        <v>139</v>
      </c>
      <c r="E548" s="216" t="s">
        <v>627</v>
      </c>
      <c r="F548" s="217" t="s">
        <v>628</v>
      </c>
      <c r="G548" s="218" t="s">
        <v>142</v>
      </c>
      <c r="H548" s="219">
        <v>6</v>
      </c>
      <c r="I548" s="220"/>
      <c r="J548" s="221">
        <f>ROUND(I548*H548,1)</f>
        <v>0</v>
      </c>
      <c r="K548" s="222"/>
      <c r="L548" s="44"/>
      <c r="M548" s="223" t="s">
        <v>1</v>
      </c>
      <c r="N548" s="224" t="s">
        <v>40</v>
      </c>
      <c r="O548" s="91"/>
      <c r="P548" s="225">
        <f>O548*H548</f>
        <v>0</v>
      </c>
      <c r="Q548" s="225">
        <v>1.9570000000000001E-05</v>
      </c>
      <c r="R548" s="225">
        <f>Q548*H548</f>
        <v>0.00011742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244</v>
      </c>
      <c r="AT548" s="227" t="s">
        <v>139</v>
      </c>
      <c r="AU548" s="227" t="s">
        <v>144</v>
      </c>
      <c r="AY548" s="17" t="s">
        <v>136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144</v>
      </c>
      <c r="BK548" s="228">
        <f>ROUND(I548*H548,1)</f>
        <v>0</v>
      </c>
      <c r="BL548" s="17" t="s">
        <v>244</v>
      </c>
      <c r="BM548" s="227" t="s">
        <v>629</v>
      </c>
    </row>
    <row r="549" s="13" customFormat="1">
      <c r="A549" s="13"/>
      <c r="B549" s="229"/>
      <c r="C549" s="230"/>
      <c r="D549" s="231" t="s">
        <v>150</v>
      </c>
      <c r="E549" s="232" t="s">
        <v>1</v>
      </c>
      <c r="F549" s="233" t="s">
        <v>630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150</v>
      </c>
      <c r="AU549" s="239" t="s">
        <v>144</v>
      </c>
      <c r="AV549" s="13" t="s">
        <v>81</v>
      </c>
      <c r="AW549" s="13" t="s">
        <v>30</v>
      </c>
      <c r="AX549" s="13" t="s">
        <v>74</v>
      </c>
      <c r="AY549" s="239" t="s">
        <v>136</v>
      </c>
    </row>
    <row r="550" s="14" customFormat="1">
      <c r="A550" s="14"/>
      <c r="B550" s="240"/>
      <c r="C550" s="241"/>
      <c r="D550" s="231" t="s">
        <v>150</v>
      </c>
      <c r="E550" s="242" t="s">
        <v>1</v>
      </c>
      <c r="F550" s="243" t="s">
        <v>144</v>
      </c>
      <c r="G550" s="241"/>
      <c r="H550" s="244">
        <v>2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150</v>
      </c>
      <c r="AU550" s="250" t="s">
        <v>144</v>
      </c>
      <c r="AV550" s="14" t="s">
        <v>144</v>
      </c>
      <c r="AW550" s="14" t="s">
        <v>30</v>
      </c>
      <c r="AX550" s="14" t="s">
        <v>74</v>
      </c>
      <c r="AY550" s="250" t="s">
        <v>136</v>
      </c>
    </row>
    <row r="551" s="13" customFormat="1">
      <c r="A551" s="13"/>
      <c r="B551" s="229"/>
      <c r="C551" s="230"/>
      <c r="D551" s="231" t="s">
        <v>150</v>
      </c>
      <c r="E551" s="232" t="s">
        <v>1</v>
      </c>
      <c r="F551" s="233" t="s">
        <v>631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150</v>
      </c>
      <c r="AU551" s="239" t="s">
        <v>144</v>
      </c>
      <c r="AV551" s="13" t="s">
        <v>81</v>
      </c>
      <c r="AW551" s="13" t="s">
        <v>30</v>
      </c>
      <c r="AX551" s="13" t="s">
        <v>74</v>
      </c>
      <c r="AY551" s="239" t="s">
        <v>136</v>
      </c>
    </row>
    <row r="552" s="14" customFormat="1">
      <c r="A552" s="14"/>
      <c r="B552" s="240"/>
      <c r="C552" s="241"/>
      <c r="D552" s="231" t="s">
        <v>150</v>
      </c>
      <c r="E552" s="242" t="s">
        <v>1</v>
      </c>
      <c r="F552" s="243" t="s">
        <v>144</v>
      </c>
      <c r="G552" s="241"/>
      <c r="H552" s="244">
        <v>2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150</v>
      </c>
      <c r="AU552" s="250" t="s">
        <v>144</v>
      </c>
      <c r="AV552" s="14" t="s">
        <v>144</v>
      </c>
      <c r="AW552" s="14" t="s">
        <v>30</v>
      </c>
      <c r="AX552" s="14" t="s">
        <v>74</v>
      </c>
      <c r="AY552" s="250" t="s">
        <v>136</v>
      </c>
    </row>
    <row r="553" s="13" customFormat="1">
      <c r="A553" s="13"/>
      <c r="B553" s="229"/>
      <c r="C553" s="230"/>
      <c r="D553" s="231" t="s">
        <v>150</v>
      </c>
      <c r="E553" s="232" t="s">
        <v>1</v>
      </c>
      <c r="F553" s="233" t="s">
        <v>632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150</v>
      </c>
      <c r="AU553" s="239" t="s">
        <v>144</v>
      </c>
      <c r="AV553" s="13" t="s">
        <v>81</v>
      </c>
      <c r="AW553" s="13" t="s">
        <v>30</v>
      </c>
      <c r="AX553" s="13" t="s">
        <v>74</v>
      </c>
      <c r="AY553" s="239" t="s">
        <v>136</v>
      </c>
    </row>
    <row r="554" s="14" customFormat="1">
      <c r="A554" s="14"/>
      <c r="B554" s="240"/>
      <c r="C554" s="241"/>
      <c r="D554" s="231" t="s">
        <v>150</v>
      </c>
      <c r="E554" s="242" t="s">
        <v>1</v>
      </c>
      <c r="F554" s="243" t="s">
        <v>144</v>
      </c>
      <c r="G554" s="241"/>
      <c r="H554" s="244">
        <v>2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150</v>
      </c>
      <c r="AU554" s="250" t="s">
        <v>144</v>
      </c>
      <c r="AV554" s="14" t="s">
        <v>144</v>
      </c>
      <c r="AW554" s="14" t="s">
        <v>30</v>
      </c>
      <c r="AX554" s="14" t="s">
        <v>74</v>
      </c>
      <c r="AY554" s="250" t="s">
        <v>136</v>
      </c>
    </row>
    <row r="555" s="15" customFormat="1">
      <c r="A555" s="15"/>
      <c r="B555" s="251"/>
      <c r="C555" s="252"/>
      <c r="D555" s="231" t="s">
        <v>150</v>
      </c>
      <c r="E555" s="253" t="s">
        <v>1</v>
      </c>
      <c r="F555" s="254" t="s">
        <v>174</v>
      </c>
      <c r="G555" s="252"/>
      <c r="H555" s="255">
        <v>6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1" t="s">
        <v>150</v>
      </c>
      <c r="AU555" s="261" t="s">
        <v>144</v>
      </c>
      <c r="AV555" s="15" t="s">
        <v>143</v>
      </c>
      <c r="AW555" s="15" t="s">
        <v>30</v>
      </c>
      <c r="AX555" s="15" t="s">
        <v>81</v>
      </c>
      <c r="AY555" s="261" t="s">
        <v>136</v>
      </c>
    </row>
    <row r="556" s="2" customFormat="1" ht="16.5" customHeight="1">
      <c r="A556" s="38"/>
      <c r="B556" s="39"/>
      <c r="C556" s="262" t="s">
        <v>633</v>
      </c>
      <c r="D556" s="262" t="s">
        <v>254</v>
      </c>
      <c r="E556" s="263" t="s">
        <v>634</v>
      </c>
      <c r="F556" s="264" t="s">
        <v>635</v>
      </c>
      <c r="G556" s="265" t="s">
        <v>307</v>
      </c>
      <c r="H556" s="266">
        <v>6</v>
      </c>
      <c r="I556" s="267"/>
      <c r="J556" s="268">
        <f>ROUND(I556*H556,1)</f>
        <v>0</v>
      </c>
      <c r="K556" s="269"/>
      <c r="L556" s="270"/>
      <c r="M556" s="271" t="s">
        <v>1</v>
      </c>
      <c r="N556" s="272" t="s">
        <v>40</v>
      </c>
      <c r="O556" s="91"/>
      <c r="P556" s="225">
        <f>O556*H556</f>
        <v>0</v>
      </c>
      <c r="Q556" s="225">
        <v>0.00025000000000000001</v>
      </c>
      <c r="R556" s="225">
        <f>Q556*H556</f>
        <v>0.0015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325</v>
      </c>
      <c r="AT556" s="227" t="s">
        <v>254</v>
      </c>
      <c r="AU556" s="227" t="s">
        <v>144</v>
      </c>
      <c r="AY556" s="17" t="s">
        <v>136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144</v>
      </c>
      <c r="BK556" s="228">
        <f>ROUND(I556*H556,1)</f>
        <v>0</v>
      </c>
      <c r="BL556" s="17" t="s">
        <v>244</v>
      </c>
      <c r="BM556" s="227" t="s">
        <v>636</v>
      </c>
    </row>
    <row r="557" s="13" customFormat="1">
      <c r="A557" s="13"/>
      <c r="B557" s="229"/>
      <c r="C557" s="230"/>
      <c r="D557" s="231" t="s">
        <v>150</v>
      </c>
      <c r="E557" s="232" t="s">
        <v>1</v>
      </c>
      <c r="F557" s="233" t="s">
        <v>637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150</v>
      </c>
      <c r="AU557" s="239" t="s">
        <v>144</v>
      </c>
      <c r="AV557" s="13" t="s">
        <v>81</v>
      </c>
      <c r="AW557" s="13" t="s">
        <v>30</v>
      </c>
      <c r="AX557" s="13" t="s">
        <v>74</v>
      </c>
      <c r="AY557" s="239" t="s">
        <v>136</v>
      </c>
    </row>
    <row r="558" s="14" customFormat="1">
      <c r="A558" s="14"/>
      <c r="B558" s="240"/>
      <c r="C558" s="241"/>
      <c r="D558" s="231" t="s">
        <v>150</v>
      </c>
      <c r="E558" s="242" t="s">
        <v>1</v>
      </c>
      <c r="F558" s="243" t="s">
        <v>638</v>
      </c>
      <c r="G558" s="241"/>
      <c r="H558" s="244">
        <v>6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150</v>
      </c>
      <c r="AU558" s="250" t="s">
        <v>144</v>
      </c>
      <c r="AV558" s="14" t="s">
        <v>144</v>
      </c>
      <c r="AW558" s="14" t="s">
        <v>30</v>
      </c>
      <c r="AX558" s="14" t="s">
        <v>74</v>
      </c>
      <c r="AY558" s="250" t="s">
        <v>136</v>
      </c>
    </row>
    <row r="559" s="15" customFormat="1">
      <c r="A559" s="15"/>
      <c r="B559" s="251"/>
      <c r="C559" s="252"/>
      <c r="D559" s="231" t="s">
        <v>150</v>
      </c>
      <c r="E559" s="253" t="s">
        <v>1</v>
      </c>
      <c r="F559" s="254" t="s">
        <v>174</v>
      </c>
      <c r="G559" s="252"/>
      <c r="H559" s="255">
        <v>6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1" t="s">
        <v>150</v>
      </c>
      <c r="AU559" s="261" t="s">
        <v>144</v>
      </c>
      <c r="AV559" s="15" t="s">
        <v>143</v>
      </c>
      <c r="AW559" s="15" t="s">
        <v>30</v>
      </c>
      <c r="AX559" s="15" t="s">
        <v>81</v>
      </c>
      <c r="AY559" s="261" t="s">
        <v>136</v>
      </c>
    </row>
    <row r="560" s="2" customFormat="1" ht="24.15" customHeight="1">
      <c r="A560" s="38"/>
      <c r="B560" s="39"/>
      <c r="C560" s="215" t="s">
        <v>639</v>
      </c>
      <c r="D560" s="215" t="s">
        <v>139</v>
      </c>
      <c r="E560" s="216" t="s">
        <v>640</v>
      </c>
      <c r="F560" s="217" t="s">
        <v>641</v>
      </c>
      <c r="G560" s="218" t="s">
        <v>307</v>
      </c>
      <c r="H560" s="219">
        <v>32</v>
      </c>
      <c r="I560" s="220"/>
      <c r="J560" s="221">
        <f>ROUND(I560*H560,1)</f>
        <v>0</v>
      </c>
      <c r="K560" s="222"/>
      <c r="L560" s="44"/>
      <c r="M560" s="223" t="s">
        <v>1</v>
      </c>
      <c r="N560" s="224" t="s">
        <v>40</v>
      </c>
      <c r="O560" s="91"/>
      <c r="P560" s="225">
        <f>O560*H560</f>
        <v>0</v>
      </c>
      <c r="Q560" s="225">
        <v>0.00018972349999999999</v>
      </c>
      <c r="R560" s="225">
        <f>Q560*H560</f>
        <v>0.0060711519999999998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244</v>
      </c>
      <c r="AT560" s="227" t="s">
        <v>139</v>
      </c>
      <c r="AU560" s="227" t="s">
        <v>144</v>
      </c>
      <c r="AY560" s="17" t="s">
        <v>136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144</v>
      </c>
      <c r="BK560" s="228">
        <f>ROUND(I560*H560,1)</f>
        <v>0</v>
      </c>
      <c r="BL560" s="17" t="s">
        <v>244</v>
      </c>
      <c r="BM560" s="227" t="s">
        <v>642</v>
      </c>
    </row>
    <row r="561" s="14" customFormat="1">
      <c r="A561" s="14"/>
      <c r="B561" s="240"/>
      <c r="C561" s="241"/>
      <c r="D561" s="231" t="s">
        <v>150</v>
      </c>
      <c r="E561" s="242" t="s">
        <v>1</v>
      </c>
      <c r="F561" s="243" t="s">
        <v>325</v>
      </c>
      <c r="G561" s="241"/>
      <c r="H561" s="244">
        <v>32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150</v>
      </c>
      <c r="AU561" s="250" t="s">
        <v>144</v>
      </c>
      <c r="AV561" s="14" t="s">
        <v>144</v>
      </c>
      <c r="AW561" s="14" t="s">
        <v>30</v>
      </c>
      <c r="AX561" s="14" t="s">
        <v>81</v>
      </c>
      <c r="AY561" s="250" t="s">
        <v>136</v>
      </c>
    </row>
    <row r="562" s="2" customFormat="1" ht="21.75" customHeight="1">
      <c r="A562" s="38"/>
      <c r="B562" s="39"/>
      <c r="C562" s="215" t="s">
        <v>643</v>
      </c>
      <c r="D562" s="215" t="s">
        <v>139</v>
      </c>
      <c r="E562" s="216" t="s">
        <v>644</v>
      </c>
      <c r="F562" s="217" t="s">
        <v>645</v>
      </c>
      <c r="G562" s="218" t="s">
        <v>307</v>
      </c>
      <c r="H562" s="219">
        <v>32</v>
      </c>
      <c r="I562" s="220"/>
      <c r="J562" s="221">
        <f>ROUND(I562*H562,1)</f>
        <v>0</v>
      </c>
      <c r="K562" s="222"/>
      <c r="L562" s="44"/>
      <c r="M562" s="223" t="s">
        <v>1</v>
      </c>
      <c r="N562" s="224" t="s">
        <v>40</v>
      </c>
      <c r="O562" s="91"/>
      <c r="P562" s="225">
        <f>O562*H562</f>
        <v>0</v>
      </c>
      <c r="Q562" s="225">
        <v>1.0000000000000001E-05</v>
      </c>
      <c r="R562" s="225">
        <f>Q562*H562</f>
        <v>0.00032000000000000003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244</v>
      </c>
      <c r="AT562" s="227" t="s">
        <v>139</v>
      </c>
      <c r="AU562" s="227" t="s">
        <v>144</v>
      </c>
      <c r="AY562" s="17" t="s">
        <v>136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144</v>
      </c>
      <c r="BK562" s="228">
        <f>ROUND(I562*H562,1)</f>
        <v>0</v>
      </c>
      <c r="BL562" s="17" t="s">
        <v>244</v>
      </c>
      <c r="BM562" s="227" t="s">
        <v>646</v>
      </c>
    </row>
    <row r="563" s="14" customFormat="1">
      <c r="A563" s="14"/>
      <c r="B563" s="240"/>
      <c r="C563" s="241"/>
      <c r="D563" s="231" t="s">
        <v>150</v>
      </c>
      <c r="E563" s="242" t="s">
        <v>1</v>
      </c>
      <c r="F563" s="243" t="s">
        <v>325</v>
      </c>
      <c r="G563" s="241"/>
      <c r="H563" s="244">
        <v>32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150</v>
      </c>
      <c r="AU563" s="250" t="s">
        <v>144</v>
      </c>
      <c r="AV563" s="14" t="s">
        <v>144</v>
      </c>
      <c r="AW563" s="14" t="s">
        <v>30</v>
      </c>
      <c r="AX563" s="14" t="s">
        <v>81</v>
      </c>
      <c r="AY563" s="250" t="s">
        <v>136</v>
      </c>
    </row>
    <row r="564" s="2" customFormat="1" ht="24.15" customHeight="1">
      <c r="A564" s="38"/>
      <c r="B564" s="39"/>
      <c r="C564" s="215" t="s">
        <v>647</v>
      </c>
      <c r="D564" s="215" t="s">
        <v>139</v>
      </c>
      <c r="E564" s="216" t="s">
        <v>648</v>
      </c>
      <c r="F564" s="217" t="s">
        <v>649</v>
      </c>
      <c r="G564" s="218" t="s">
        <v>364</v>
      </c>
      <c r="H564" s="219">
        <v>0.050000000000000003</v>
      </c>
      <c r="I564" s="220"/>
      <c r="J564" s="221">
        <f>ROUND(I564*H564,1)</f>
        <v>0</v>
      </c>
      <c r="K564" s="222"/>
      <c r="L564" s="44"/>
      <c r="M564" s="223" t="s">
        <v>1</v>
      </c>
      <c r="N564" s="224" t="s">
        <v>40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244</v>
      </c>
      <c r="AT564" s="227" t="s">
        <v>139</v>
      </c>
      <c r="AU564" s="227" t="s">
        <v>144</v>
      </c>
      <c r="AY564" s="17" t="s">
        <v>136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144</v>
      </c>
      <c r="BK564" s="228">
        <f>ROUND(I564*H564,1)</f>
        <v>0</v>
      </c>
      <c r="BL564" s="17" t="s">
        <v>244</v>
      </c>
      <c r="BM564" s="227" t="s">
        <v>650</v>
      </c>
    </row>
    <row r="565" s="2" customFormat="1" ht="24.15" customHeight="1">
      <c r="A565" s="38"/>
      <c r="B565" s="39"/>
      <c r="C565" s="215" t="s">
        <v>651</v>
      </c>
      <c r="D565" s="215" t="s">
        <v>139</v>
      </c>
      <c r="E565" s="216" t="s">
        <v>652</v>
      </c>
      <c r="F565" s="217" t="s">
        <v>653</v>
      </c>
      <c r="G565" s="218" t="s">
        <v>364</v>
      </c>
      <c r="H565" s="219">
        <v>0.050000000000000003</v>
      </c>
      <c r="I565" s="220"/>
      <c r="J565" s="221">
        <f>ROUND(I565*H565,1)</f>
        <v>0</v>
      </c>
      <c r="K565" s="222"/>
      <c r="L565" s="44"/>
      <c r="M565" s="223" t="s">
        <v>1</v>
      </c>
      <c r="N565" s="224" t="s">
        <v>40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244</v>
      </c>
      <c r="AT565" s="227" t="s">
        <v>139</v>
      </c>
      <c r="AU565" s="227" t="s">
        <v>144</v>
      </c>
      <c r="AY565" s="17" t="s">
        <v>136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144</v>
      </c>
      <c r="BK565" s="228">
        <f>ROUND(I565*H565,1)</f>
        <v>0</v>
      </c>
      <c r="BL565" s="17" t="s">
        <v>244</v>
      </c>
      <c r="BM565" s="227" t="s">
        <v>654</v>
      </c>
    </row>
    <row r="566" s="2" customFormat="1" ht="24.15" customHeight="1">
      <c r="A566" s="38"/>
      <c r="B566" s="39"/>
      <c r="C566" s="215" t="s">
        <v>655</v>
      </c>
      <c r="D566" s="215" t="s">
        <v>139</v>
      </c>
      <c r="E566" s="216" t="s">
        <v>656</v>
      </c>
      <c r="F566" s="217" t="s">
        <v>657</v>
      </c>
      <c r="G566" s="218" t="s">
        <v>364</v>
      </c>
      <c r="H566" s="219">
        <v>0.050000000000000003</v>
      </c>
      <c r="I566" s="220"/>
      <c r="J566" s="221">
        <f>ROUND(I566*H566,1)</f>
        <v>0</v>
      </c>
      <c r="K566" s="222"/>
      <c r="L566" s="44"/>
      <c r="M566" s="223" t="s">
        <v>1</v>
      </c>
      <c r="N566" s="224" t="s">
        <v>40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244</v>
      </c>
      <c r="AT566" s="227" t="s">
        <v>139</v>
      </c>
      <c r="AU566" s="227" t="s">
        <v>144</v>
      </c>
      <c r="AY566" s="17" t="s">
        <v>136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144</v>
      </c>
      <c r="BK566" s="228">
        <f>ROUND(I566*H566,1)</f>
        <v>0</v>
      </c>
      <c r="BL566" s="17" t="s">
        <v>244</v>
      </c>
      <c r="BM566" s="227" t="s">
        <v>658</v>
      </c>
    </row>
    <row r="567" s="12" customFormat="1" ht="22.8" customHeight="1">
      <c r="A567" s="12"/>
      <c r="B567" s="199"/>
      <c r="C567" s="200"/>
      <c r="D567" s="201" t="s">
        <v>73</v>
      </c>
      <c r="E567" s="213" t="s">
        <v>659</v>
      </c>
      <c r="F567" s="213" t="s">
        <v>660</v>
      </c>
      <c r="G567" s="200"/>
      <c r="H567" s="200"/>
      <c r="I567" s="203"/>
      <c r="J567" s="214">
        <f>BK567</f>
        <v>0</v>
      </c>
      <c r="K567" s="200"/>
      <c r="L567" s="205"/>
      <c r="M567" s="206"/>
      <c r="N567" s="207"/>
      <c r="O567" s="207"/>
      <c r="P567" s="208">
        <f>SUM(P568:P626)</f>
        <v>0</v>
      </c>
      <c r="Q567" s="207"/>
      <c r="R567" s="208">
        <f>SUM(R568:R626)</f>
        <v>0.127585847</v>
      </c>
      <c r="S567" s="207"/>
      <c r="T567" s="209">
        <f>SUM(T568:T626)</f>
        <v>0.33105000000000001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0" t="s">
        <v>144</v>
      </c>
      <c r="AT567" s="211" t="s">
        <v>73</v>
      </c>
      <c r="AU567" s="211" t="s">
        <v>81</v>
      </c>
      <c r="AY567" s="210" t="s">
        <v>136</v>
      </c>
      <c r="BK567" s="212">
        <f>SUM(BK568:BK626)</f>
        <v>0</v>
      </c>
    </row>
    <row r="568" s="2" customFormat="1" ht="16.5" customHeight="1">
      <c r="A568" s="38"/>
      <c r="B568" s="39"/>
      <c r="C568" s="215" t="s">
        <v>661</v>
      </c>
      <c r="D568" s="215" t="s">
        <v>139</v>
      </c>
      <c r="E568" s="216" t="s">
        <v>662</v>
      </c>
      <c r="F568" s="217" t="s">
        <v>663</v>
      </c>
      <c r="G568" s="218" t="s">
        <v>575</v>
      </c>
      <c r="H568" s="219">
        <v>1</v>
      </c>
      <c r="I568" s="220"/>
      <c r="J568" s="221">
        <f>ROUND(I568*H568,1)</f>
        <v>0</v>
      </c>
      <c r="K568" s="222"/>
      <c r="L568" s="44"/>
      <c r="M568" s="223" t="s">
        <v>1</v>
      </c>
      <c r="N568" s="224" t="s">
        <v>40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0.034200000000000001</v>
      </c>
      <c r="T568" s="226">
        <f>S568*H568</f>
        <v>0.034200000000000001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244</v>
      </c>
      <c r="AT568" s="227" t="s">
        <v>139</v>
      </c>
      <c r="AU568" s="227" t="s">
        <v>144</v>
      </c>
      <c r="AY568" s="17" t="s">
        <v>136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144</v>
      </c>
      <c r="BK568" s="228">
        <f>ROUND(I568*H568,1)</f>
        <v>0</v>
      </c>
      <c r="BL568" s="17" t="s">
        <v>244</v>
      </c>
      <c r="BM568" s="227" t="s">
        <v>664</v>
      </c>
    </row>
    <row r="569" s="2" customFormat="1" ht="21.75" customHeight="1">
      <c r="A569" s="38"/>
      <c r="B569" s="39"/>
      <c r="C569" s="215" t="s">
        <v>665</v>
      </c>
      <c r="D569" s="215" t="s">
        <v>139</v>
      </c>
      <c r="E569" s="216" t="s">
        <v>666</v>
      </c>
      <c r="F569" s="217" t="s">
        <v>667</v>
      </c>
      <c r="G569" s="218" t="s">
        <v>142</v>
      </c>
      <c r="H569" s="219">
        <v>1</v>
      </c>
      <c r="I569" s="220"/>
      <c r="J569" s="221">
        <f>ROUND(I569*H569,1)</f>
        <v>0</v>
      </c>
      <c r="K569" s="222"/>
      <c r="L569" s="44"/>
      <c r="M569" s="223" t="s">
        <v>1</v>
      </c>
      <c r="N569" s="224" t="s">
        <v>40</v>
      </c>
      <c r="O569" s="91"/>
      <c r="P569" s="225">
        <f>O569*H569</f>
        <v>0</v>
      </c>
      <c r="Q569" s="225">
        <v>0.00247</v>
      </c>
      <c r="R569" s="225">
        <f>Q569*H569</f>
        <v>0.00247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244</v>
      </c>
      <c r="AT569" s="227" t="s">
        <v>139</v>
      </c>
      <c r="AU569" s="227" t="s">
        <v>144</v>
      </c>
      <c r="AY569" s="17" t="s">
        <v>136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144</v>
      </c>
      <c r="BK569" s="228">
        <f>ROUND(I569*H569,1)</f>
        <v>0</v>
      </c>
      <c r="BL569" s="17" t="s">
        <v>244</v>
      </c>
      <c r="BM569" s="227" t="s">
        <v>668</v>
      </c>
    </row>
    <row r="570" s="2" customFormat="1" ht="24.15" customHeight="1">
      <c r="A570" s="38"/>
      <c r="B570" s="39"/>
      <c r="C570" s="262" t="s">
        <v>669</v>
      </c>
      <c r="D570" s="262" t="s">
        <v>254</v>
      </c>
      <c r="E570" s="263" t="s">
        <v>670</v>
      </c>
      <c r="F570" s="264" t="s">
        <v>671</v>
      </c>
      <c r="G570" s="265" t="s">
        <v>142</v>
      </c>
      <c r="H570" s="266">
        <v>1</v>
      </c>
      <c r="I570" s="267"/>
      <c r="J570" s="268">
        <f>ROUND(I570*H570,1)</f>
        <v>0</v>
      </c>
      <c r="K570" s="269"/>
      <c r="L570" s="270"/>
      <c r="M570" s="271" t="s">
        <v>1</v>
      </c>
      <c r="N570" s="272" t="s">
        <v>40</v>
      </c>
      <c r="O570" s="91"/>
      <c r="P570" s="225">
        <f>O570*H570</f>
        <v>0</v>
      </c>
      <c r="Q570" s="225">
        <v>0.014500000000000001</v>
      </c>
      <c r="R570" s="225">
        <f>Q570*H570</f>
        <v>0.014500000000000001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325</v>
      </c>
      <c r="AT570" s="227" t="s">
        <v>254</v>
      </c>
      <c r="AU570" s="227" t="s">
        <v>144</v>
      </c>
      <c r="AY570" s="17" t="s">
        <v>136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144</v>
      </c>
      <c r="BK570" s="228">
        <f>ROUND(I570*H570,1)</f>
        <v>0</v>
      </c>
      <c r="BL570" s="17" t="s">
        <v>244</v>
      </c>
      <c r="BM570" s="227" t="s">
        <v>672</v>
      </c>
    </row>
    <row r="571" s="2" customFormat="1" ht="16.5" customHeight="1">
      <c r="A571" s="38"/>
      <c r="B571" s="39"/>
      <c r="C571" s="215" t="s">
        <v>673</v>
      </c>
      <c r="D571" s="215" t="s">
        <v>139</v>
      </c>
      <c r="E571" s="216" t="s">
        <v>674</v>
      </c>
      <c r="F571" s="217" t="s">
        <v>675</v>
      </c>
      <c r="G571" s="218" t="s">
        <v>575</v>
      </c>
      <c r="H571" s="219">
        <v>1</v>
      </c>
      <c r="I571" s="220"/>
      <c r="J571" s="221">
        <f>ROUND(I571*H571,1)</f>
        <v>0</v>
      </c>
      <c r="K571" s="222"/>
      <c r="L571" s="44"/>
      <c r="M571" s="223" t="s">
        <v>1</v>
      </c>
      <c r="N571" s="224" t="s">
        <v>40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0.019460000000000002</v>
      </c>
      <c r="T571" s="226">
        <f>S571*H571</f>
        <v>0.019460000000000002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244</v>
      </c>
      <c r="AT571" s="227" t="s">
        <v>139</v>
      </c>
      <c r="AU571" s="227" t="s">
        <v>144</v>
      </c>
      <c r="AY571" s="17" t="s">
        <v>136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144</v>
      </c>
      <c r="BK571" s="228">
        <f>ROUND(I571*H571,1)</f>
        <v>0</v>
      </c>
      <c r="BL571" s="17" t="s">
        <v>244</v>
      </c>
      <c r="BM571" s="227" t="s">
        <v>676</v>
      </c>
    </row>
    <row r="572" s="2" customFormat="1" ht="21.75" customHeight="1">
      <c r="A572" s="38"/>
      <c r="B572" s="39"/>
      <c r="C572" s="215" t="s">
        <v>677</v>
      </c>
      <c r="D572" s="215" t="s">
        <v>139</v>
      </c>
      <c r="E572" s="216" t="s">
        <v>678</v>
      </c>
      <c r="F572" s="217" t="s">
        <v>679</v>
      </c>
      <c r="G572" s="218" t="s">
        <v>575</v>
      </c>
      <c r="H572" s="219">
        <v>1</v>
      </c>
      <c r="I572" s="220"/>
      <c r="J572" s="221">
        <f>ROUND(I572*H572,1)</f>
        <v>0</v>
      </c>
      <c r="K572" s="222"/>
      <c r="L572" s="44"/>
      <c r="M572" s="223" t="s">
        <v>1</v>
      </c>
      <c r="N572" s="224" t="s">
        <v>40</v>
      </c>
      <c r="O572" s="91"/>
      <c r="P572" s="225">
        <f>O572*H572</f>
        <v>0</v>
      </c>
      <c r="Q572" s="225">
        <v>0.00173</v>
      </c>
      <c r="R572" s="225">
        <f>Q572*H572</f>
        <v>0.00173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244</v>
      </c>
      <c r="AT572" s="227" t="s">
        <v>139</v>
      </c>
      <c r="AU572" s="227" t="s">
        <v>144</v>
      </c>
      <c r="AY572" s="17" t="s">
        <v>136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144</v>
      </c>
      <c r="BK572" s="228">
        <f>ROUND(I572*H572,1)</f>
        <v>0</v>
      </c>
      <c r="BL572" s="17" t="s">
        <v>244</v>
      </c>
      <c r="BM572" s="227" t="s">
        <v>680</v>
      </c>
    </row>
    <row r="573" s="2" customFormat="1" ht="16.5" customHeight="1">
      <c r="A573" s="38"/>
      <c r="B573" s="39"/>
      <c r="C573" s="262" t="s">
        <v>681</v>
      </c>
      <c r="D573" s="262" t="s">
        <v>254</v>
      </c>
      <c r="E573" s="263" t="s">
        <v>682</v>
      </c>
      <c r="F573" s="264" t="s">
        <v>683</v>
      </c>
      <c r="G573" s="265" t="s">
        <v>142</v>
      </c>
      <c r="H573" s="266">
        <v>1</v>
      </c>
      <c r="I573" s="267"/>
      <c r="J573" s="268">
        <f>ROUND(I573*H573,1)</f>
        <v>0</v>
      </c>
      <c r="K573" s="269"/>
      <c r="L573" s="270"/>
      <c r="M573" s="271" t="s">
        <v>1</v>
      </c>
      <c r="N573" s="272" t="s">
        <v>40</v>
      </c>
      <c r="O573" s="91"/>
      <c r="P573" s="225">
        <f>O573*H573</f>
        <v>0</v>
      </c>
      <c r="Q573" s="225">
        <v>0.0089999999999999993</v>
      </c>
      <c r="R573" s="225">
        <f>Q573*H573</f>
        <v>0.0089999999999999993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325</v>
      </c>
      <c r="AT573" s="227" t="s">
        <v>254</v>
      </c>
      <c r="AU573" s="227" t="s">
        <v>144</v>
      </c>
      <c r="AY573" s="17" t="s">
        <v>136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144</v>
      </c>
      <c r="BK573" s="228">
        <f>ROUND(I573*H573,1)</f>
        <v>0</v>
      </c>
      <c r="BL573" s="17" t="s">
        <v>244</v>
      </c>
      <c r="BM573" s="227" t="s">
        <v>684</v>
      </c>
    </row>
    <row r="574" s="2" customFormat="1" ht="21.75" customHeight="1">
      <c r="A574" s="38"/>
      <c r="B574" s="39"/>
      <c r="C574" s="215" t="s">
        <v>685</v>
      </c>
      <c r="D574" s="215" t="s">
        <v>139</v>
      </c>
      <c r="E574" s="216" t="s">
        <v>686</v>
      </c>
      <c r="F574" s="217" t="s">
        <v>687</v>
      </c>
      <c r="G574" s="218" t="s">
        <v>575</v>
      </c>
      <c r="H574" s="219">
        <v>1</v>
      </c>
      <c r="I574" s="220"/>
      <c r="J574" s="221">
        <f>ROUND(I574*H574,1)</f>
        <v>0</v>
      </c>
      <c r="K574" s="222"/>
      <c r="L574" s="44"/>
      <c r="M574" s="223" t="s">
        <v>1</v>
      </c>
      <c r="N574" s="224" t="s">
        <v>40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0.087999999999999995</v>
      </c>
      <c r="T574" s="226">
        <f>S574*H574</f>
        <v>0.087999999999999995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244</v>
      </c>
      <c r="AT574" s="227" t="s">
        <v>139</v>
      </c>
      <c r="AU574" s="227" t="s">
        <v>144</v>
      </c>
      <c r="AY574" s="17" t="s">
        <v>136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144</v>
      </c>
      <c r="BK574" s="228">
        <f>ROUND(I574*H574,1)</f>
        <v>0</v>
      </c>
      <c r="BL574" s="17" t="s">
        <v>244</v>
      </c>
      <c r="BM574" s="227" t="s">
        <v>688</v>
      </c>
    </row>
    <row r="575" s="2" customFormat="1" ht="21.75" customHeight="1">
      <c r="A575" s="38"/>
      <c r="B575" s="39"/>
      <c r="C575" s="215" t="s">
        <v>689</v>
      </c>
      <c r="D575" s="215" t="s">
        <v>139</v>
      </c>
      <c r="E575" s="216" t="s">
        <v>690</v>
      </c>
      <c r="F575" s="217" t="s">
        <v>691</v>
      </c>
      <c r="G575" s="218" t="s">
        <v>575</v>
      </c>
      <c r="H575" s="219">
        <v>1</v>
      </c>
      <c r="I575" s="220"/>
      <c r="J575" s="221">
        <f>ROUND(I575*H575,1)</f>
        <v>0</v>
      </c>
      <c r="K575" s="222"/>
      <c r="L575" s="44"/>
      <c r="M575" s="223" t="s">
        <v>1</v>
      </c>
      <c r="N575" s="224" t="s">
        <v>40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0.024500000000000001</v>
      </c>
      <c r="T575" s="226">
        <f>S575*H575</f>
        <v>0.024500000000000001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244</v>
      </c>
      <c r="AT575" s="227" t="s">
        <v>139</v>
      </c>
      <c r="AU575" s="227" t="s">
        <v>144</v>
      </c>
      <c r="AY575" s="17" t="s">
        <v>136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144</v>
      </c>
      <c r="BK575" s="228">
        <f>ROUND(I575*H575,1)</f>
        <v>0</v>
      </c>
      <c r="BL575" s="17" t="s">
        <v>244</v>
      </c>
      <c r="BM575" s="227" t="s">
        <v>692</v>
      </c>
    </row>
    <row r="576" s="2" customFormat="1" ht="16.5" customHeight="1">
      <c r="A576" s="38"/>
      <c r="B576" s="39"/>
      <c r="C576" s="215" t="s">
        <v>693</v>
      </c>
      <c r="D576" s="215" t="s">
        <v>139</v>
      </c>
      <c r="E576" s="216" t="s">
        <v>694</v>
      </c>
      <c r="F576" s="217" t="s">
        <v>695</v>
      </c>
      <c r="G576" s="218" t="s">
        <v>575</v>
      </c>
      <c r="H576" s="219">
        <v>1</v>
      </c>
      <c r="I576" s="220"/>
      <c r="J576" s="221">
        <f>ROUND(I576*H576,1)</f>
        <v>0</v>
      </c>
      <c r="K576" s="222"/>
      <c r="L576" s="44"/>
      <c r="M576" s="223" t="s">
        <v>1</v>
      </c>
      <c r="N576" s="224" t="s">
        <v>40</v>
      </c>
      <c r="O576" s="91"/>
      <c r="P576" s="225">
        <f>O576*H576</f>
        <v>0</v>
      </c>
      <c r="Q576" s="225">
        <v>0.0058300000000000001</v>
      </c>
      <c r="R576" s="225">
        <f>Q576*H576</f>
        <v>0.0058300000000000001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244</v>
      </c>
      <c r="AT576" s="227" t="s">
        <v>139</v>
      </c>
      <c r="AU576" s="227" t="s">
        <v>144</v>
      </c>
      <c r="AY576" s="17" t="s">
        <v>136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144</v>
      </c>
      <c r="BK576" s="228">
        <f>ROUND(I576*H576,1)</f>
        <v>0</v>
      </c>
      <c r="BL576" s="17" t="s">
        <v>244</v>
      </c>
      <c r="BM576" s="227" t="s">
        <v>696</v>
      </c>
    </row>
    <row r="577" s="13" customFormat="1">
      <c r="A577" s="13"/>
      <c r="B577" s="229"/>
      <c r="C577" s="230"/>
      <c r="D577" s="231" t="s">
        <v>150</v>
      </c>
      <c r="E577" s="232" t="s">
        <v>1</v>
      </c>
      <c r="F577" s="233" t="s">
        <v>164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150</v>
      </c>
      <c r="AU577" s="239" t="s">
        <v>144</v>
      </c>
      <c r="AV577" s="13" t="s">
        <v>81</v>
      </c>
      <c r="AW577" s="13" t="s">
        <v>30</v>
      </c>
      <c r="AX577" s="13" t="s">
        <v>74</v>
      </c>
      <c r="AY577" s="239" t="s">
        <v>136</v>
      </c>
    </row>
    <row r="578" s="14" customFormat="1">
      <c r="A578" s="14"/>
      <c r="B578" s="240"/>
      <c r="C578" s="241"/>
      <c r="D578" s="231" t="s">
        <v>150</v>
      </c>
      <c r="E578" s="242" t="s">
        <v>1</v>
      </c>
      <c r="F578" s="243" t="s">
        <v>81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150</v>
      </c>
      <c r="AU578" s="250" t="s">
        <v>144</v>
      </c>
      <c r="AV578" s="14" t="s">
        <v>144</v>
      </c>
      <c r="AW578" s="14" t="s">
        <v>30</v>
      </c>
      <c r="AX578" s="14" t="s">
        <v>81</v>
      </c>
      <c r="AY578" s="250" t="s">
        <v>136</v>
      </c>
    </row>
    <row r="579" s="2" customFormat="1" ht="16.5" customHeight="1">
      <c r="A579" s="38"/>
      <c r="B579" s="39"/>
      <c r="C579" s="262" t="s">
        <v>697</v>
      </c>
      <c r="D579" s="262" t="s">
        <v>254</v>
      </c>
      <c r="E579" s="263" t="s">
        <v>698</v>
      </c>
      <c r="F579" s="264" t="s">
        <v>699</v>
      </c>
      <c r="G579" s="265" t="s">
        <v>142</v>
      </c>
      <c r="H579" s="266">
        <v>1</v>
      </c>
      <c r="I579" s="267"/>
      <c r="J579" s="268">
        <f>ROUND(I579*H579,1)</f>
        <v>0</v>
      </c>
      <c r="K579" s="269"/>
      <c r="L579" s="270"/>
      <c r="M579" s="271" t="s">
        <v>1</v>
      </c>
      <c r="N579" s="272" t="s">
        <v>40</v>
      </c>
      <c r="O579" s="91"/>
      <c r="P579" s="225">
        <f>O579*H579</f>
        <v>0</v>
      </c>
      <c r="Q579" s="225">
        <v>0.012999999999999999</v>
      </c>
      <c r="R579" s="225">
        <f>Q579*H579</f>
        <v>0.012999999999999999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325</v>
      </c>
      <c r="AT579" s="227" t="s">
        <v>254</v>
      </c>
      <c r="AU579" s="227" t="s">
        <v>144</v>
      </c>
      <c r="AY579" s="17" t="s">
        <v>136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144</v>
      </c>
      <c r="BK579" s="228">
        <f>ROUND(I579*H579,1)</f>
        <v>0</v>
      </c>
      <c r="BL579" s="17" t="s">
        <v>244</v>
      </c>
      <c r="BM579" s="227" t="s">
        <v>700</v>
      </c>
    </row>
    <row r="580" s="2" customFormat="1" ht="37.8" customHeight="1">
      <c r="A580" s="38"/>
      <c r="B580" s="39"/>
      <c r="C580" s="215" t="s">
        <v>701</v>
      </c>
      <c r="D580" s="215" t="s">
        <v>139</v>
      </c>
      <c r="E580" s="216" t="s">
        <v>702</v>
      </c>
      <c r="F580" s="217" t="s">
        <v>703</v>
      </c>
      <c r="G580" s="218" t="s">
        <v>575</v>
      </c>
      <c r="H580" s="219">
        <v>1</v>
      </c>
      <c r="I580" s="220"/>
      <c r="J580" s="221">
        <f>ROUND(I580*H580,1)</f>
        <v>0</v>
      </c>
      <c r="K580" s="222"/>
      <c r="L580" s="44"/>
      <c r="M580" s="223" t="s">
        <v>1</v>
      </c>
      <c r="N580" s="224" t="s">
        <v>40</v>
      </c>
      <c r="O580" s="91"/>
      <c r="P580" s="225">
        <f>O580*H580</f>
        <v>0</v>
      </c>
      <c r="Q580" s="225">
        <v>0.064409999999999995</v>
      </c>
      <c r="R580" s="225">
        <f>Q580*H580</f>
        <v>0.064409999999999995</v>
      </c>
      <c r="S580" s="225">
        <v>0</v>
      </c>
      <c r="T580" s="226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244</v>
      </c>
      <c r="AT580" s="227" t="s">
        <v>139</v>
      </c>
      <c r="AU580" s="227" t="s">
        <v>144</v>
      </c>
      <c r="AY580" s="17" t="s">
        <v>136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144</v>
      </c>
      <c r="BK580" s="228">
        <f>ROUND(I580*H580,1)</f>
        <v>0</v>
      </c>
      <c r="BL580" s="17" t="s">
        <v>244</v>
      </c>
      <c r="BM580" s="227" t="s">
        <v>704</v>
      </c>
    </row>
    <row r="581" s="14" customFormat="1">
      <c r="A581" s="14"/>
      <c r="B581" s="240"/>
      <c r="C581" s="241"/>
      <c r="D581" s="231" t="s">
        <v>150</v>
      </c>
      <c r="E581" s="242" t="s">
        <v>1</v>
      </c>
      <c r="F581" s="243" t="s">
        <v>81</v>
      </c>
      <c r="G581" s="241"/>
      <c r="H581" s="244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150</v>
      </c>
      <c r="AU581" s="250" t="s">
        <v>144</v>
      </c>
      <c r="AV581" s="14" t="s">
        <v>144</v>
      </c>
      <c r="AW581" s="14" t="s">
        <v>30</v>
      </c>
      <c r="AX581" s="14" t="s">
        <v>81</v>
      </c>
      <c r="AY581" s="250" t="s">
        <v>136</v>
      </c>
    </row>
    <row r="582" s="2" customFormat="1" ht="21.75" customHeight="1">
      <c r="A582" s="38"/>
      <c r="B582" s="39"/>
      <c r="C582" s="215" t="s">
        <v>705</v>
      </c>
      <c r="D582" s="215" t="s">
        <v>139</v>
      </c>
      <c r="E582" s="216" t="s">
        <v>706</v>
      </c>
      <c r="F582" s="217" t="s">
        <v>707</v>
      </c>
      <c r="G582" s="218" t="s">
        <v>575</v>
      </c>
      <c r="H582" s="219">
        <v>1</v>
      </c>
      <c r="I582" s="220"/>
      <c r="J582" s="221">
        <f>ROUND(I582*H582,1)</f>
        <v>0</v>
      </c>
      <c r="K582" s="222"/>
      <c r="L582" s="44"/>
      <c r="M582" s="223" t="s">
        <v>1</v>
      </c>
      <c r="N582" s="224" t="s">
        <v>40</v>
      </c>
      <c r="O582" s="91"/>
      <c r="P582" s="225">
        <f>O582*H582</f>
        <v>0</v>
      </c>
      <c r="Q582" s="225">
        <v>0</v>
      </c>
      <c r="R582" s="225">
        <f>Q582*H582</f>
        <v>0</v>
      </c>
      <c r="S582" s="225">
        <v>0.155</v>
      </c>
      <c r="T582" s="226">
        <f>S582*H582</f>
        <v>0.155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244</v>
      </c>
      <c r="AT582" s="227" t="s">
        <v>139</v>
      </c>
      <c r="AU582" s="227" t="s">
        <v>144</v>
      </c>
      <c r="AY582" s="17" t="s">
        <v>136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144</v>
      </c>
      <c r="BK582" s="228">
        <f>ROUND(I582*H582,1)</f>
        <v>0</v>
      </c>
      <c r="BL582" s="17" t="s">
        <v>244</v>
      </c>
      <c r="BM582" s="227" t="s">
        <v>708</v>
      </c>
    </row>
    <row r="583" s="2" customFormat="1" ht="24.15" customHeight="1">
      <c r="A583" s="38"/>
      <c r="B583" s="39"/>
      <c r="C583" s="215" t="s">
        <v>709</v>
      </c>
      <c r="D583" s="215" t="s">
        <v>139</v>
      </c>
      <c r="E583" s="216" t="s">
        <v>710</v>
      </c>
      <c r="F583" s="217" t="s">
        <v>711</v>
      </c>
      <c r="G583" s="218" t="s">
        <v>575</v>
      </c>
      <c r="H583" s="219">
        <v>1</v>
      </c>
      <c r="I583" s="220"/>
      <c r="J583" s="221">
        <f>ROUND(I583*H583,1)</f>
        <v>0</v>
      </c>
      <c r="K583" s="222"/>
      <c r="L583" s="44"/>
      <c r="M583" s="223" t="s">
        <v>1</v>
      </c>
      <c r="N583" s="224" t="s">
        <v>40</v>
      </c>
      <c r="O583" s="91"/>
      <c r="P583" s="225">
        <f>O583*H583</f>
        <v>0</v>
      </c>
      <c r="Q583" s="225">
        <v>0.0054599999999999996</v>
      </c>
      <c r="R583" s="225">
        <f>Q583*H583</f>
        <v>0.0054599999999999996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244</v>
      </c>
      <c r="AT583" s="227" t="s">
        <v>139</v>
      </c>
      <c r="AU583" s="227" t="s">
        <v>144</v>
      </c>
      <c r="AY583" s="17" t="s">
        <v>136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144</v>
      </c>
      <c r="BK583" s="228">
        <f>ROUND(I583*H583,1)</f>
        <v>0</v>
      </c>
      <c r="BL583" s="17" t="s">
        <v>244</v>
      </c>
      <c r="BM583" s="227" t="s">
        <v>712</v>
      </c>
    </row>
    <row r="584" s="2" customFormat="1" ht="16.5" customHeight="1">
      <c r="A584" s="38"/>
      <c r="B584" s="39"/>
      <c r="C584" s="215" t="s">
        <v>713</v>
      </c>
      <c r="D584" s="215" t="s">
        <v>139</v>
      </c>
      <c r="E584" s="216" t="s">
        <v>714</v>
      </c>
      <c r="F584" s="217" t="s">
        <v>715</v>
      </c>
      <c r="G584" s="218" t="s">
        <v>142</v>
      </c>
      <c r="H584" s="219">
        <v>2</v>
      </c>
      <c r="I584" s="220"/>
      <c r="J584" s="221">
        <f>ROUND(I584*H584,1)</f>
        <v>0</v>
      </c>
      <c r="K584" s="222"/>
      <c r="L584" s="44"/>
      <c r="M584" s="223" t="s">
        <v>1</v>
      </c>
      <c r="N584" s="224" t="s">
        <v>40</v>
      </c>
      <c r="O584" s="91"/>
      <c r="P584" s="225">
        <f>O584*H584</f>
        <v>0</v>
      </c>
      <c r="Q584" s="225">
        <v>0.00109</v>
      </c>
      <c r="R584" s="225">
        <f>Q584*H584</f>
        <v>0.0021800000000000001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244</v>
      </c>
      <c r="AT584" s="227" t="s">
        <v>139</v>
      </c>
      <c r="AU584" s="227" t="s">
        <v>144</v>
      </c>
      <c r="AY584" s="17" t="s">
        <v>136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144</v>
      </c>
      <c r="BK584" s="228">
        <f>ROUND(I584*H584,1)</f>
        <v>0</v>
      </c>
      <c r="BL584" s="17" t="s">
        <v>244</v>
      </c>
      <c r="BM584" s="227" t="s">
        <v>716</v>
      </c>
    </row>
    <row r="585" s="13" customFormat="1">
      <c r="A585" s="13"/>
      <c r="B585" s="229"/>
      <c r="C585" s="230"/>
      <c r="D585" s="231" t="s">
        <v>150</v>
      </c>
      <c r="E585" s="232" t="s">
        <v>1</v>
      </c>
      <c r="F585" s="233" t="s">
        <v>717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150</v>
      </c>
      <c r="AU585" s="239" t="s">
        <v>144</v>
      </c>
      <c r="AV585" s="13" t="s">
        <v>81</v>
      </c>
      <c r="AW585" s="13" t="s">
        <v>30</v>
      </c>
      <c r="AX585" s="13" t="s">
        <v>74</v>
      </c>
      <c r="AY585" s="239" t="s">
        <v>136</v>
      </c>
    </row>
    <row r="586" s="14" customFormat="1">
      <c r="A586" s="14"/>
      <c r="B586" s="240"/>
      <c r="C586" s="241"/>
      <c r="D586" s="231" t="s">
        <v>150</v>
      </c>
      <c r="E586" s="242" t="s">
        <v>1</v>
      </c>
      <c r="F586" s="243" t="s">
        <v>528</v>
      </c>
      <c r="G586" s="241"/>
      <c r="H586" s="244">
        <v>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150</v>
      </c>
      <c r="AU586" s="250" t="s">
        <v>144</v>
      </c>
      <c r="AV586" s="14" t="s">
        <v>144</v>
      </c>
      <c r="AW586" s="14" t="s">
        <v>30</v>
      </c>
      <c r="AX586" s="14" t="s">
        <v>81</v>
      </c>
      <c r="AY586" s="250" t="s">
        <v>136</v>
      </c>
    </row>
    <row r="587" s="2" customFormat="1" ht="16.5" customHeight="1">
      <c r="A587" s="38"/>
      <c r="B587" s="39"/>
      <c r="C587" s="215" t="s">
        <v>718</v>
      </c>
      <c r="D587" s="215" t="s">
        <v>139</v>
      </c>
      <c r="E587" s="216" t="s">
        <v>719</v>
      </c>
      <c r="F587" s="217" t="s">
        <v>720</v>
      </c>
      <c r="G587" s="218" t="s">
        <v>575</v>
      </c>
      <c r="H587" s="219">
        <v>2</v>
      </c>
      <c r="I587" s="220"/>
      <c r="J587" s="221">
        <f>ROUND(I587*H587,1)</f>
        <v>0</v>
      </c>
      <c r="K587" s="222"/>
      <c r="L587" s="44"/>
      <c r="M587" s="223" t="s">
        <v>1</v>
      </c>
      <c r="N587" s="224" t="s">
        <v>40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0.00156</v>
      </c>
      <c r="T587" s="226">
        <f>S587*H587</f>
        <v>0.0031199999999999999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244</v>
      </c>
      <c r="AT587" s="227" t="s">
        <v>139</v>
      </c>
      <c r="AU587" s="227" t="s">
        <v>144</v>
      </c>
      <c r="AY587" s="17" t="s">
        <v>136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144</v>
      </c>
      <c r="BK587" s="228">
        <f>ROUND(I587*H587,1)</f>
        <v>0</v>
      </c>
      <c r="BL587" s="17" t="s">
        <v>244</v>
      </c>
      <c r="BM587" s="227" t="s">
        <v>721</v>
      </c>
    </row>
    <row r="588" s="13" customFormat="1">
      <c r="A588" s="13"/>
      <c r="B588" s="229"/>
      <c r="C588" s="230"/>
      <c r="D588" s="231" t="s">
        <v>150</v>
      </c>
      <c r="E588" s="232" t="s">
        <v>1</v>
      </c>
      <c r="F588" s="233" t="s">
        <v>403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150</v>
      </c>
      <c r="AU588" s="239" t="s">
        <v>144</v>
      </c>
      <c r="AV588" s="13" t="s">
        <v>81</v>
      </c>
      <c r="AW588" s="13" t="s">
        <v>30</v>
      </c>
      <c r="AX588" s="13" t="s">
        <v>74</v>
      </c>
      <c r="AY588" s="239" t="s">
        <v>136</v>
      </c>
    </row>
    <row r="589" s="14" customFormat="1">
      <c r="A589" s="14"/>
      <c r="B589" s="240"/>
      <c r="C589" s="241"/>
      <c r="D589" s="231" t="s">
        <v>150</v>
      </c>
      <c r="E589" s="242" t="s">
        <v>1</v>
      </c>
      <c r="F589" s="243" t="s">
        <v>81</v>
      </c>
      <c r="G589" s="241"/>
      <c r="H589" s="244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150</v>
      </c>
      <c r="AU589" s="250" t="s">
        <v>144</v>
      </c>
      <c r="AV589" s="14" t="s">
        <v>144</v>
      </c>
      <c r="AW589" s="14" t="s">
        <v>30</v>
      </c>
      <c r="AX589" s="14" t="s">
        <v>74</v>
      </c>
      <c r="AY589" s="250" t="s">
        <v>136</v>
      </c>
    </row>
    <row r="590" s="13" customFormat="1">
      <c r="A590" s="13"/>
      <c r="B590" s="229"/>
      <c r="C590" s="230"/>
      <c r="D590" s="231" t="s">
        <v>150</v>
      </c>
      <c r="E590" s="232" t="s">
        <v>1</v>
      </c>
      <c r="F590" s="233" t="s">
        <v>168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150</v>
      </c>
      <c r="AU590" s="239" t="s">
        <v>144</v>
      </c>
      <c r="AV590" s="13" t="s">
        <v>81</v>
      </c>
      <c r="AW590" s="13" t="s">
        <v>30</v>
      </c>
      <c r="AX590" s="13" t="s">
        <v>74</v>
      </c>
      <c r="AY590" s="239" t="s">
        <v>136</v>
      </c>
    </row>
    <row r="591" s="14" customFormat="1">
      <c r="A591" s="14"/>
      <c r="B591" s="240"/>
      <c r="C591" s="241"/>
      <c r="D591" s="231" t="s">
        <v>150</v>
      </c>
      <c r="E591" s="242" t="s">
        <v>1</v>
      </c>
      <c r="F591" s="243" t="s">
        <v>81</v>
      </c>
      <c r="G591" s="241"/>
      <c r="H591" s="244">
        <v>1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150</v>
      </c>
      <c r="AU591" s="250" t="s">
        <v>144</v>
      </c>
      <c r="AV591" s="14" t="s">
        <v>144</v>
      </c>
      <c r="AW591" s="14" t="s">
        <v>30</v>
      </c>
      <c r="AX591" s="14" t="s">
        <v>74</v>
      </c>
      <c r="AY591" s="250" t="s">
        <v>136</v>
      </c>
    </row>
    <row r="592" s="15" customFormat="1">
      <c r="A592" s="15"/>
      <c r="B592" s="251"/>
      <c r="C592" s="252"/>
      <c r="D592" s="231" t="s">
        <v>150</v>
      </c>
      <c r="E592" s="253" t="s">
        <v>1</v>
      </c>
      <c r="F592" s="254" t="s">
        <v>174</v>
      </c>
      <c r="G592" s="252"/>
      <c r="H592" s="255">
        <v>2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1" t="s">
        <v>150</v>
      </c>
      <c r="AU592" s="261" t="s">
        <v>144</v>
      </c>
      <c r="AV592" s="15" t="s">
        <v>143</v>
      </c>
      <c r="AW592" s="15" t="s">
        <v>30</v>
      </c>
      <c r="AX592" s="15" t="s">
        <v>81</v>
      </c>
      <c r="AY592" s="261" t="s">
        <v>136</v>
      </c>
    </row>
    <row r="593" s="2" customFormat="1" ht="16.5" customHeight="1">
      <c r="A593" s="38"/>
      <c r="B593" s="39"/>
      <c r="C593" s="215" t="s">
        <v>722</v>
      </c>
      <c r="D593" s="215" t="s">
        <v>139</v>
      </c>
      <c r="E593" s="216" t="s">
        <v>723</v>
      </c>
      <c r="F593" s="217" t="s">
        <v>724</v>
      </c>
      <c r="G593" s="218" t="s">
        <v>142</v>
      </c>
      <c r="H593" s="219">
        <v>1</v>
      </c>
      <c r="I593" s="220"/>
      <c r="J593" s="221">
        <f>ROUND(I593*H593,1)</f>
        <v>0</v>
      </c>
      <c r="K593" s="222"/>
      <c r="L593" s="44"/>
      <c r="M593" s="223" t="s">
        <v>1</v>
      </c>
      <c r="N593" s="224" t="s">
        <v>40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244</v>
      </c>
      <c r="AT593" s="227" t="s">
        <v>139</v>
      </c>
      <c r="AU593" s="227" t="s">
        <v>144</v>
      </c>
      <c r="AY593" s="17" t="s">
        <v>136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144</v>
      </c>
      <c r="BK593" s="228">
        <f>ROUND(I593*H593,1)</f>
        <v>0</v>
      </c>
      <c r="BL593" s="17" t="s">
        <v>244</v>
      </c>
      <c r="BM593" s="227" t="s">
        <v>725</v>
      </c>
    </row>
    <row r="594" s="13" customFormat="1">
      <c r="A594" s="13"/>
      <c r="B594" s="229"/>
      <c r="C594" s="230"/>
      <c r="D594" s="231" t="s">
        <v>150</v>
      </c>
      <c r="E594" s="232" t="s">
        <v>1</v>
      </c>
      <c r="F594" s="233" t="s">
        <v>726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150</v>
      </c>
      <c r="AU594" s="239" t="s">
        <v>144</v>
      </c>
      <c r="AV594" s="13" t="s">
        <v>81</v>
      </c>
      <c r="AW594" s="13" t="s">
        <v>30</v>
      </c>
      <c r="AX594" s="13" t="s">
        <v>74</v>
      </c>
      <c r="AY594" s="239" t="s">
        <v>136</v>
      </c>
    </row>
    <row r="595" s="14" customFormat="1">
      <c r="A595" s="14"/>
      <c r="B595" s="240"/>
      <c r="C595" s="241"/>
      <c r="D595" s="231" t="s">
        <v>150</v>
      </c>
      <c r="E595" s="242" t="s">
        <v>1</v>
      </c>
      <c r="F595" s="243" t="s">
        <v>81</v>
      </c>
      <c r="G595" s="241"/>
      <c r="H595" s="244">
        <v>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150</v>
      </c>
      <c r="AU595" s="250" t="s">
        <v>144</v>
      </c>
      <c r="AV595" s="14" t="s">
        <v>144</v>
      </c>
      <c r="AW595" s="14" t="s">
        <v>30</v>
      </c>
      <c r="AX595" s="14" t="s">
        <v>81</v>
      </c>
      <c r="AY595" s="250" t="s">
        <v>136</v>
      </c>
    </row>
    <row r="596" s="2" customFormat="1" ht="24.15" customHeight="1">
      <c r="A596" s="38"/>
      <c r="B596" s="39"/>
      <c r="C596" s="262" t="s">
        <v>727</v>
      </c>
      <c r="D596" s="262" t="s">
        <v>254</v>
      </c>
      <c r="E596" s="263" t="s">
        <v>728</v>
      </c>
      <c r="F596" s="264" t="s">
        <v>729</v>
      </c>
      <c r="G596" s="265" t="s">
        <v>142</v>
      </c>
      <c r="H596" s="266">
        <v>1</v>
      </c>
      <c r="I596" s="267"/>
      <c r="J596" s="268">
        <f>ROUND(I596*H596,1)</f>
        <v>0</v>
      </c>
      <c r="K596" s="269"/>
      <c r="L596" s="270"/>
      <c r="M596" s="271" t="s">
        <v>1</v>
      </c>
      <c r="N596" s="272" t="s">
        <v>40</v>
      </c>
      <c r="O596" s="91"/>
      <c r="P596" s="225">
        <f>O596*H596</f>
        <v>0</v>
      </c>
      <c r="Q596" s="225">
        <v>0.0018</v>
      </c>
      <c r="R596" s="225">
        <f>Q596*H596</f>
        <v>0.0018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325</v>
      </c>
      <c r="AT596" s="227" t="s">
        <v>254</v>
      </c>
      <c r="AU596" s="227" t="s">
        <v>144</v>
      </c>
      <c r="AY596" s="17" t="s">
        <v>136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144</v>
      </c>
      <c r="BK596" s="228">
        <f>ROUND(I596*H596,1)</f>
        <v>0</v>
      </c>
      <c r="BL596" s="17" t="s">
        <v>244</v>
      </c>
      <c r="BM596" s="227" t="s">
        <v>730</v>
      </c>
    </row>
    <row r="597" s="2" customFormat="1" ht="24.15" customHeight="1">
      <c r="A597" s="38"/>
      <c r="B597" s="39"/>
      <c r="C597" s="215" t="s">
        <v>731</v>
      </c>
      <c r="D597" s="215" t="s">
        <v>139</v>
      </c>
      <c r="E597" s="216" t="s">
        <v>732</v>
      </c>
      <c r="F597" s="217" t="s">
        <v>733</v>
      </c>
      <c r="G597" s="218" t="s">
        <v>142</v>
      </c>
      <c r="H597" s="219">
        <v>0</v>
      </c>
      <c r="I597" s="220"/>
      <c r="J597" s="221">
        <f>ROUND(I597*H597,1)</f>
        <v>0</v>
      </c>
      <c r="K597" s="222"/>
      <c r="L597" s="44"/>
      <c r="M597" s="223" t="s">
        <v>1</v>
      </c>
      <c r="N597" s="224" t="s">
        <v>40</v>
      </c>
      <c r="O597" s="91"/>
      <c r="P597" s="225">
        <f>O597*H597</f>
        <v>0</v>
      </c>
      <c r="Q597" s="225">
        <v>4.0000000000000003E-05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244</v>
      </c>
      <c r="AT597" s="227" t="s">
        <v>139</v>
      </c>
      <c r="AU597" s="227" t="s">
        <v>144</v>
      </c>
      <c r="AY597" s="17" t="s">
        <v>136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144</v>
      </c>
      <c r="BK597" s="228">
        <f>ROUND(I597*H597,1)</f>
        <v>0</v>
      </c>
      <c r="BL597" s="17" t="s">
        <v>244</v>
      </c>
      <c r="BM597" s="227" t="s">
        <v>734</v>
      </c>
    </row>
    <row r="598" s="2" customFormat="1" ht="24.15" customHeight="1">
      <c r="A598" s="38"/>
      <c r="B598" s="39"/>
      <c r="C598" s="262" t="s">
        <v>735</v>
      </c>
      <c r="D598" s="262" t="s">
        <v>254</v>
      </c>
      <c r="E598" s="263" t="s">
        <v>736</v>
      </c>
      <c r="F598" s="264" t="s">
        <v>737</v>
      </c>
      <c r="G598" s="265" t="s">
        <v>142</v>
      </c>
      <c r="H598" s="266">
        <v>1</v>
      </c>
      <c r="I598" s="267"/>
      <c r="J598" s="268">
        <f>ROUND(I598*H598,1)</f>
        <v>0</v>
      </c>
      <c r="K598" s="269"/>
      <c r="L598" s="270"/>
      <c r="M598" s="271" t="s">
        <v>1</v>
      </c>
      <c r="N598" s="272" t="s">
        <v>40</v>
      </c>
      <c r="O598" s="91"/>
      <c r="P598" s="225">
        <f>O598*H598</f>
        <v>0</v>
      </c>
      <c r="Q598" s="225">
        <v>0.0018</v>
      </c>
      <c r="R598" s="225">
        <f>Q598*H598</f>
        <v>0.0018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325</v>
      </c>
      <c r="AT598" s="227" t="s">
        <v>254</v>
      </c>
      <c r="AU598" s="227" t="s">
        <v>144</v>
      </c>
      <c r="AY598" s="17" t="s">
        <v>136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144</v>
      </c>
      <c r="BK598" s="228">
        <f>ROUND(I598*H598,1)</f>
        <v>0</v>
      </c>
      <c r="BL598" s="17" t="s">
        <v>244</v>
      </c>
      <c r="BM598" s="227" t="s">
        <v>738</v>
      </c>
    </row>
    <row r="599" s="2" customFormat="1" ht="16.5" customHeight="1">
      <c r="A599" s="38"/>
      <c r="B599" s="39"/>
      <c r="C599" s="215" t="s">
        <v>739</v>
      </c>
      <c r="D599" s="215" t="s">
        <v>139</v>
      </c>
      <c r="E599" s="216" t="s">
        <v>740</v>
      </c>
      <c r="F599" s="217" t="s">
        <v>741</v>
      </c>
      <c r="G599" s="218" t="s">
        <v>142</v>
      </c>
      <c r="H599" s="219">
        <v>1</v>
      </c>
      <c r="I599" s="220"/>
      <c r="J599" s="221">
        <f>ROUND(I599*H599,1)</f>
        <v>0</v>
      </c>
      <c r="K599" s="222"/>
      <c r="L599" s="44"/>
      <c r="M599" s="223" t="s">
        <v>1</v>
      </c>
      <c r="N599" s="224" t="s">
        <v>40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0.0022499999999999998</v>
      </c>
      <c r="T599" s="226">
        <f>S599*H599</f>
        <v>0.0022499999999999998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244</v>
      </c>
      <c r="AT599" s="227" t="s">
        <v>139</v>
      </c>
      <c r="AU599" s="227" t="s">
        <v>144</v>
      </c>
      <c r="AY599" s="17" t="s">
        <v>136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144</v>
      </c>
      <c r="BK599" s="228">
        <f>ROUND(I599*H599,1)</f>
        <v>0</v>
      </c>
      <c r="BL599" s="17" t="s">
        <v>244</v>
      </c>
      <c r="BM599" s="227" t="s">
        <v>742</v>
      </c>
    </row>
    <row r="600" s="2" customFormat="1" ht="24.15" customHeight="1">
      <c r="A600" s="38"/>
      <c r="B600" s="39"/>
      <c r="C600" s="215" t="s">
        <v>743</v>
      </c>
      <c r="D600" s="215" t="s">
        <v>139</v>
      </c>
      <c r="E600" s="216" t="s">
        <v>744</v>
      </c>
      <c r="F600" s="217" t="s">
        <v>745</v>
      </c>
      <c r="G600" s="218" t="s">
        <v>142</v>
      </c>
      <c r="H600" s="219">
        <v>1</v>
      </c>
      <c r="I600" s="220"/>
      <c r="J600" s="221">
        <f>ROUND(I600*H600,1)</f>
        <v>0</v>
      </c>
      <c r="K600" s="222"/>
      <c r="L600" s="44"/>
      <c r="M600" s="223" t="s">
        <v>1</v>
      </c>
      <c r="N600" s="224" t="s">
        <v>40</v>
      </c>
      <c r="O600" s="91"/>
      <c r="P600" s="225">
        <f>O600*H600</f>
        <v>0</v>
      </c>
      <c r="Q600" s="225">
        <v>0.00012</v>
      </c>
      <c r="R600" s="225">
        <f>Q600*H600</f>
        <v>0.00012</v>
      </c>
      <c r="S600" s="225">
        <v>0</v>
      </c>
      <c r="T600" s="226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244</v>
      </c>
      <c r="AT600" s="227" t="s">
        <v>139</v>
      </c>
      <c r="AU600" s="227" t="s">
        <v>144</v>
      </c>
      <c r="AY600" s="17" t="s">
        <v>136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144</v>
      </c>
      <c r="BK600" s="228">
        <f>ROUND(I600*H600,1)</f>
        <v>0</v>
      </c>
      <c r="BL600" s="17" t="s">
        <v>244</v>
      </c>
      <c r="BM600" s="227" t="s">
        <v>746</v>
      </c>
    </row>
    <row r="601" s="2" customFormat="1" ht="16.5" customHeight="1">
      <c r="A601" s="38"/>
      <c r="B601" s="39"/>
      <c r="C601" s="262" t="s">
        <v>747</v>
      </c>
      <c r="D601" s="262" t="s">
        <v>254</v>
      </c>
      <c r="E601" s="263" t="s">
        <v>748</v>
      </c>
      <c r="F601" s="264" t="s">
        <v>749</v>
      </c>
      <c r="G601" s="265" t="s">
        <v>142</v>
      </c>
      <c r="H601" s="266">
        <v>1</v>
      </c>
      <c r="I601" s="267"/>
      <c r="J601" s="268">
        <f>ROUND(I601*H601,1)</f>
        <v>0</v>
      </c>
      <c r="K601" s="269"/>
      <c r="L601" s="270"/>
      <c r="M601" s="271" t="s">
        <v>1</v>
      </c>
      <c r="N601" s="272" t="s">
        <v>40</v>
      </c>
      <c r="O601" s="91"/>
      <c r="P601" s="225">
        <f>O601*H601</f>
        <v>0</v>
      </c>
      <c r="Q601" s="225">
        <v>0.0018</v>
      </c>
      <c r="R601" s="225">
        <f>Q601*H601</f>
        <v>0.0018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325</v>
      </c>
      <c r="AT601" s="227" t="s">
        <v>254</v>
      </c>
      <c r="AU601" s="227" t="s">
        <v>144</v>
      </c>
      <c r="AY601" s="17" t="s">
        <v>136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144</v>
      </c>
      <c r="BK601" s="228">
        <f>ROUND(I601*H601,1)</f>
        <v>0</v>
      </c>
      <c r="BL601" s="17" t="s">
        <v>244</v>
      </c>
      <c r="BM601" s="227" t="s">
        <v>750</v>
      </c>
    </row>
    <row r="602" s="2" customFormat="1" ht="16.5" customHeight="1">
      <c r="A602" s="38"/>
      <c r="B602" s="39"/>
      <c r="C602" s="262" t="s">
        <v>751</v>
      </c>
      <c r="D602" s="262" t="s">
        <v>254</v>
      </c>
      <c r="E602" s="263" t="s">
        <v>752</v>
      </c>
      <c r="F602" s="264" t="s">
        <v>753</v>
      </c>
      <c r="G602" s="265" t="s">
        <v>754</v>
      </c>
      <c r="H602" s="266">
        <v>1</v>
      </c>
      <c r="I602" s="267"/>
      <c r="J602" s="268">
        <f>ROUND(I602*H602,1)</f>
        <v>0</v>
      </c>
      <c r="K602" s="269"/>
      <c r="L602" s="270"/>
      <c r="M602" s="271" t="s">
        <v>1</v>
      </c>
      <c r="N602" s="272" t="s">
        <v>40</v>
      </c>
      <c r="O602" s="91"/>
      <c r="P602" s="225">
        <f>O602*H602</f>
        <v>0</v>
      </c>
      <c r="Q602" s="225">
        <v>0.00097999999999999997</v>
      </c>
      <c r="R602" s="225">
        <f>Q602*H602</f>
        <v>0.00097999999999999997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325</v>
      </c>
      <c r="AT602" s="227" t="s">
        <v>254</v>
      </c>
      <c r="AU602" s="227" t="s">
        <v>144</v>
      </c>
      <c r="AY602" s="17" t="s">
        <v>136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144</v>
      </c>
      <c r="BK602" s="228">
        <f>ROUND(I602*H602,1)</f>
        <v>0</v>
      </c>
      <c r="BL602" s="17" t="s">
        <v>244</v>
      </c>
      <c r="BM602" s="227" t="s">
        <v>755</v>
      </c>
    </row>
    <row r="603" s="2" customFormat="1" ht="16.5" customHeight="1">
      <c r="A603" s="38"/>
      <c r="B603" s="39"/>
      <c r="C603" s="215" t="s">
        <v>756</v>
      </c>
      <c r="D603" s="215" t="s">
        <v>139</v>
      </c>
      <c r="E603" s="216" t="s">
        <v>757</v>
      </c>
      <c r="F603" s="217" t="s">
        <v>758</v>
      </c>
      <c r="G603" s="218" t="s">
        <v>142</v>
      </c>
      <c r="H603" s="219">
        <v>1</v>
      </c>
      <c r="I603" s="220"/>
      <c r="J603" s="221">
        <f>ROUND(I603*H603,1)</f>
        <v>0</v>
      </c>
      <c r="K603" s="222"/>
      <c r="L603" s="44"/>
      <c r="M603" s="223" t="s">
        <v>1</v>
      </c>
      <c r="N603" s="224" t="s">
        <v>40</v>
      </c>
      <c r="O603" s="91"/>
      <c r="P603" s="225">
        <f>O603*H603</f>
        <v>0</v>
      </c>
      <c r="Q603" s="225">
        <v>0</v>
      </c>
      <c r="R603" s="225">
        <f>Q603*H603</f>
        <v>0</v>
      </c>
      <c r="S603" s="225">
        <v>0.00085999999999999998</v>
      </c>
      <c r="T603" s="226">
        <f>S603*H603</f>
        <v>0.00085999999999999998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244</v>
      </c>
      <c r="AT603" s="227" t="s">
        <v>139</v>
      </c>
      <c r="AU603" s="227" t="s">
        <v>144</v>
      </c>
      <c r="AY603" s="17" t="s">
        <v>136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144</v>
      </c>
      <c r="BK603" s="228">
        <f>ROUND(I603*H603,1)</f>
        <v>0</v>
      </c>
      <c r="BL603" s="17" t="s">
        <v>244</v>
      </c>
      <c r="BM603" s="227" t="s">
        <v>759</v>
      </c>
    </row>
    <row r="604" s="13" customFormat="1">
      <c r="A604" s="13"/>
      <c r="B604" s="229"/>
      <c r="C604" s="230"/>
      <c r="D604" s="231" t="s">
        <v>150</v>
      </c>
      <c r="E604" s="232" t="s">
        <v>1</v>
      </c>
      <c r="F604" s="233" t="s">
        <v>760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150</v>
      </c>
      <c r="AU604" s="239" t="s">
        <v>144</v>
      </c>
      <c r="AV604" s="13" t="s">
        <v>81</v>
      </c>
      <c r="AW604" s="13" t="s">
        <v>30</v>
      </c>
      <c r="AX604" s="13" t="s">
        <v>74</v>
      </c>
      <c r="AY604" s="239" t="s">
        <v>136</v>
      </c>
    </row>
    <row r="605" s="14" customFormat="1">
      <c r="A605" s="14"/>
      <c r="B605" s="240"/>
      <c r="C605" s="241"/>
      <c r="D605" s="231" t="s">
        <v>150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150</v>
      </c>
      <c r="AU605" s="250" t="s">
        <v>144</v>
      </c>
      <c r="AV605" s="14" t="s">
        <v>144</v>
      </c>
      <c r="AW605" s="14" t="s">
        <v>30</v>
      </c>
      <c r="AX605" s="14" t="s">
        <v>81</v>
      </c>
      <c r="AY605" s="250" t="s">
        <v>136</v>
      </c>
    </row>
    <row r="606" s="2" customFormat="1" ht="24.15" customHeight="1">
      <c r="A606" s="38"/>
      <c r="B606" s="39"/>
      <c r="C606" s="215" t="s">
        <v>761</v>
      </c>
      <c r="D606" s="215" t="s">
        <v>139</v>
      </c>
      <c r="E606" s="216" t="s">
        <v>762</v>
      </c>
      <c r="F606" s="217" t="s">
        <v>763</v>
      </c>
      <c r="G606" s="218" t="s">
        <v>142</v>
      </c>
      <c r="H606" s="219">
        <v>1</v>
      </c>
      <c r="I606" s="220"/>
      <c r="J606" s="221">
        <f>ROUND(I606*H606,1)</f>
        <v>0</v>
      </c>
      <c r="K606" s="222"/>
      <c r="L606" s="44"/>
      <c r="M606" s="223" t="s">
        <v>1</v>
      </c>
      <c r="N606" s="224" t="s">
        <v>40</v>
      </c>
      <c r="O606" s="91"/>
      <c r="P606" s="225">
        <f>O606*H606</f>
        <v>0</v>
      </c>
      <c r="Q606" s="225">
        <v>6.0000000000000002E-05</v>
      </c>
      <c r="R606" s="225">
        <f>Q606*H606</f>
        <v>6.0000000000000002E-05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244</v>
      </c>
      <c r="AT606" s="227" t="s">
        <v>139</v>
      </c>
      <c r="AU606" s="227" t="s">
        <v>144</v>
      </c>
      <c r="AY606" s="17" t="s">
        <v>136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144</v>
      </c>
      <c r="BK606" s="228">
        <f>ROUND(I606*H606,1)</f>
        <v>0</v>
      </c>
      <c r="BL606" s="17" t="s">
        <v>244</v>
      </c>
      <c r="BM606" s="227" t="s">
        <v>764</v>
      </c>
    </row>
    <row r="607" s="2" customFormat="1" ht="33" customHeight="1">
      <c r="A607" s="38"/>
      <c r="B607" s="39"/>
      <c r="C607" s="262" t="s">
        <v>765</v>
      </c>
      <c r="D607" s="262" t="s">
        <v>254</v>
      </c>
      <c r="E607" s="263" t="s">
        <v>766</v>
      </c>
      <c r="F607" s="264" t="s">
        <v>767</v>
      </c>
      <c r="G607" s="265" t="s">
        <v>142</v>
      </c>
      <c r="H607" s="266">
        <v>1</v>
      </c>
      <c r="I607" s="267"/>
      <c r="J607" s="268">
        <f>ROUND(I607*H607,1)</f>
        <v>0</v>
      </c>
      <c r="K607" s="269"/>
      <c r="L607" s="270"/>
      <c r="M607" s="271" t="s">
        <v>1</v>
      </c>
      <c r="N607" s="272" t="s">
        <v>40</v>
      </c>
      <c r="O607" s="91"/>
      <c r="P607" s="225">
        <f>O607*H607</f>
        <v>0</v>
      </c>
      <c r="Q607" s="225">
        <v>0.00038000000000000002</v>
      </c>
      <c r="R607" s="225">
        <f>Q607*H607</f>
        <v>0.00038000000000000002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325</v>
      </c>
      <c r="AT607" s="227" t="s">
        <v>254</v>
      </c>
      <c r="AU607" s="227" t="s">
        <v>144</v>
      </c>
      <c r="AY607" s="17" t="s">
        <v>136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144</v>
      </c>
      <c r="BK607" s="228">
        <f>ROUND(I607*H607,1)</f>
        <v>0</v>
      </c>
      <c r="BL607" s="17" t="s">
        <v>244</v>
      </c>
      <c r="BM607" s="227" t="s">
        <v>768</v>
      </c>
    </row>
    <row r="608" s="2" customFormat="1" ht="16.5" customHeight="1">
      <c r="A608" s="38"/>
      <c r="B608" s="39"/>
      <c r="C608" s="215" t="s">
        <v>769</v>
      </c>
      <c r="D608" s="215" t="s">
        <v>139</v>
      </c>
      <c r="E608" s="216" t="s">
        <v>770</v>
      </c>
      <c r="F608" s="217" t="s">
        <v>771</v>
      </c>
      <c r="G608" s="218" t="s">
        <v>142</v>
      </c>
      <c r="H608" s="219">
        <v>3</v>
      </c>
      <c r="I608" s="220"/>
      <c r="J608" s="221">
        <f>ROUND(I608*H608,1)</f>
        <v>0</v>
      </c>
      <c r="K608" s="222"/>
      <c r="L608" s="44"/>
      <c r="M608" s="223" t="s">
        <v>1</v>
      </c>
      <c r="N608" s="224" t="s">
        <v>40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0.00122</v>
      </c>
      <c r="T608" s="226">
        <f>S608*H608</f>
        <v>0.0036600000000000001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244</v>
      </c>
      <c r="AT608" s="227" t="s">
        <v>139</v>
      </c>
      <c r="AU608" s="227" t="s">
        <v>144</v>
      </c>
      <c r="AY608" s="17" t="s">
        <v>136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144</v>
      </c>
      <c r="BK608" s="228">
        <f>ROUND(I608*H608,1)</f>
        <v>0</v>
      </c>
      <c r="BL608" s="17" t="s">
        <v>244</v>
      </c>
      <c r="BM608" s="227" t="s">
        <v>772</v>
      </c>
    </row>
    <row r="609" s="13" customFormat="1">
      <c r="A609" s="13"/>
      <c r="B609" s="229"/>
      <c r="C609" s="230"/>
      <c r="D609" s="231" t="s">
        <v>150</v>
      </c>
      <c r="E609" s="232" t="s">
        <v>1</v>
      </c>
      <c r="F609" s="233" t="s">
        <v>463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150</v>
      </c>
      <c r="AU609" s="239" t="s">
        <v>144</v>
      </c>
      <c r="AV609" s="13" t="s">
        <v>81</v>
      </c>
      <c r="AW609" s="13" t="s">
        <v>30</v>
      </c>
      <c r="AX609" s="13" t="s">
        <v>74</v>
      </c>
      <c r="AY609" s="239" t="s">
        <v>136</v>
      </c>
    </row>
    <row r="610" s="14" customFormat="1">
      <c r="A610" s="14"/>
      <c r="B610" s="240"/>
      <c r="C610" s="241"/>
      <c r="D610" s="231" t="s">
        <v>150</v>
      </c>
      <c r="E610" s="242" t="s">
        <v>1</v>
      </c>
      <c r="F610" s="243" t="s">
        <v>81</v>
      </c>
      <c r="G610" s="241"/>
      <c r="H610" s="244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150</v>
      </c>
      <c r="AU610" s="250" t="s">
        <v>144</v>
      </c>
      <c r="AV610" s="14" t="s">
        <v>144</v>
      </c>
      <c r="AW610" s="14" t="s">
        <v>30</v>
      </c>
      <c r="AX610" s="14" t="s">
        <v>74</v>
      </c>
      <c r="AY610" s="250" t="s">
        <v>136</v>
      </c>
    </row>
    <row r="611" s="13" customFormat="1">
      <c r="A611" s="13"/>
      <c r="B611" s="229"/>
      <c r="C611" s="230"/>
      <c r="D611" s="231" t="s">
        <v>150</v>
      </c>
      <c r="E611" s="232" t="s">
        <v>1</v>
      </c>
      <c r="F611" s="233" t="s">
        <v>490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150</v>
      </c>
      <c r="AU611" s="239" t="s">
        <v>144</v>
      </c>
      <c r="AV611" s="13" t="s">
        <v>81</v>
      </c>
      <c r="AW611" s="13" t="s">
        <v>30</v>
      </c>
      <c r="AX611" s="13" t="s">
        <v>74</v>
      </c>
      <c r="AY611" s="239" t="s">
        <v>136</v>
      </c>
    </row>
    <row r="612" s="14" customFormat="1">
      <c r="A612" s="14"/>
      <c r="B612" s="240"/>
      <c r="C612" s="241"/>
      <c r="D612" s="231" t="s">
        <v>150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150</v>
      </c>
      <c r="AU612" s="250" t="s">
        <v>144</v>
      </c>
      <c r="AV612" s="14" t="s">
        <v>144</v>
      </c>
      <c r="AW612" s="14" t="s">
        <v>30</v>
      </c>
      <c r="AX612" s="14" t="s">
        <v>74</v>
      </c>
      <c r="AY612" s="250" t="s">
        <v>136</v>
      </c>
    </row>
    <row r="613" s="13" customFormat="1">
      <c r="A613" s="13"/>
      <c r="B613" s="229"/>
      <c r="C613" s="230"/>
      <c r="D613" s="231" t="s">
        <v>150</v>
      </c>
      <c r="E613" s="232" t="s">
        <v>1</v>
      </c>
      <c r="F613" s="233" t="s">
        <v>726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150</v>
      </c>
      <c r="AU613" s="239" t="s">
        <v>144</v>
      </c>
      <c r="AV613" s="13" t="s">
        <v>81</v>
      </c>
      <c r="AW613" s="13" t="s">
        <v>30</v>
      </c>
      <c r="AX613" s="13" t="s">
        <v>74</v>
      </c>
      <c r="AY613" s="239" t="s">
        <v>136</v>
      </c>
    </row>
    <row r="614" s="14" customFormat="1">
      <c r="A614" s="14"/>
      <c r="B614" s="240"/>
      <c r="C614" s="241"/>
      <c r="D614" s="231" t="s">
        <v>150</v>
      </c>
      <c r="E614" s="242" t="s">
        <v>1</v>
      </c>
      <c r="F614" s="243" t="s">
        <v>81</v>
      </c>
      <c r="G614" s="241"/>
      <c r="H614" s="244">
        <v>1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150</v>
      </c>
      <c r="AU614" s="250" t="s">
        <v>144</v>
      </c>
      <c r="AV614" s="14" t="s">
        <v>144</v>
      </c>
      <c r="AW614" s="14" t="s">
        <v>30</v>
      </c>
      <c r="AX614" s="14" t="s">
        <v>74</v>
      </c>
      <c r="AY614" s="250" t="s">
        <v>136</v>
      </c>
    </row>
    <row r="615" s="15" customFormat="1">
      <c r="A615" s="15"/>
      <c r="B615" s="251"/>
      <c r="C615" s="252"/>
      <c r="D615" s="231" t="s">
        <v>150</v>
      </c>
      <c r="E615" s="253" t="s">
        <v>1</v>
      </c>
      <c r="F615" s="254" t="s">
        <v>174</v>
      </c>
      <c r="G615" s="252"/>
      <c r="H615" s="255">
        <v>3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1" t="s">
        <v>150</v>
      </c>
      <c r="AU615" s="261" t="s">
        <v>144</v>
      </c>
      <c r="AV615" s="15" t="s">
        <v>143</v>
      </c>
      <c r="AW615" s="15" t="s">
        <v>30</v>
      </c>
      <c r="AX615" s="15" t="s">
        <v>81</v>
      </c>
      <c r="AY615" s="261" t="s">
        <v>136</v>
      </c>
    </row>
    <row r="616" s="2" customFormat="1" ht="33" customHeight="1">
      <c r="A616" s="38"/>
      <c r="B616" s="39"/>
      <c r="C616" s="215" t="s">
        <v>773</v>
      </c>
      <c r="D616" s="215" t="s">
        <v>139</v>
      </c>
      <c r="E616" s="216" t="s">
        <v>774</v>
      </c>
      <c r="F616" s="217" t="s">
        <v>775</v>
      </c>
      <c r="G616" s="218" t="s">
        <v>142</v>
      </c>
      <c r="H616" s="219">
        <v>1</v>
      </c>
      <c r="I616" s="220"/>
      <c r="J616" s="221">
        <f>ROUND(I616*H616,1)</f>
        <v>0</v>
      </c>
      <c r="K616" s="222"/>
      <c r="L616" s="44"/>
      <c r="M616" s="223" t="s">
        <v>1</v>
      </c>
      <c r="N616" s="224" t="s">
        <v>40</v>
      </c>
      <c r="O616" s="91"/>
      <c r="P616" s="225">
        <f>O616*H616</f>
        <v>0</v>
      </c>
      <c r="Q616" s="225">
        <v>0.00048000000000000001</v>
      </c>
      <c r="R616" s="225">
        <f>Q616*H616</f>
        <v>0.00048000000000000001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244</v>
      </c>
      <c r="AT616" s="227" t="s">
        <v>139</v>
      </c>
      <c r="AU616" s="227" t="s">
        <v>144</v>
      </c>
      <c r="AY616" s="17" t="s">
        <v>136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144</v>
      </c>
      <c r="BK616" s="228">
        <f>ROUND(I616*H616,1)</f>
        <v>0</v>
      </c>
      <c r="BL616" s="17" t="s">
        <v>244</v>
      </c>
      <c r="BM616" s="227" t="s">
        <v>776</v>
      </c>
    </row>
    <row r="617" s="13" customFormat="1">
      <c r="A617" s="13"/>
      <c r="B617" s="229"/>
      <c r="C617" s="230"/>
      <c r="D617" s="231" t="s">
        <v>150</v>
      </c>
      <c r="E617" s="232" t="s">
        <v>1</v>
      </c>
      <c r="F617" s="233" t="s">
        <v>777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150</v>
      </c>
      <c r="AU617" s="239" t="s">
        <v>144</v>
      </c>
      <c r="AV617" s="13" t="s">
        <v>81</v>
      </c>
      <c r="AW617" s="13" t="s">
        <v>30</v>
      </c>
      <c r="AX617" s="13" t="s">
        <v>74</v>
      </c>
      <c r="AY617" s="239" t="s">
        <v>136</v>
      </c>
    </row>
    <row r="618" s="14" customFormat="1">
      <c r="A618" s="14"/>
      <c r="B618" s="240"/>
      <c r="C618" s="241"/>
      <c r="D618" s="231" t="s">
        <v>150</v>
      </c>
      <c r="E618" s="242" t="s">
        <v>1</v>
      </c>
      <c r="F618" s="243" t="s">
        <v>81</v>
      </c>
      <c r="G618" s="241"/>
      <c r="H618" s="244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150</v>
      </c>
      <c r="AU618" s="250" t="s">
        <v>144</v>
      </c>
      <c r="AV618" s="14" t="s">
        <v>144</v>
      </c>
      <c r="AW618" s="14" t="s">
        <v>30</v>
      </c>
      <c r="AX618" s="14" t="s">
        <v>81</v>
      </c>
      <c r="AY618" s="250" t="s">
        <v>136</v>
      </c>
    </row>
    <row r="619" s="2" customFormat="1" ht="21.75" customHeight="1">
      <c r="A619" s="38"/>
      <c r="B619" s="39"/>
      <c r="C619" s="215" t="s">
        <v>778</v>
      </c>
      <c r="D619" s="215" t="s">
        <v>139</v>
      </c>
      <c r="E619" s="216" t="s">
        <v>779</v>
      </c>
      <c r="F619" s="217" t="s">
        <v>780</v>
      </c>
      <c r="G619" s="218" t="s">
        <v>142</v>
      </c>
      <c r="H619" s="219">
        <v>1</v>
      </c>
      <c r="I619" s="220"/>
      <c r="J619" s="221">
        <f>ROUND(I619*H619,1)</f>
        <v>0</v>
      </c>
      <c r="K619" s="222"/>
      <c r="L619" s="44"/>
      <c r="M619" s="223" t="s">
        <v>1</v>
      </c>
      <c r="N619" s="224" t="s">
        <v>40</v>
      </c>
      <c r="O619" s="91"/>
      <c r="P619" s="225">
        <f>O619*H619</f>
        <v>0</v>
      </c>
      <c r="Q619" s="225">
        <v>0.00014999999999999999</v>
      </c>
      <c r="R619" s="225">
        <f>Q619*H619</f>
        <v>0.00014999999999999999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244</v>
      </c>
      <c r="AT619" s="227" t="s">
        <v>139</v>
      </c>
      <c r="AU619" s="227" t="s">
        <v>144</v>
      </c>
      <c r="AY619" s="17" t="s">
        <v>136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144</v>
      </c>
      <c r="BK619" s="228">
        <f>ROUND(I619*H619,1)</f>
        <v>0</v>
      </c>
      <c r="BL619" s="17" t="s">
        <v>244</v>
      </c>
      <c r="BM619" s="227" t="s">
        <v>781</v>
      </c>
    </row>
    <row r="620" s="2" customFormat="1" ht="24.15" customHeight="1">
      <c r="A620" s="38"/>
      <c r="B620" s="39"/>
      <c r="C620" s="262" t="s">
        <v>782</v>
      </c>
      <c r="D620" s="262" t="s">
        <v>254</v>
      </c>
      <c r="E620" s="263" t="s">
        <v>783</v>
      </c>
      <c r="F620" s="264" t="s">
        <v>784</v>
      </c>
      <c r="G620" s="265" t="s">
        <v>142</v>
      </c>
      <c r="H620" s="266">
        <v>1</v>
      </c>
      <c r="I620" s="267"/>
      <c r="J620" s="268">
        <f>ROUND(I620*H620,1)</f>
        <v>0</v>
      </c>
      <c r="K620" s="269"/>
      <c r="L620" s="270"/>
      <c r="M620" s="271" t="s">
        <v>1</v>
      </c>
      <c r="N620" s="272" t="s">
        <v>40</v>
      </c>
      <c r="O620" s="91"/>
      <c r="P620" s="225">
        <f>O620*H620</f>
        <v>0</v>
      </c>
      <c r="Q620" s="225">
        <v>0.00089999999999999998</v>
      </c>
      <c r="R620" s="225">
        <f>Q620*H620</f>
        <v>0.00089999999999999998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325</v>
      </c>
      <c r="AT620" s="227" t="s">
        <v>254</v>
      </c>
      <c r="AU620" s="227" t="s">
        <v>144</v>
      </c>
      <c r="AY620" s="17" t="s">
        <v>136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144</v>
      </c>
      <c r="BK620" s="228">
        <f>ROUND(I620*H620,1)</f>
        <v>0</v>
      </c>
      <c r="BL620" s="17" t="s">
        <v>244</v>
      </c>
      <c r="BM620" s="227" t="s">
        <v>785</v>
      </c>
    </row>
    <row r="621" s="2" customFormat="1" ht="24.15" customHeight="1">
      <c r="A621" s="38"/>
      <c r="B621" s="39"/>
      <c r="C621" s="215" t="s">
        <v>786</v>
      </c>
      <c r="D621" s="215" t="s">
        <v>139</v>
      </c>
      <c r="E621" s="216" t="s">
        <v>787</v>
      </c>
      <c r="F621" s="217" t="s">
        <v>788</v>
      </c>
      <c r="G621" s="218" t="s">
        <v>142</v>
      </c>
      <c r="H621" s="219">
        <v>1</v>
      </c>
      <c r="I621" s="220"/>
      <c r="J621" s="221">
        <f>ROUND(I621*H621,1)</f>
        <v>0</v>
      </c>
      <c r="K621" s="222"/>
      <c r="L621" s="44"/>
      <c r="M621" s="223" t="s">
        <v>1</v>
      </c>
      <c r="N621" s="224" t="s">
        <v>40</v>
      </c>
      <c r="O621" s="91"/>
      <c r="P621" s="225">
        <f>O621*H621</f>
        <v>0</v>
      </c>
      <c r="Q621" s="225">
        <v>0.00027584700000000002</v>
      </c>
      <c r="R621" s="225">
        <f>Q621*H621</f>
        <v>0.00027584700000000002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244</v>
      </c>
      <c r="AT621" s="227" t="s">
        <v>139</v>
      </c>
      <c r="AU621" s="227" t="s">
        <v>144</v>
      </c>
      <c r="AY621" s="17" t="s">
        <v>136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144</v>
      </c>
      <c r="BK621" s="228">
        <f>ROUND(I621*H621,1)</f>
        <v>0</v>
      </c>
      <c r="BL621" s="17" t="s">
        <v>244</v>
      </c>
      <c r="BM621" s="227" t="s">
        <v>789</v>
      </c>
    </row>
    <row r="622" s="14" customFormat="1">
      <c r="A622" s="14"/>
      <c r="B622" s="240"/>
      <c r="C622" s="241"/>
      <c r="D622" s="231" t="s">
        <v>150</v>
      </c>
      <c r="E622" s="242" t="s">
        <v>1</v>
      </c>
      <c r="F622" s="243" t="s">
        <v>81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150</v>
      </c>
      <c r="AU622" s="250" t="s">
        <v>144</v>
      </c>
      <c r="AV622" s="14" t="s">
        <v>144</v>
      </c>
      <c r="AW622" s="14" t="s">
        <v>30</v>
      </c>
      <c r="AX622" s="14" t="s">
        <v>81</v>
      </c>
      <c r="AY622" s="250" t="s">
        <v>136</v>
      </c>
    </row>
    <row r="623" s="2" customFormat="1" ht="24.15" customHeight="1">
      <c r="A623" s="38"/>
      <c r="B623" s="39"/>
      <c r="C623" s="262" t="s">
        <v>790</v>
      </c>
      <c r="D623" s="262" t="s">
        <v>254</v>
      </c>
      <c r="E623" s="263" t="s">
        <v>791</v>
      </c>
      <c r="F623" s="264" t="s">
        <v>792</v>
      </c>
      <c r="G623" s="265" t="s">
        <v>142</v>
      </c>
      <c r="H623" s="266">
        <v>1</v>
      </c>
      <c r="I623" s="267"/>
      <c r="J623" s="268">
        <f>ROUND(I623*H623,1)</f>
        <v>0</v>
      </c>
      <c r="K623" s="269"/>
      <c r="L623" s="270"/>
      <c r="M623" s="271" t="s">
        <v>1</v>
      </c>
      <c r="N623" s="272" t="s">
        <v>40</v>
      </c>
      <c r="O623" s="91"/>
      <c r="P623" s="225">
        <f>O623*H623</f>
        <v>0</v>
      </c>
      <c r="Q623" s="225">
        <v>0.00025999999999999998</v>
      </c>
      <c r="R623" s="225">
        <f>Q623*H623</f>
        <v>0.00025999999999999998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325</v>
      </c>
      <c r="AT623" s="227" t="s">
        <v>254</v>
      </c>
      <c r="AU623" s="227" t="s">
        <v>144</v>
      </c>
      <c r="AY623" s="17" t="s">
        <v>136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144</v>
      </c>
      <c r="BK623" s="228">
        <f>ROUND(I623*H623,1)</f>
        <v>0</v>
      </c>
      <c r="BL623" s="17" t="s">
        <v>244</v>
      </c>
      <c r="BM623" s="227" t="s">
        <v>793</v>
      </c>
    </row>
    <row r="624" s="2" customFormat="1" ht="24.15" customHeight="1">
      <c r="A624" s="38"/>
      <c r="B624" s="39"/>
      <c r="C624" s="215" t="s">
        <v>794</v>
      </c>
      <c r="D624" s="215" t="s">
        <v>139</v>
      </c>
      <c r="E624" s="216" t="s">
        <v>795</v>
      </c>
      <c r="F624" s="217" t="s">
        <v>796</v>
      </c>
      <c r="G624" s="218" t="s">
        <v>364</v>
      </c>
      <c r="H624" s="219">
        <v>0.128</v>
      </c>
      <c r="I624" s="220"/>
      <c r="J624" s="221">
        <f>ROUND(I624*H624,1)</f>
        <v>0</v>
      </c>
      <c r="K624" s="222"/>
      <c r="L624" s="44"/>
      <c r="M624" s="223" t="s">
        <v>1</v>
      </c>
      <c r="N624" s="224" t="s">
        <v>40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244</v>
      </c>
      <c r="AT624" s="227" t="s">
        <v>139</v>
      </c>
      <c r="AU624" s="227" t="s">
        <v>144</v>
      </c>
      <c r="AY624" s="17" t="s">
        <v>136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144</v>
      </c>
      <c r="BK624" s="228">
        <f>ROUND(I624*H624,1)</f>
        <v>0</v>
      </c>
      <c r="BL624" s="17" t="s">
        <v>244</v>
      </c>
      <c r="BM624" s="227" t="s">
        <v>797</v>
      </c>
    </row>
    <row r="625" s="2" customFormat="1" ht="24.15" customHeight="1">
      <c r="A625" s="38"/>
      <c r="B625" s="39"/>
      <c r="C625" s="215" t="s">
        <v>798</v>
      </c>
      <c r="D625" s="215" t="s">
        <v>139</v>
      </c>
      <c r="E625" s="216" t="s">
        <v>799</v>
      </c>
      <c r="F625" s="217" t="s">
        <v>800</v>
      </c>
      <c r="G625" s="218" t="s">
        <v>364</v>
      </c>
      <c r="H625" s="219">
        <v>0.128</v>
      </c>
      <c r="I625" s="220"/>
      <c r="J625" s="221">
        <f>ROUND(I625*H625,1)</f>
        <v>0</v>
      </c>
      <c r="K625" s="222"/>
      <c r="L625" s="44"/>
      <c r="M625" s="223" t="s">
        <v>1</v>
      </c>
      <c r="N625" s="224" t="s">
        <v>40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244</v>
      </c>
      <c r="AT625" s="227" t="s">
        <v>139</v>
      </c>
      <c r="AU625" s="227" t="s">
        <v>144</v>
      </c>
      <c r="AY625" s="17" t="s">
        <v>136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144</v>
      </c>
      <c r="BK625" s="228">
        <f>ROUND(I625*H625,1)</f>
        <v>0</v>
      </c>
      <c r="BL625" s="17" t="s">
        <v>244</v>
      </c>
      <c r="BM625" s="227" t="s">
        <v>801</v>
      </c>
    </row>
    <row r="626" s="2" customFormat="1" ht="24.15" customHeight="1">
      <c r="A626" s="38"/>
      <c r="B626" s="39"/>
      <c r="C626" s="215" t="s">
        <v>802</v>
      </c>
      <c r="D626" s="215" t="s">
        <v>139</v>
      </c>
      <c r="E626" s="216" t="s">
        <v>803</v>
      </c>
      <c r="F626" s="217" t="s">
        <v>804</v>
      </c>
      <c r="G626" s="218" t="s">
        <v>364</v>
      </c>
      <c r="H626" s="219">
        <v>0.128</v>
      </c>
      <c r="I626" s="220"/>
      <c r="J626" s="221">
        <f>ROUND(I626*H626,1)</f>
        <v>0</v>
      </c>
      <c r="K626" s="222"/>
      <c r="L626" s="44"/>
      <c r="M626" s="223" t="s">
        <v>1</v>
      </c>
      <c r="N626" s="224" t="s">
        <v>40</v>
      </c>
      <c r="O626" s="91"/>
      <c r="P626" s="225">
        <f>O626*H626</f>
        <v>0</v>
      </c>
      <c r="Q626" s="225">
        <v>0</v>
      </c>
      <c r="R626" s="225">
        <f>Q626*H626</f>
        <v>0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244</v>
      </c>
      <c r="AT626" s="227" t="s">
        <v>139</v>
      </c>
      <c r="AU626" s="227" t="s">
        <v>144</v>
      </c>
      <c r="AY626" s="17" t="s">
        <v>136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144</v>
      </c>
      <c r="BK626" s="228">
        <f>ROUND(I626*H626,1)</f>
        <v>0</v>
      </c>
      <c r="BL626" s="17" t="s">
        <v>244</v>
      </c>
      <c r="BM626" s="227" t="s">
        <v>805</v>
      </c>
    </row>
    <row r="627" s="12" customFormat="1" ht="22.8" customHeight="1">
      <c r="A627" s="12"/>
      <c r="B627" s="199"/>
      <c r="C627" s="200"/>
      <c r="D627" s="201" t="s">
        <v>73</v>
      </c>
      <c r="E627" s="213" t="s">
        <v>806</v>
      </c>
      <c r="F627" s="213" t="s">
        <v>807</v>
      </c>
      <c r="G627" s="200"/>
      <c r="H627" s="200"/>
      <c r="I627" s="203"/>
      <c r="J627" s="214">
        <f>BK627</f>
        <v>0</v>
      </c>
      <c r="K627" s="200"/>
      <c r="L627" s="205"/>
      <c r="M627" s="206"/>
      <c r="N627" s="207"/>
      <c r="O627" s="207"/>
      <c r="P627" s="208">
        <f>SUM(P628:P634)</f>
        <v>0</v>
      </c>
      <c r="Q627" s="207"/>
      <c r="R627" s="208">
        <f>SUM(R628:R634)</f>
        <v>0.017300000000000003</v>
      </c>
      <c r="S627" s="207"/>
      <c r="T627" s="209">
        <f>SUM(T628:T634)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10" t="s">
        <v>144</v>
      </c>
      <c r="AT627" s="211" t="s">
        <v>73</v>
      </c>
      <c r="AU627" s="211" t="s">
        <v>81</v>
      </c>
      <c r="AY627" s="210" t="s">
        <v>136</v>
      </c>
      <c r="BK627" s="212">
        <f>SUM(BK628:BK634)</f>
        <v>0</v>
      </c>
    </row>
    <row r="628" s="2" customFormat="1" ht="33" customHeight="1">
      <c r="A628" s="38"/>
      <c r="B628" s="39"/>
      <c r="C628" s="215" t="s">
        <v>808</v>
      </c>
      <c r="D628" s="215" t="s">
        <v>139</v>
      </c>
      <c r="E628" s="216" t="s">
        <v>809</v>
      </c>
      <c r="F628" s="217" t="s">
        <v>810</v>
      </c>
      <c r="G628" s="218" t="s">
        <v>575</v>
      </c>
      <c r="H628" s="219">
        <v>1</v>
      </c>
      <c r="I628" s="220"/>
      <c r="J628" s="221">
        <f>ROUND(I628*H628,1)</f>
        <v>0</v>
      </c>
      <c r="K628" s="222"/>
      <c r="L628" s="44"/>
      <c r="M628" s="223" t="s">
        <v>1</v>
      </c>
      <c r="N628" s="224" t="s">
        <v>40</v>
      </c>
      <c r="O628" s="91"/>
      <c r="P628" s="225">
        <f>O628*H628</f>
        <v>0</v>
      </c>
      <c r="Q628" s="225">
        <v>0.016650000000000002</v>
      </c>
      <c r="R628" s="225">
        <f>Q628*H628</f>
        <v>0.016650000000000002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244</v>
      </c>
      <c r="AT628" s="227" t="s">
        <v>139</v>
      </c>
      <c r="AU628" s="227" t="s">
        <v>144</v>
      </c>
      <c r="AY628" s="17" t="s">
        <v>136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144</v>
      </c>
      <c r="BK628" s="228">
        <f>ROUND(I628*H628,1)</f>
        <v>0</v>
      </c>
      <c r="BL628" s="17" t="s">
        <v>244</v>
      </c>
      <c r="BM628" s="227" t="s">
        <v>811</v>
      </c>
    </row>
    <row r="629" s="14" customFormat="1">
      <c r="A629" s="14"/>
      <c r="B629" s="240"/>
      <c r="C629" s="241"/>
      <c r="D629" s="231" t="s">
        <v>150</v>
      </c>
      <c r="E629" s="242" t="s">
        <v>1</v>
      </c>
      <c r="F629" s="243" t="s">
        <v>81</v>
      </c>
      <c r="G629" s="241"/>
      <c r="H629" s="244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150</v>
      </c>
      <c r="AU629" s="250" t="s">
        <v>144</v>
      </c>
      <c r="AV629" s="14" t="s">
        <v>144</v>
      </c>
      <c r="AW629" s="14" t="s">
        <v>30</v>
      </c>
      <c r="AX629" s="14" t="s">
        <v>81</v>
      </c>
      <c r="AY629" s="250" t="s">
        <v>136</v>
      </c>
    </row>
    <row r="630" s="2" customFormat="1" ht="16.5" customHeight="1">
      <c r="A630" s="38"/>
      <c r="B630" s="39"/>
      <c r="C630" s="215" t="s">
        <v>812</v>
      </c>
      <c r="D630" s="215" t="s">
        <v>139</v>
      </c>
      <c r="E630" s="216" t="s">
        <v>813</v>
      </c>
      <c r="F630" s="217" t="s">
        <v>814</v>
      </c>
      <c r="G630" s="218" t="s">
        <v>575</v>
      </c>
      <c r="H630" s="219">
        <v>1</v>
      </c>
      <c r="I630" s="220"/>
      <c r="J630" s="221">
        <f>ROUND(I630*H630,1)</f>
        <v>0</v>
      </c>
      <c r="K630" s="222"/>
      <c r="L630" s="44"/>
      <c r="M630" s="223" t="s">
        <v>1</v>
      </c>
      <c r="N630" s="224" t="s">
        <v>40</v>
      </c>
      <c r="O630" s="91"/>
      <c r="P630" s="225">
        <f>O630*H630</f>
        <v>0</v>
      </c>
      <c r="Q630" s="225">
        <v>0.00014999999999999999</v>
      </c>
      <c r="R630" s="225">
        <f>Q630*H630</f>
        <v>0.00014999999999999999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244</v>
      </c>
      <c r="AT630" s="227" t="s">
        <v>139</v>
      </c>
      <c r="AU630" s="227" t="s">
        <v>144</v>
      </c>
      <c r="AY630" s="17" t="s">
        <v>136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144</v>
      </c>
      <c r="BK630" s="228">
        <f>ROUND(I630*H630,1)</f>
        <v>0</v>
      </c>
      <c r="BL630" s="17" t="s">
        <v>244</v>
      </c>
      <c r="BM630" s="227" t="s">
        <v>815</v>
      </c>
    </row>
    <row r="631" s="2" customFormat="1" ht="16.5" customHeight="1">
      <c r="A631" s="38"/>
      <c r="B631" s="39"/>
      <c r="C631" s="215" t="s">
        <v>816</v>
      </c>
      <c r="D631" s="215" t="s">
        <v>139</v>
      </c>
      <c r="E631" s="216" t="s">
        <v>817</v>
      </c>
      <c r="F631" s="217" t="s">
        <v>818</v>
      </c>
      <c r="G631" s="218" t="s">
        <v>575</v>
      </c>
      <c r="H631" s="219">
        <v>1</v>
      </c>
      <c r="I631" s="220"/>
      <c r="J631" s="221">
        <f>ROUND(I631*H631,1)</f>
        <v>0</v>
      </c>
      <c r="K631" s="222"/>
      <c r="L631" s="44"/>
      <c r="M631" s="223" t="s">
        <v>1</v>
      </c>
      <c r="N631" s="224" t="s">
        <v>40</v>
      </c>
      <c r="O631" s="91"/>
      <c r="P631" s="225">
        <f>O631*H631</f>
        <v>0</v>
      </c>
      <c r="Q631" s="225">
        <v>0.00050000000000000001</v>
      </c>
      <c r="R631" s="225">
        <f>Q631*H631</f>
        <v>0.00050000000000000001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244</v>
      </c>
      <c r="AT631" s="227" t="s">
        <v>139</v>
      </c>
      <c r="AU631" s="227" t="s">
        <v>144</v>
      </c>
      <c r="AY631" s="17" t="s">
        <v>136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144</v>
      </c>
      <c r="BK631" s="228">
        <f>ROUND(I631*H631,1)</f>
        <v>0</v>
      </c>
      <c r="BL631" s="17" t="s">
        <v>244</v>
      </c>
      <c r="BM631" s="227" t="s">
        <v>819</v>
      </c>
    </row>
    <row r="632" s="2" customFormat="1" ht="24.15" customHeight="1">
      <c r="A632" s="38"/>
      <c r="B632" s="39"/>
      <c r="C632" s="215" t="s">
        <v>820</v>
      </c>
      <c r="D632" s="215" t="s">
        <v>139</v>
      </c>
      <c r="E632" s="216" t="s">
        <v>821</v>
      </c>
      <c r="F632" s="217" t="s">
        <v>822</v>
      </c>
      <c r="G632" s="218" t="s">
        <v>364</v>
      </c>
      <c r="H632" s="219">
        <v>0.017000000000000001</v>
      </c>
      <c r="I632" s="220"/>
      <c r="J632" s="221">
        <f>ROUND(I632*H632,1)</f>
        <v>0</v>
      </c>
      <c r="K632" s="222"/>
      <c r="L632" s="44"/>
      <c r="M632" s="223" t="s">
        <v>1</v>
      </c>
      <c r="N632" s="224" t="s">
        <v>40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244</v>
      </c>
      <c r="AT632" s="227" t="s">
        <v>139</v>
      </c>
      <c r="AU632" s="227" t="s">
        <v>144</v>
      </c>
      <c r="AY632" s="17" t="s">
        <v>136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144</v>
      </c>
      <c r="BK632" s="228">
        <f>ROUND(I632*H632,1)</f>
        <v>0</v>
      </c>
      <c r="BL632" s="17" t="s">
        <v>244</v>
      </c>
      <c r="BM632" s="227" t="s">
        <v>823</v>
      </c>
    </row>
    <row r="633" s="2" customFormat="1" ht="24.15" customHeight="1">
      <c r="A633" s="38"/>
      <c r="B633" s="39"/>
      <c r="C633" s="215" t="s">
        <v>824</v>
      </c>
      <c r="D633" s="215" t="s">
        <v>139</v>
      </c>
      <c r="E633" s="216" t="s">
        <v>825</v>
      </c>
      <c r="F633" s="217" t="s">
        <v>826</v>
      </c>
      <c r="G633" s="218" t="s">
        <v>364</v>
      </c>
      <c r="H633" s="219">
        <v>0.017000000000000001</v>
      </c>
      <c r="I633" s="220"/>
      <c r="J633" s="221">
        <f>ROUND(I633*H633,1)</f>
        <v>0</v>
      </c>
      <c r="K633" s="222"/>
      <c r="L633" s="44"/>
      <c r="M633" s="223" t="s">
        <v>1</v>
      </c>
      <c r="N633" s="224" t="s">
        <v>40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244</v>
      </c>
      <c r="AT633" s="227" t="s">
        <v>139</v>
      </c>
      <c r="AU633" s="227" t="s">
        <v>144</v>
      </c>
      <c r="AY633" s="17" t="s">
        <v>136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144</v>
      </c>
      <c r="BK633" s="228">
        <f>ROUND(I633*H633,1)</f>
        <v>0</v>
      </c>
      <c r="BL633" s="17" t="s">
        <v>244</v>
      </c>
      <c r="BM633" s="227" t="s">
        <v>827</v>
      </c>
    </row>
    <row r="634" s="2" customFormat="1" ht="24.15" customHeight="1">
      <c r="A634" s="38"/>
      <c r="B634" s="39"/>
      <c r="C634" s="215" t="s">
        <v>828</v>
      </c>
      <c r="D634" s="215" t="s">
        <v>139</v>
      </c>
      <c r="E634" s="216" t="s">
        <v>829</v>
      </c>
      <c r="F634" s="217" t="s">
        <v>830</v>
      </c>
      <c r="G634" s="218" t="s">
        <v>364</v>
      </c>
      <c r="H634" s="219">
        <v>0.017000000000000001</v>
      </c>
      <c r="I634" s="220"/>
      <c r="J634" s="221">
        <f>ROUND(I634*H634,1)</f>
        <v>0</v>
      </c>
      <c r="K634" s="222"/>
      <c r="L634" s="44"/>
      <c r="M634" s="223" t="s">
        <v>1</v>
      </c>
      <c r="N634" s="224" t="s">
        <v>40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244</v>
      </c>
      <c r="AT634" s="227" t="s">
        <v>139</v>
      </c>
      <c r="AU634" s="227" t="s">
        <v>144</v>
      </c>
      <c r="AY634" s="17" t="s">
        <v>136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144</v>
      </c>
      <c r="BK634" s="228">
        <f>ROUND(I634*H634,1)</f>
        <v>0</v>
      </c>
      <c r="BL634" s="17" t="s">
        <v>244</v>
      </c>
      <c r="BM634" s="227" t="s">
        <v>831</v>
      </c>
    </row>
    <row r="635" s="12" customFormat="1" ht="22.8" customHeight="1">
      <c r="A635" s="12"/>
      <c r="B635" s="199"/>
      <c r="C635" s="200"/>
      <c r="D635" s="201" t="s">
        <v>73</v>
      </c>
      <c r="E635" s="213" t="s">
        <v>832</v>
      </c>
      <c r="F635" s="213" t="s">
        <v>833</v>
      </c>
      <c r="G635" s="200"/>
      <c r="H635" s="200"/>
      <c r="I635" s="203"/>
      <c r="J635" s="214">
        <f>BK635</f>
        <v>0</v>
      </c>
      <c r="K635" s="200"/>
      <c r="L635" s="205"/>
      <c r="M635" s="206"/>
      <c r="N635" s="207"/>
      <c r="O635" s="207"/>
      <c r="P635" s="208">
        <f>SUM(P636:P647)</f>
        <v>0</v>
      </c>
      <c r="Q635" s="207"/>
      <c r="R635" s="208">
        <f>SUM(R636:R647)</f>
        <v>0.0049900000000000005</v>
      </c>
      <c r="S635" s="207"/>
      <c r="T635" s="209">
        <f>SUM(T636:T647)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10" t="s">
        <v>144</v>
      </c>
      <c r="AT635" s="211" t="s">
        <v>73</v>
      </c>
      <c r="AU635" s="211" t="s">
        <v>81</v>
      </c>
      <c r="AY635" s="210" t="s">
        <v>136</v>
      </c>
      <c r="BK635" s="212">
        <f>SUM(BK636:BK647)</f>
        <v>0</v>
      </c>
    </row>
    <row r="636" s="2" customFormat="1" ht="21.75" customHeight="1">
      <c r="A636" s="38"/>
      <c r="B636" s="39"/>
      <c r="C636" s="215" t="s">
        <v>834</v>
      </c>
      <c r="D636" s="215" t="s">
        <v>139</v>
      </c>
      <c r="E636" s="216" t="s">
        <v>835</v>
      </c>
      <c r="F636" s="217" t="s">
        <v>836</v>
      </c>
      <c r="G636" s="218" t="s">
        <v>142</v>
      </c>
      <c r="H636" s="219">
        <v>2</v>
      </c>
      <c r="I636" s="220"/>
      <c r="J636" s="221">
        <f>ROUND(I636*H636,1)</f>
        <v>0</v>
      </c>
      <c r="K636" s="222"/>
      <c r="L636" s="44"/>
      <c r="M636" s="223" t="s">
        <v>1</v>
      </c>
      <c r="N636" s="224" t="s">
        <v>40</v>
      </c>
      <c r="O636" s="91"/>
      <c r="P636" s="225">
        <f>O636*H636</f>
        <v>0</v>
      </c>
      <c r="Q636" s="225">
        <v>0.00125</v>
      </c>
      <c r="R636" s="225">
        <f>Q636*H636</f>
        <v>0.0025000000000000001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244</v>
      </c>
      <c r="AT636" s="227" t="s">
        <v>139</v>
      </c>
      <c r="AU636" s="227" t="s">
        <v>144</v>
      </c>
      <c r="AY636" s="17" t="s">
        <v>136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144</v>
      </c>
      <c r="BK636" s="228">
        <f>ROUND(I636*H636,1)</f>
        <v>0</v>
      </c>
      <c r="BL636" s="17" t="s">
        <v>244</v>
      </c>
      <c r="BM636" s="227" t="s">
        <v>837</v>
      </c>
    </row>
    <row r="637" s="2" customFormat="1" ht="24.15" customHeight="1">
      <c r="A637" s="38"/>
      <c r="B637" s="39"/>
      <c r="C637" s="215" t="s">
        <v>838</v>
      </c>
      <c r="D637" s="215" t="s">
        <v>139</v>
      </c>
      <c r="E637" s="216" t="s">
        <v>839</v>
      </c>
      <c r="F637" s="217" t="s">
        <v>840</v>
      </c>
      <c r="G637" s="218" t="s">
        <v>307</v>
      </c>
      <c r="H637" s="219">
        <v>3</v>
      </c>
      <c r="I637" s="220"/>
      <c r="J637" s="221">
        <f>ROUND(I637*H637,1)</f>
        <v>0</v>
      </c>
      <c r="K637" s="222"/>
      <c r="L637" s="44"/>
      <c r="M637" s="223" t="s">
        <v>1</v>
      </c>
      <c r="N637" s="224" t="s">
        <v>40</v>
      </c>
      <c r="O637" s="91"/>
      <c r="P637" s="225">
        <f>O637*H637</f>
        <v>0</v>
      </c>
      <c r="Q637" s="225">
        <v>0.00046999999999999999</v>
      </c>
      <c r="R637" s="225">
        <f>Q637*H637</f>
        <v>0.00141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244</v>
      </c>
      <c r="AT637" s="227" t="s">
        <v>139</v>
      </c>
      <c r="AU637" s="227" t="s">
        <v>144</v>
      </c>
      <c r="AY637" s="17" t="s">
        <v>136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144</v>
      </c>
      <c r="BK637" s="228">
        <f>ROUND(I637*H637,1)</f>
        <v>0</v>
      </c>
      <c r="BL637" s="17" t="s">
        <v>244</v>
      </c>
      <c r="BM637" s="227" t="s">
        <v>841</v>
      </c>
    </row>
    <row r="638" s="13" customFormat="1">
      <c r="A638" s="13"/>
      <c r="B638" s="229"/>
      <c r="C638" s="230"/>
      <c r="D638" s="231" t="s">
        <v>150</v>
      </c>
      <c r="E638" s="232" t="s">
        <v>1</v>
      </c>
      <c r="F638" s="233" t="s">
        <v>842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150</v>
      </c>
      <c r="AU638" s="239" t="s">
        <v>144</v>
      </c>
      <c r="AV638" s="13" t="s">
        <v>81</v>
      </c>
      <c r="AW638" s="13" t="s">
        <v>30</v>
      </c>
      <c r="AX638" s="13" t="s">
        <v>74</v>
      </c>
      <c r="AY638" s="239" t="s">
        <v>136</v>
      </c>
    </row>
    <row r="639" s="14" customFormat="1">
      <c r="A639" s="14"/>
      <c r="B639" s="240"/>
      <c r="C639" s="241"/>
      <c r="D639" s="231" t="s">
        <v>150</v>
      </c>
      <c r="E639" s="242" t="s">
        <v>1</v>
      </c>
      <c r="F639" s="243" t="s">
        <v>137</v>
      </c>
      <c r="G639" s="241"/>
      <c r="H639" s="244">
        <v>3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150</v>
      </c>
      <c r="AU639" s="250" t="s">
        <v>144</v>
      </c>
      <c r="AV639" s="14" t="s">
        <v>144</v>
      </c>
      <c r="AW639" s="14" t="s">
        <v>30</v>
      </c>
      <c r="AX639" s="14" t="s">
        <v>74</v>
      </c>
      <c r="AY639" s="250" t="s">
        <v>136</v>
      </c>
    </row>
    <row r="640" s="15" customFormat="1">
      <c r="A640" s="15"/>
      <c r="B640" s="251"/>
      <c r="C640" s="252"/>
      <c r="D640" s="231" t="s">
        <v>150</v>
      </c>
      <c r="E640" s="253" t="s">
        <v>1</v>
      </c>
      <c r="F640" s="254" t="s">
        <v>174</v>
      </c>
      <c r="G640" s="252"/>
      <c r="H640" s="255">
        <v>3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1" t="s">
        <v>150</v>
      </c>
      <c r="AU640" s="261" t="s">
        <v>144</v>
      </c>
      <c r="AV640" s="15" t="s">
        <v>143</v>
      </c>
      <c r="AW640" s="15" t="s">
        <v>30</v>
      </c>
      <c r="AX640" s="15" t="s">
        <v>81</v>
      </c>
      <c r="AY640" s="261" t="s">
        <v>136</v>
      </c>
    </row>
    <row r="641" s="2" customFormat="1" ht="16.5" customHeight="1">
      <c r="A641" s="38"/>
      <c r="B641" s="39"/>
      <c r="C641" s="215" t="s">
        <v>843</v>
      </c>
      <c r="D641" s="215" t="s">
        <v>139</v>
      </c>
      <c r="E641" s="216" t="s">
        <v>844</v>
      </c>
      <c r="F641" s="217" t="s">
        <v>845</v>
      </c>
      <c r="G641" s="218" t="s">
        <v>307</v>
      </c>
      <c r="H641" s="219">
        <v>9</v>
      </c>
      <c r="I641" s="220"/>
      <c r="J641" s="221">
        <f>ROUND(I641*H641,1)</f>
        <v>0</v>
      </c>
      <c r="K641" s="222"/>
      <c r="L641" s="44"/>
      <c r="M641" s="223" t="s">
        <v>1</v>
      </c>
      <c r="N641" s="224" t="s">
        <v>40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244</v>
      </c>
      <c r="AT641" s="227" t="s">
        <v>139</v>
      </c>
      <c r="AU641" s="227" t="s">
        <v>144</v>
      </c>
      <c r="AY641" s="17" t="s">
        <v>136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144</v>
      </c>
      <c r="BK641" s="228">
        <f>ROUND(I641*H641,1)</f>
        <v>0</v>
      </c>
      <c r="BL641" s="17" t="s">
        <v>244</v>
      </c>
      <c r="BM641" s="227" t="s">
        <v>846</v>
      </c>
    </row>
    <row r="642" s="14" customFormat="1">
      <c r="A642" s="14"/>
      <c r="B642" s="240"/>
      <c r="C642" s="241"/>
      <c r="D642" s="231" t="s">
        <v>150</v>
      </c>
      <c r="E642" s="242" t="s">
        <v>1</v>
      </c>
      <c r="F642" s="243" t="s">
        <v>201</v>
      </c>
      <c r="G642" s="241"/>
      <c r="H642" s="244">
        <v>9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150</v>
      </c>
      <c r="AU642" s="250" t="s">
        <v>144</v>
      </c>
      <c r="AV642" s="14" t="s">
        <v>144</v>
      </c>
      <c r="AW642" s="14" t="s">
        <v>30</v>
      </c>
      <c r="AX642" s="14" t="s">
        <v>81</v>
      </c>
      <c r="AY642" s="250" t="s">
        <v>136</v>
      </c>
    </row>
    <row r="643" s="2" customFormat="1" ht="16.5" customHeight="1">
      <c r="A643" s="38"/>
      <c r="B643" s="39"/>
      <c r="C643" s="215" t="s">
        <v>847</v>
      </c>
      <c r="D643" s="215" t="s">
        <v>139</v>
      </c>
      <c r="E643" s="216" t="s">
        <v>848</v>
      </c>
      <c r="F643" s="217" t="s">
        <v>849</v>
      </c>
      <c r="G643" s="218" t="s">
        <v>307</v>
      </c>
      <c r="H643" s="219">
        <v>9</v>
      </c>
      <c r="I643" s="220"/>
      <c r="J643" s="221">
        <f>ROUND(I643*H643,1)</f>
        <v>0</v>
      </c>
      <c r="K643" s="222"/>
      <c r="L643" s="44"/>
      <c r="M643" s="223" t="s">
        <v>1</v>
      </c>
      <c r="N643" s="224" t="s">
        <v>40</v>
      </c>
      <c r="O643" s="91"/>
      <c r="P643" s="225">
        <f>O643*H643</f>
        <v>0</v>
      </c>
      <c r="Q643" s="225">
        <v>0.00012</v>
      </c>
      <c r="R643" s="225">
        <f>Q643*H643</f>
        <v>0.00108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244</v>
      </c>
      <c r="AT643" s="227" t="s">
        <v>139</v>
      </c>
      <c r="AU643" s="227" t="s">
        <v>144</v>
      </c>
      <c r="AY643" s="17" t="s">
        <v>136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144</v>
      </c>
      <c r="BK643" s="228">
        <f>ROUND(I643*H643,1)</f>
        <v>0</v>
      </c>
      <c r="BL643" s="17" t="s">
        <v>244</v>
      </c>
      <c r="BM643" s="227" t="s">
        <v>850</v>
      </c>
    </row>
    <row r="644" s="14" customFormat="1">
      <c r="A644" s="14"/>
      <c r="B644" s="240"/>
      <c r="C644" s="241"/>
      <c r="D644" s="231" t="s">
        <v>150</v>
      </c>
      <c r="E644" s="242" t="s">
        <v>1</v>
      </c>
      <c r="F644" s="243" t="s">
        <v>201</v>
      </c>
      <c r="G644" s="241"/>
      <c r="H644" s="244">
        <v>9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150</v>
      </c>
      <c r="AU644" s="250" t="s">
        <v>144</v>
      </c>
      <c r="AV644" s="14" t="s">
        <v>144</v>
      </c>
      <c r="AW644" s="14" t="s">
        <v>30</v>
      </c>
      <c r="AX644" s="14" t="s">
        <v>81</v>
      </c>
      <c r="AY644" s="250" t="s">
        <v>136</v>
      </c>
    </row>
    <row r="645" s="2" customFormat="1" ht="24.15" customHeight="1">
      <c r="A645" s="38"/>
      <c r="B645" s="39"/>
      <c r="C645" s="215" t="s">
        <v>851</v>
      </c>
      <c r="D645" s="215" t="s">
        <v>139</v>
      </c>
      <c r="E645" s="216" t="s">
        <v>852</v>
      </c>
      <c r="F645" s="217" t="s">
        <v>853</v>
      </c>
      <c r="G645" s="218" t="s">
        <v>364</v>
      </c>
      <c r="H645" s="219">
        <v>0.0050000000000000001</v>
      </c>
      <c r="I645" s="220"/>
      <c r="J645" s="221">
        <f>ROUND(I645*H645,1)</f>
        <v>0</v>
      </c>
      <c r="K645" s="222"/>
      <c r="L645" s="44"/>
      <c r="M645" s="223" t="s">
        <v>1</v>
      </c>
      <c r="N645" s="224" t="s">
        <v>40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244</v>
      </c>
      <c r="AT645" s="227" t="s">
        <v>139</v>
      </c>
      <c r="AU645" s="227" t="s">
        <v>144</v>
      </c>
      <c r="AY645" s="17" t="s">
        <v>136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144</v>
      </c>
      <c r="BK645" s="228">
        <f>ROUND(I645*H645,1)</f>
        <v>0</v>
      </c>
      <c r="BL645" s="17" t="s">
        <v>244</v>
      </c>
      <c r="BM645" s="227" t="s">
        <v>854</v>
      </c>
    </row>
    <row r="646" s="2" customFormat="1" ht="24.15" customHeight="1">
      <c r="A646" s="38"/>
      <c r="B646" s="39"/>
      <c r="C646" s="215" t="s">
        <v>855</v>
      </c>
      <c r="D646" s="215" t="s">
        <v>139</v>
      </c>
      <c r="E646" s="216" t="s">
        <v>856</v>
      </c>
      <c r="F646" s="217" t="s">
        <v>857</v>
      </c>
      <c r="G646" s="218" t="s">
        <v>364</v>
      </c>
      <c r="H646" s="219">
        <v>0.0050000000000000001</v>
      </c>
      <c r="I646" s="220"/>
      <c r="J646" s="221">
        <f>ROUND(I646*H646,1)</f>
        <v>0</v>
      </c>
      <c r="K646" s="222"/>
      <c r="L646" s="44"/>
      <c r="M646" s="223" t="s">
        <v>1</v>
      </c>
      <c r="N646" s="224" t="s">
        <v>40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244</v>
      </c>
      <c r="AT646" s="227" t="s">
        <v>139</v>
      </c>
      <c r="AU646" s="227" t="s">
        <v>144</v>
      </c>
      <c r="AY646" s="17" t="s">
        <v>136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144</v>
      </c>
      <c r="BK646" s="228">
        <f>ROUND(I646*H646,1)</f>
        <v>0</v>
      </c>
      <c r="BL646" s="17" t="s">
        <v>244</v>
      </c>
      <c r="BM646" s="227" t="s">
        <v>858</v>
      </c>
    </row>
    <row r="647" s="2" customFormat="1" ht="24.15" customHeight="1">
      <c r="A647" s="38"/>
      <c r="B647" s="39"/>
      <c r="C647" s="215" t="s">
        <v>859</v>
      </c>
      <c r="D647" s="215" t="s">
        <v>139</v>
      </c>
      <c r="E647" s="216" t="s">
        <v>860</v>
      </c>
      <c r="F647" s="217" t="s">
        <v>861</v>
      </c>
      <c r="G647" s="218" t="s">
        <v>364</v>
      </c>
      <c r="H647" s="219">
        <v>0.0050000000000000001</v>
      </c>
      <c r="I647" s="220"/>
      <c r="J647" s="221">
        <f>ROUND(I647*H647,1)</f>
        <v>0</v>
      </c>
      <c r="K647" s="222"/>
      <c r="L647" s="44"/>
      <c r="M647" s="223" t="s">
        <v>1</v>
      </c>
      <c r="N647" s="224" t="s">
        <v>40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244</v>
      </c>
      <c r="AT647" s="227" t="s">
        <v>139</v>
      </c>
      <c r="AU647" s="227" t="s">
        <v>144</v>
      </c>
      <c r="AY647" s="17" t="s">
        <v>136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144</v>
      </c>
      <c r="BK647" s="228">
        <f>ROUND(I647*H647,1)</f>
        <v>0</v>
      </c>
      <c r="BL647" s="17" t="s">
        <v>244</v>
      </c>
      <c r="BM647" s="227" t="s">
        <v>862</v>
      </c>
    </row>
    <row r="648" s="12" customFormat="1" ht="22.8" customHeight="1">
      <c r="A648" s="12"/>
      <c r="B648" s="199"/>
      <c r="C648" s="200"/>
      <c r="D648" s="201" t="s">
        <v>73</v>
      </c>
      <c r="E648" s="213" t="s">
        <v>863</v>
      </c>
      <c r="F648" s="213" t="s">
        <v>864</v>
      </c>
      <c r="G648" s="200"/>
      <c r="H648" s="200"/>
      <c r="I648" s="203"/>
      <c r="J648" s="214">
        <f>BK648</f>
        <v>0</v>
      </c>
      <c r="K648" s="200"/>
      <c r="L648" s="205"/>
      <c r="M648" s="206"/>
      <c r="N648" s="207"/>
      <c r="O648" s="207"/>
      <c r="P648" s="208">
        <f>SUM(P649:P656)</f>
        <v>0</v>
      </c>
      <c r="Q648" s="207"/>
      <c r="R648" s="208">
        <f>SUM(R649:R656)</f>
        <v>0.001</v>
      </c>
      <c r="S648" s="207"/>
      <c r="T648" s="209">
        <f>SUM(T649:T656)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0" t="s">
        <v>144</v>
      </c>
      <c r="AT648" s="211" t="s">
        <v>73</v>
      </c>
      <c r="AU648" s="211" t="s">
        <v>81</v>
      </c>
      <c r="AY648" s="210" t="s">
        <v>136</v>
      </c>
      <c r="BK648" s="212">
        <f>SUM(BK649:BK656)</f>
        <v>0</v>
      </c>
    </row>
    <row r="649" s="2" customFormat="1" ht="24.15" customHeight="1">
      <c r="A649" s="38"/>
      <c r="B649" s="39"/>
      <c r="C649" s="215" t="s">
        <v>865</v>
      </c>
      <c r="D649" s="215" t="s">
        <v>139</v>
      </c>
      <c r="E649" s="216" t="s">
        <v>866</v>
      </c>
      <c r="F649" s="217" t="s">
        <v>867</v>
      </c>
      <c r="G649" s="218" t="s">
        <v>142</v>
      </c>
      <c r="H649" s="219">
        <v>1</v>
      </c>
      <c r="I649" s="220"/>
      <c r="J649" s="221">
        <f>ROUND(I649*H649,1)</f>
        <v>0</v>
      </c>
      <c r="K649" s="222"/>
      <c r="L649" s="44"/>
      <c r="M649" s="223" t="s">
        <v>1</v>
      </c>
      <c r="N649" s="224" t="s">
        <v>40</v>
      </c>
      <c r="O649" s="91"/>
      <c r="P649" s="225">
        <f>O649*H649</f>
        <v>0</v>
      </c>
      <c r="Q649" s="225">
        <v>0.00013999999999999999</v>
      </c>
      <c r="R649" s="225">
        <f>Q649*H649</f>
        <v>0.00013999999999999999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244</v>
      </c>
      <c r="AT649" s="227" t="s">
        <v>139</v>
      </c>
      <c r="AU649" s="227" t="s">
        <v>144</v>
      </c>
      <c r="AY649" s="17" t="s">
        <v>136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144</v>
      </c>
      <c r="BK649" s="228">
        <f>ROUND(I649*H649,1)</f>
        <v>0</v>
      </c>
      <c r="BL649" s="17" t="s">
        <v>244</v>
      </c>
      <c r="BM649" s="227" t="s">
        <v>868</v>
      </c>
    </row>
    <row r="650" s="14" customFormat="1">
      <c r="A650" s="14"/>
      <c r="B650" s="240"/>
      <c r="C650" s="241"/>
      <c r="D650" s="231" t="s">
        <v>150</v>
      </c>
      <c r="E650" s="242" t="s">
        <v>1</v>
      </c>
      <c r="F650" s="243" t="s">
        <v>81</v>
      </c>
      <c r="G650" s="241"/>
      <c r="H650" s="244">
        <v>1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150</v>
      </c>
      <c r="AU650" s="250" t="s">
        <v>144</v>
      </c>
      <c r="AV650" s="14" t="s">
        <v>144</v>
      </c>
      <c r="AW650" s="14" t="s">
        <v>30</v>
      </c>
      <c r="AX650" s="14" t="s">
        <v>81</v>
      </c>
      <c r="AY650" s="250" t="s">
        <v>136</v>
      </c>
    </row>
    <row r="651" s="2" customFormat="1" ht="24.15" customHeight="1">
      <c r="A651" s="38"/>
      <c r="B651" s="39"/>
      <c r="C651" s="215" t="s">
        <v>869</v>
      </c>
      <c r="D651" s="215" t="s">
        <v>139</v>
      </c>
      <c r="E651" s="216" t="s">
        <v>870</v>
      </c>
      <c r="F651" s="217" t="s">
        <v>871</v>
      </c>
      <c r="G651" s="218" t="s">
        <v>142</v>
      </c>
      <c r="H651" s="219">
        <v>1</v>
      </c>
      <c r="I651" s="220"/>
      <c r="J651" s="221">
        <f>ROUND(I651*H651,1)</f>
        <v>0</v>
      </c>
      <c r="K651" s="222"/>
      <c r="L651" s="44"/>
      <c r="M651" s="223" t="s">
        <v>1</v>
      </c>
      <c r="N651" s="224" t="s">
        <v>40</v>
      </c>
      <c r="O651" s="91"/>
      <c r="P651" s="225">
        <f>O651*H651</f>
        <v>0</v>
      </c>
      <c r="Q651" s="225">
        <v>0.00085999999999999998</v>
      </c>
      <c r="R651" s="225">
        <f>Q651*H651</f>
        <v>0.00085999999999999998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244</v>
      </c>
      <c r="AT651" s="227" t="s">
        <v>139</v>
      </c>
      <c r="AU651" s="227" t="s">
        <v>144</v>
      </c>
      <c r="AY651" s="17" t="s">
        <v>136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144</v>
      </c>
      <c r="BK651" s="228">
        <f>ROUND(I651*H651,1)</f>
        <v>0</v>
      </c>
      <c r="BL651" s="17" t="s">
        <v>244</v>
      </c>
      <c r="BM651" s="227" t="s">
        <v>872</v>
      </c>
    </row>
    <row r="652" s="14" customFormat="1">
      <c r="A652" s="14"/>
      <c r="B652" s="240"/>
      <c r="C652" s="241"/>
      <c r="D652" s="231" t="s">
        <v>150</v>
      </c>
      <c r="E652" s="242" t="s">
        <v>1</v>
      </c>
      <c r="F652" s="243" t="s">
        <v>81</v>
      </c>
      <c r="G652" s="241"/>
      <c r="H652" s="244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150</v>
      </c>
      <c r="AU652" s="250" t="s">
        <v>144</v>
      </c>
      <c r="AV652" s="14" t="s">
        <v>144</v>
      </c>
      <c r="AW652" s="14" t="s">
        <v>30</v>
      </c>
      <c r="AX652" s="14" t="s">
        <v>81</v>
      </c>
      <c r="AY652" s="250" t="s">
        <v>136</v>
      </c>
    </row>
    <row r="653" s="2" customFormat="1" ht="21.75" customHeight="1">
      <c r="A653" s="38"/>
      <c r="B653" s="39"/>
      <c r="C653" s="215" t="s">
        <v>873</v>
      </c>
      <c r="D653" s="215" t="s">
        <v>139</v>
      </c>
      <c r="E653" s="216" t="s">
        <v>874</v>
      </c>
      <c r="F653" s="217" t="s">
        <v>875</v>
      </c>
      <c r="G653" s="218" t="s">
        <v>364</v>
      </c>
      <c r="H653" s="219">
        <v>0.001</v>
      </c>
      <c r="I653" s="220"/>
      <c r="J653" s="221">
        <f>ROUND(I653*H653,1)</f>
        <v>0</v>
      </c>
      <c r="K653" s="222"/>
      <c r="L653" s="44"/>
      <c r="M653" s="223" t="s">
        <v>1</v>
      </c>
      <c r="N653" s="224" t="s">
        <v>40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244</v>
      </c>
      <c r="AT653" s="227" t="s">
        <v>139</v>
      </c>
      <c r="AU653" s="227" t="s">
        <v>144</v>
      </c>
      <c r="AY653" s="17" t="s">
        <v>136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144</v>
      </c>
      <c r="BK653" s="228">
        <f>ROUND(I653*H653,1)</f>
        <v>0</v>
      </c>
      <c r="BL653" s="17" t="s">
        <v>244</v>
      </c>
      <c r="BM653" s="227" t="s">
        <v>876</v>
      </c>
    </row>
    <row r="654" s="2" customFormat="1" ht="24.15" customHeight="1">
      <c r="A654" s="38"/>
      <c r="B654" s="39"/>
      <c r="C654" s="215" t="s">
        <v>877</v>
      </c>
      <c r="D654" s="215" t="s">
        <v>139</v>
      </c>
      <c r="E654" s="216" t="s">
        <v>878</v>
      </c>
      <c r="F654" s="217" t="s">
        <v>879</v>
      </c>
      <c r="G654" s="218" t="s">
        <v>364</v>
      </c>
      <c r="H654" s="219">
        <v>0.001</v>
      </c>
      <c r="I654" s="220"/>
      <c r="J654" s="221">
        <f>ROUND(I654*H654,1)</f>
        <v>0</v>
      </c>
      <c r="K654" s="222"/>
      <c r="L654" s="44"/>
      <c r="M654" s="223" t="s">
        <v>1</v>
      </c>
      <c r="N654" s="224" t="s">
        <v>40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244</v>
      </c>
      <c r="AT654" s="227" t="s">
        <v>139</v>
      </c>
      <c r="AU654" s="227" t="s">
        <v>144</v>
      </c>
      <c r="AY654" s="17" t="s">
        <v>136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144</v>
      </c>
      <c r="BK654" s="228">
        <f>ROUND(I654*H654,1)</f>
        <v>0</v>
      </c>
      <c r="BL654" s="17" t="s">
        <v>244</v>
      </c>
      <c r="BM654" s="227" t="s">
        <v>880</v>
      </c>
    </row>
    <row r="655" s="2" customFormat="1" ht="24.15" customHeight="1">
      <c r="A655" s="38"/>
      <c r="B655" s="39"/>
      <c r="C655" s="215" t="s">
        <v>334</v>
      </c>
      <c r="D655" s="215" t="s">
        <v>139</v>
      </c>
      <c r="E655" s="216" t="s">
        <v>881</v>
      </c>
      <c r="F655" s="217" t="s">
        <v>882</v>
      </c>
      <c r="G655" s="218" t="s">
        <v>364</v>
      </c>
      <c r="H655" s="219">
        <v>0.001</v>
      </c>
      <c r="I655" s="220"/>
      <c r="J655" s="221">
        <f>ROUND(I655*H655,1)</f>
        <v>0</v>
      </c>
      <c r="K655" s="222"/>
      <c r="L655" s="44"/>
      <c r="M655" s="223" t="s">
        <v>1</v>
      </c>
      <c r="N655" s="224" t="s">
        <v>40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244</v>
      </c>
      <c r="AT655" s="227" t="s">
        <v>139</v>
      </c>
      <c r="AU655" s="227" t="s">
        <v>144</v>
      </c>
      <c r="AY655" s="17" t="s">
        <v>136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144</v>
      </c>
      <c r="BK655" s="228">
        <f>ROUND(I655*H655,1)</f>
        <v>0</v>
      </c>
      <c r="BL655" s="17" t="s">
        <v>244</v>
      </c>
      <c r="BM655" s="227" t="s">
        <v>883</v>
      </c>
    </row>
    <row r="656" s="2" customFormat="1" ht="24.15" customHeight="1">
      <c r="A656" s="38"/>
      <c r="B656" s="39"/>
      <c r="C656" s="215" t="s">
        <v>884</v>
      </c>
      <c r="D656" s="215" t="s">
        <v>139</v>
      </c>
      <c r="E656" s="216" t="s">
        <v>885</v>
      </c>
      <c r="F656" s="217" t="s">
        <v>886</v>
      </c>
      <c r="G656" s="218" t="s">
        <v>364</v>
      </c>
      <c r="H656" s="219">
        <v>0.001</v>
      </c>
      <c r="I656" s="220"/>
      <c r="J656" s="221">
        <f>ROUND(I656*H656,1)</f>
        <v>0</v>
      </c>
      <c r="K656" s="222"/>
      <c r="L656" s="44"/>
      <c r="M656" s="223" t="s">
        <v>1</v>
      </c>
      <c r="N656" s="224" t="s">
        <v>40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244</v>
      </c>
      <c r="AT656" s="227" t="s">
        <v>139</v>
      </c>
      <c r="AU656" s="227" t="s">
        <v>144</v>
      </c>
      <c r="AY656" s="17" t="s">
        <v>136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144</v>
      </c>
      <c r="BK656" s="228">
        <f>ROUND(I656*H656,1)</f>
        <v>0</v>
      </c>
      <c r="BL656" s="17" t="s">
        <v>244</v>
      </c>
      <c r="BM656" s="227" t="s">
        <v>887</v>
      </c>
    </row>
    <row r="657" s="12" customFormat="1" ht="22.8" customHeight="1">
      <c r="A657" s="12"/>
      <c r="B657" s="199"/>
      <c r="C657" s="200"/>
      <c r="D657" s="201" t="s">
        <v>73</v>
      </c>
      <c r="E657" s="213" t="s">
        <v>888</v>
      </c>
      <c r="F657" s="213" t="s">
        <v>889</v>
      </c>
      <c r="G657" s="200"/>
      <c r="H657" s="200"/>
      <c r="I657" s="203"/>
      <c r="J657" s="214">
        <f>BK657</f>
        <v>0</v>
      </c>
      <c r="K657" s="200"/>
      <c r="L657" s="205"/>
      <c r="M657" s="206"/>
      <c r="N657" s="207"/>
      <c r="O657" s="207"/>
      <c r="P657" s="208">
        <f>SUM(P658:P710)</f>
        <v>0</v>
      </c>
      <c r="Q657" s="207"/>
      <c r="R657" s="208">
        <f>SUM(R658:R710)</f>
        <v>0.082500000000000004</v>
      </c>
      <c r="S657" s="207"/>
      <c r="T657" s="209">
        <f>SUM(T658:T710)</f>
        <v>0.31654000000000004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10" t="s">
        <v>144</v>
      </c>
      <c r="AT657" s="211" t="s">
        <v>73</v>
      </c>
      <c r="AU657" s="211" t="s">
        <v>81</v>
      </c>
      <c r="AY657" s="210" t="s">
        <v>136</v>
      </c>
      <c r="BK657" s="212">
        <f>SUM(BK658:BK710)</f>
        <v>0</v>
      </c>
    </row>
    <row r="658" s="2" customFormat="1" ht="24.15" customHeight="1">
      <c r="A658" s="38"/>
      <c r="B658" s="39"/>
      <c r="C658" s="215" t="s">
        <v>890</v>
      </c>
      <c r="D658" s="215" t="s">
        <v>139</v>
      </c>
      <c r="E658" s="216" t="s">
        <v>891</v>
      </c>
      <c r="F658" s="217" t="s">
        <v>892</v>
      </c>
      <c r="G658" s="218" t="s">
        <v>142</v>
      </c>
      <c r="H658" s="219">
        <v>3</v>
      </c>
      <c r="I658" s="220"/>
      <c r="J658" s="221">
        <f>ROUND(I658*H658,1)</f>
        <v>0</v>
      </c>
      <c r="K658" s="222"/>
      <c r="L658" s="44"/>
      <c r="M658" s="223" t="s">
        <v>1</v>
      </c>
      <c r="N658" s="224" t="s">
        <v>40</v>
      </c>
      <c r="O658" s="91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244</v>
      </c>
      <c r="AT658" s="227" t="s">
        <v>139</v>
      </c>
      <c r="AU658" s="227" t="s">
        <v>144</v>
      </c>
      <c r="AY658" s="17" t="s">
        <v>136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144</v>
      </c>
      <c r="BK658" s="228">
        <f>ROUND(I658*H658,1)</f>
        <v>0</v>
      </c>
      <c r="BL658" s="17" t="s">
        <v>244</v>
      </c>
      <c r="BM658" s="227" t="s">
        <v>893</v>
      </c>
    </row>
    <row r="659" s="14" customFormat="1">
      <c r="A659" s="14"/>
      <c r="B659" s="240"/>
      <c r="C659" s="241"/>
      <c r="D659" s="231" t="s">
        <v>150</v>
      </c>
      <c r="E659" s="242" t="s">
        <v>1</v>
      </c>
      <c r="F659" s="243" t="s">
        <v>137</v>
      </c>
      <c r="G659" s="241"/>
      <c r="H659" s="244">
        <v>3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150</v>
      </c>
      <c r="AU659" s="250" t="s">
        <v>144</v>
      </c>
      <c r="AV659" s="14" t="s">
        <v>144</v>
      </c>
      <c r="AW659" s="14" t="s">
        <v>30</v>
      </c>
      <c r="AX659" s="14" t="s">
        <v>81</v>
      </c>
      <c r="AY659" s="250" t="s">
        <v>136</v>
      </c>
    </row>
    <row r="660" s="2" customFormat="1" ht="16.5" customHeight="1">
      <c r="A660" s="38"/>
      <c r="B660" s="39"/>
      <c r="C660" s="215" t="s">
        <v>894</v>
      </c>
      <c r="D660" s="215" t="s">
        <v>139</v>
      </c>
      <c r="E660" s="216" t="s">
        <v>895</v>
      </c>
      <c r="F660" s="217" t="s">
        <v>896</v>
      </c>
      <c r="G660" s="218" t="s">
        <v>148</v>
      </c>
      <c r="H660" s="219">
        <v>13.300000000000001</v>
      </c>
      <c r="I660" s="220"/>
      <c r="J660" s="221">
        <f>ROUND(I660*H660,1)</f>
        <v>0</v>
      </c>
      <c r="K660" s="222"/>
      <c r="L660" s="44"/>
      <c r="M660" s="223" t="s">
        <v>1</v>
      </c>
      <c r="N660" s="224" t="s">
        <v>40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0.023800000000000002</v>
      </c>
      <c r="T660" s="226">
        <f>S660*H660</f>
        <v>0.31654000000000004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244</v>
      </c>
      <c r="AT660" s="227" t="s">
        <v>139</v>
      </c>
      <c r="AU660" s="227" t="s">
        <v>144</v>
      </c>
      <c r="AY660" s="17" t="s">
        <v>136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144</v>
      </c>
      <c r="BK660" s="228">
        <f>ROUND(I660*H660,1)</f>
        <v>0</v>
      </c>
      <c r="BL660" s="17" t="s">
        <v>244</v>
      </c>
      <c r="BM660" s="227" t="s">
        <v>897</v>
      </c>
    </row>
    <row r="661" s="13" customFormat="1">
      <c r="A661" s="13"/>
      <c r="B661" s="229"/>
      <c r="C661" s="230"/>
      <c r="D661" s="231" t="s">
        <v>150</v>
      </c>
      <c r="E661" s="232" t="s">
        <v>1</v>
      </c>
      <c r="F661" s="233" t="s">
        <v>170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150</v>
      </c>
      <c r="AU661" s="239" t="s">
        <v>144</v>
      </c>
      <c r="AV661" s="13" t="s">
        <v>81</v>
      </c>
      <c r="AW661" s="13" t="s">
        <v>30</v>
      </c>
      <c r="AX661" s="13" t="s">
        <v>74</v>
      </c>
      <c r="AY661" s="239" t="s">
        <v>136</v>
      </c>
    </row>
    <row r="662" s="14" customFormat="1">
      <c r="A662" s="14"/>
      <c r="B662" s="240"/>
      <c r="C662" s="241"/>
      <c r="D662" s="231" t="s">
        <v>150</v>
      </c>
      <c r="E662" s="242" t="s">
        <v>1</v>
      </c>
      <c r="F662" s="243" t="s">
        <v>898</v>
      </c>
      <c r="G662" s="241"/>
      <c r="H662" s="244">
        <v>5.9500000000000002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150</v>
      </c>
      <c r="AU662" s="250" t="s">
        <v>144</v>
      </c>
      <c r="AV662" s="14" t="s">
        <v>144</v>
      </c>
      <c r="AW662" s="14" t="s">
        <v>30</v>
      </c>
      <c r="AX662" s="14" t="s">
        <v>74</v>
      </c>
      <c r="AY662" s="250" t="s">
        <v>136</v>
      </c>
    </row>
    <row r="663" s="13" customFormat="1">
      <c r="A663" s="13"/>
      <c r="B663" s="229"/>
      <c r="C663" s="230"/>
      <c r="D663" s="231" t="s">
        <v>150</v>
      </c>
      <c r="E663" s="232" t="s">
        <v>1</v>
      </c>
      <c r="F663" s="233" t="s">
        <v>172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150</v>
      </c>
      <c r="AU663" s="239" t="s">
        <v>144</v>
      </c>
      <c r="AV663" s="13" t="s">
        <v>81</v>
      </c>
      <c r="AW663" s="13" t="s">
        <v>30</v>
      </c>
      <c r="AX663" s="13" t="s">
        <v>74</v>
      </c>
      <c r="AY663" s="239" t="s">
        <v>136</v>
      </c>
    </row>
    <row r="664" s="14" customFormat="1">
      <c r="A664" s="14"/>
      <c r="B664" s="240"/>
      <c r="C664" s="241"/>
      <c r="D664" s="231" t="s">
        <v>150</v>
      </c>
      <c r="E664" s="242" t="s">
        <v>1</v>
      </c>
      <c r="F664" s="243" t="s">
        <v>898</v>
      </c>
      <c r="G664" s="241"/>
      <c r="H664" s="244">
        <v>5.9500000000000002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150</v>
      </c>
      <c r="AU664" s="250" t="s">
        <v>144</v>
      </c>
      <c r="AV664" s="14" t="s">
        <v>144</v>
      </c>
      <c r="AW664" s="14" t="s">
        <v>30</v>
      </c>
      <c r="AX664" s="14" t="s">
        <v>74</v>
      </c>
      <c r="AY664" s="250" t="s">
        <v>136</v>
      </c>
    </row>
    <row r="665" s="13" customFormat="1">
      <c r="A665" s="13"/>
      <c r="B665" s="229"/>
      <c r="C665" s="230"/>
      <c r="D665" s="231" t="s">
        <v>150</v>
      </c>
      <c r="E665" s="232" t="s">
        <v>1</v>
      </c>
      <c r="F665" s="233" t="s">
        <v>899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150</v>
      </c>
      <c r="AU665" s="239" t="s">
        <v>144</v>
      </c>
      <c r="AV665" s="13" t="s">
        <v>81</v>
      </c>
      <c r="AW665" s="13" t="s">
        <v>30</v>
      </c>
      <c r="AX665" s="13" t="s">
        <v>74</v>
      </c>
      <c r="AY665" s="239" t="s">
        <v>136</v>
      </c>
    </row>
    <row r="666" s="14" customFormat="1">
      <c r="A666" s="14"/>
      <c r="B666" s="240"/>
      <c r="C666" s="241"/>
      <c r="D666" s="231" t="s">
        <v>150</v>
      </c>
      <c r="E666" s="242" t="s">
        <v>1</v>
      </c>
      <c r="F666" s="243" t="s">
        <v>900</v>
      </c>
      <c r="G666" s="241"/>
      <c r="H666" s="244">
        <v>1.3999999999999999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150</v>
      </c>
      <c r="AU666" s="250" t="s">
        <v>144</v>
      </c>
      <c r="AV666" s="14" t="s">
        <v>144</v>
      </c>
      <c r="AW666" s="14" t="s">
        <v>30</v>
      </c>
      <c r="AX666" s="14" t="s">
        <v>74</v>
      </c>
      <c r="AY666" s="250" t="s">
        <v>136</v>
      </c>
    </row>
    <row r="667" s="15" customFormat="1">
      <c r="A667" s="15"/>
      <c r="B667" s="251"/>
      <c r="C667" s="252"/>
      <c r="D667" s="231" t="s">
        <v>150</v>
      </c>
      <c r="E667" s="253" t="s">
        <v>1</v>
      </c>
      <c r="F667" s="254" t="s">
        <v>174</v>
      </c>
      <c r="G667" s="252"/>
      <c r="H667" s="255">
        <v>13.300000000000001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150</v>
      </c>
      <c r="AU667" s="261" t="s">
        <v>144</v>
      </c>
      <c r="AV667" s="15" t="s">
        <v>143</v>
      </c>
      <c r="AW667" s="15" t="s">
        <v>30</v>
      </c>
      <c r="AX667" s="15" t="s">
        <v>81</v>
      </c>
      <c r="AY667" s="261" t="s">
        <v>136</v>
      </c>
    </row>
    <row r="668" s="2" customFormat="1" ht="24.15" customHeight="1">
      <c r="A668" s="38"/>
      <c r="B668" s="39"/>
      <c r="C668" s="215" t="s">
        <v>901</v>
      </c>
      <c r="D668" s="215" t="s">
        <v>139</v>
      </c>
      <c r="E668" s="216" t="s">
        <v>902</v>
      </c>
      <c r="F668" s="217" t="s">
        <v>903</v>
      </c>
      <c r="G668" s="218" t="s">
        <v>142</v>
      </c>
      <c r="H668" s="219">
        <v>1</v>
      </c>
      <c r="I668" s="220"/>
      <c r="J668" s="221">
        <f>ROUND(I668*H668,1)</f>
        <v>0</v>
      </c>
      <c r="K668" s="222"/>
      <c r="L668" s="44"/>
      <c r="M668" s="223" t="s">
        <v>1</v>
      </c>
      <c r="N668" s="224" t="s">
        <v>40</v>
      </c>
      <c r="O668" s="91"/>
      <c r="P668" s="225">
        <f>O668*H668</f>
        <v>0</v>
      </c>
      <c r="Q668" s="225">
        <v>0</v>
      </c>
      <c r="R668" s="225">
        <f>Q668*H668</f>
        <v>0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244</v>
      </c>
      <c r="AT668" s="227" t="s">
        <v>139</v>
      </c>
      <c r="AU668" s="227" t="s">
        <v>144</v>
      </c>
      <c r="AY668" s="17" t="s">
        <v>136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144</v>
      </c>
      <c r="BK668" s="228">
        <f>ROUND(I668*H668,1)</f>
        <v>0</v>
      </c>
      <c r="BL668" s="17" t="s">
        <v>244</v>
      </c>
      <c r="BM668" s="227" t="s">
        <v>904</v>
      </c>
    </row>
    <row r="669" s="13" customFormat="1">
      <c r="A669" s="13"/>
      <c r="B669" s="229"/>
      <c r="C669" s="230"/>
      <c r="D669" s="231" t="s">
        <v>150</v>
      </c>
      <c r="E669" s="232" t="s">
        <v>1</v>
      </c>
      <c r="F669" s="233" t="s">
        <v>164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150</v>
      </c>
      <c r="AU669" s="239" t="s">
        <v>144</v>
      </c>
      <c r="AV669" s="13" t="s">
        <v>81</v>
      </c>
      <c r="AW669" s="13" t="s">
        <v>30</v>
      </c>
      <c r="AX669" s="13" t="s">
        <v>74</v>
      </c>
      <c r="AY669" s="239" t="s">
        <v>136</v>
      </c>
    </row>
    <row r="670" s="14" customFormat="1">
      <c r="A670" s="14"/>
      <c r="B670" s="240"/>
      <c r="C670" s="241"/>
      <c r="D670" s="231" t="s">
        <v>150</v>
      </c>
      <c r="E670" s="242" t="s">
        <v>1</v>
      </c>
      <c r="F670" s="243" t="s">
        <v>81</v>
      </c>
      <c r="G670" s="241"/>
      <c r="H670" s="244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150</v>
      </c>
      <c r="AU670" s="250" t="s">
        <v>144</v>
      </c>
      <c r="AV670" s="14" t="s">
        <v>144</v>
      </c>
      <c r="AW670" s="14" t="s">
        <v>30</v>
      </c>
      <c r="AX670" s="14" t="s">
        <v>81</v>
      </c>
      <c r="AY670" s="250" t="s">
        <v>136</v>
      </c>
    </row>
    <row r="671" s="2" customFormat="1" ht="24.15" customHeight="1">
      <c r="A671" s="38"/>
      <c r="B671" s="39"/>
      <c r="C671" s="262" t="s">
        <v>905</v>
      </c>
      <c r="D671" s="262" t="s">
        <v>254</v>
      </c>
      <c r="E671" s="263" t="s">
        <v>906</v>
      </c>
      <c r="F671" s="264" t="s">
        <v>907</v>
      </c>
      <c r="G671" s="265" t="s">
        <v>142</v>
      </c>
      <c r="H671" s="266">
        <v>1</v>
      </c>
      <c r="I671" s="267"/>
      <c r="J671" s="268">
        <f>ROUND(I671*H671,1)</f>
        <v>0</v>
      </c>
      <c r="K671" s="269"/>
      <c r="L671" s="270"/>
      <c r="M671" s="271" t="s">
        <v>1</v>
      </c>
      <c r="N671" s="272" t="s">
        <v>40</v>
      </c>
      <c r="O671" s="91"/>
      <c r="P671" s="225">
        <f>O671*H671</f>
        <v>0</v>
      </c>
      <c r="Q671" s="225">
        <v>0.023</v>
      </c>
      <c r="R671" s="225">
        <f>Q671*H671</f>
        <v>0.023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325</v>
      </c>
      <c r="AT671" s="227" t="s">
        <v>254</v>
      </c>
      <c r="AU671" s="227" t="s">
        <v>144</v>
      </c>
      <c r="AY671" s="17" t="s">
        <v>136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144</v>
      </c>
      <c r="BK671" s="228">
        <f>ROUND(I671*H671,1)</f>
        <v>0</v>
      </c>
      <c r="BL671" s="17" t="s">
        <v>244</v>
      </c>
      <c r="BM671" s="227" t="s">
        <v>908</v>
      </c>
    </row>
    <row r="672" s="2" customFormat="1" ht="21.75" customHeight="1">
      <c r="A672" s="38"/>
      <c r="B672" s="39"/>
      <c r="C672" s="215" t="s">
        <v>909</v>
      </c>
      <c r="D672" s="215" t="s">
        <v>139</v>
      </c>
      <c r="E672" s="216" t="s">
        <v>910</v>
      </c>
      <c r="F672" s="217" t="s">
        <v>911</v>
      </c>
      <c r="G672" s="218" t="s">
        <v>148</v>
      </c>
      <c r="H672" s="219">
        <v>11.9</v>
      </c>
      <c r="I672" s="220"/>
      <c r="J672" s="221">
        <f>ROUND(I672*H672,1)</f>
        <v>0</v>
      </c>
      <c r="K672" s="222"/>
      <c r="L672" s="44"/>
      <c r="M672" s="223" t="s">
        <v>1</v>
      </c>
      <c r="N672" s="224" t="s">
        <v>40</v>
      </c>
      <c r="O672" s="91"/>
      <c r="P672" s="225">
        <f>O672*H672</f>
        <v>0</v>
      </c>
      <c r="Q672" s="225">
        <v>0</v>
      </c>
      <c r="R672" s="225">
        <f>Q672*H672</f>
        <v>0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244</v>
      </c>
      <c r="AT672" s="227" t="s">
        <v>139</v>
      </c>
      <c r="AU672" s="227" t="s">
        <v>144</v>
      </c>
      <c r="AY672" s="17" t="s">
        <v>136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144</v>
      </c>
      <c r="BK672" s="228">
        <f>ROUND(I672*H672,1)</f>
        <v>0</v>
      </c>
      <c r="BL672" s="17" t="s">
        <v>244</v>
      </c>
      <c r="BM672" s="227" t="s">
        <v>912</v>
      </c>
    </row>
    <row r="673" s="13" customFormat="1">
      <c r="A673" s="13"/>
      <c r="B673" s="229"/>
      <c r="C673" s="230"/>
      <c r="D673" s="231" t="s">
        <v>150</v>
      </c>
      <c r="E673" s="232" t="s">
        <v>1</v>
      </c>
      <c r="F673" s="233" t="s">
        <v>170</v>
      </c>
      <c r="G673" s="230"/>
      <c r="H673" s="232" t="s">
        <v>1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150</v>
      </c>
      <c r="AU673" s="239" t="s">
        <v>144</v>
      </c>
      <c r="AV673" s="13" t="s">
        <v>81</v>
      </c>
      <c r="AW673" s="13" t="s">
        <v>30</v>
      </c>
      <c r="AX673" s="13" t="s">
        <v>74</v>
      </c>
      <c r="AY673" s="239" t="s">
        <v>136</v>
      </c>
    </row>
    <row r="674" s="14" customFormat="1">
      <c r="A674" s="14"/>
      <c r="B674" s="240"/>
      <c r="C674" s="241"/>
      <c r="D674" s="231" t="s">
        <v>150</v>
      </c>
      <c r="E674" s="242" t="s">
        <v>1</v>
      </c>
      <c r="F674" s="243" t="s">
        <v>898</v>
      </c>
      <c r="G674" s="241"/>
      <c r="H674" s="244">
        <v>5.9500000000000002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150</v>
      </c>
      <c r="AU674" s="250" t="s">
        <v>144</v>
      </c>
      <c r="AV674" s="14" t="s">
        <v>144</v>
      </c>
      <c r="AW674" s="14" t="s">
        <v>30</v>
      </c>
      <c r="AX674" s="14" t="s">
        <v>74</v>
      </c>
      <c r="AY674" s="250" t="s">
        <v>136</v>
      </c>
    </row>
    <row r="675" s="13" customFormat="1">
      <c r="A675" s="13"/>
      <c r="B675" s="229"/>
      <c r="C675" s="230"/>
      <c r="D675" s="231" t="s">
        <v>150</v>
      </c>
      <c r="E675" s="232" t="s">
        <v>1</v>
      </c>
      <c r="F675" s="233" t="s">
        <v>172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150</v>
      </c>
      <c r="AU675" s="239" t="s">
        <v>144</v>
      </c>
      <c r="AV675" s="13" t="s">
        <v>81</v>
      </c>
      <c r="AW675" s="13" t="s">
        <v>30</v>
      </c>
      <c r="AX675" s="13" t="s">
        <v>74</v>
      </c>
      <c r="AY675" s="239" t="s">
        <v>136</v>
      </c>
    </row>
    <row r="676" s="14" customFormat="1">
      <c r="A676" s="14"/>
      <c r="B676" s="240"/>
      <c r="C676" s="241"/>
      <c r="D676" s="231" t="s">
        <v>150</v>
      </c>
      <c r="E676" s="242" t="s">
        <v>1</v>
      </c>
      <c r="F676" s="243" t="s">
        <v>898</v>
      </c>
      <c r="G676" s="241"/>
      <c r="H676" s="244">
        <v>5.9500000000000002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150</v>
      </c>
      <c r="AU676" s="250" t="s">
        <v>144</v>
      </c>
      <c r="AV676" s="14" t="s">
        <v>144</v>
      </c>
      <c r="AW676" s="14" t="s">
        <v>30</v>
      </c>
      <c r="AX676" s="14" t="s">
        <v>74</v>
      </c>
      <c r="AY676" s="250" t="s">
        <v>136</v>
      </c>
    </row>
    <row r="677" s="15" customFormat="1">
      <c r="A677" s="15"/>
      <c r="B677" s="251"/>
      <c r="C677" s="252"/>
      <c r="D677" s="231" t="s">
        <v>150</v>
      </c>
      <c r="E677" s="253" t="s">
        <v>1</v>
      </c>
      <c r="F677" s="254" t="s">
        <v>174</v>
      </c>
      <c r="G677" s="252"/>
      <c r="H677" s="255">
        <v>11.9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1" t="s">
        <v>150</v>
      </c>
      <c r="AU677" s="261" t="s">
        <v>144</v>
      </c>
      <c r="AV677" s="15" t="s">
        <v>143</v>
      </c>
      <c r="AW677" s="15" t="s">
        <v>30</v>
      </c>
      <c r="AX677" s="15" t="s">
        <v>81</v>
      </c>
      <c r="AY677" s="261" t="s">
        <v>136</v>
      </c>
    </row>
    <row r="678" s="2" customFormat="1" ht="21.75" customHeight="1">
      <c r="A678" s="38"/>
      <c r="B678" s="39"/>
      <c r="C678" s="215" t="s">
        <v>913</v>
      </c>
      <c r="D678" s="215" t="s">
        <v>139</v>
      </c>
      <c r="E678" s="216" t="s">
        <v>914</v>
      </c>
      <c r="F678" s="217" t="s">
        <v>915</v>
      </c>
      <c r="G678" s="218" t="s">
        <v>148</v>
      </c>
      <c r="H678" s="219">
        <v>11.9</v>
      </c>
      <c r="I678" s="220"/>
      <c r="J678" s="221">
        <f>ROUND(I678*H678,1)</f>
        <v>0</v>
      </c>
      <c r="K678" s="222"/>
      <c r="L678" s="44"/>
      <c r="M678" s="223" t="s">
        <v>1</v>
      </c>
      <c r="N678" s="224" t="s">
        <v>40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244</v>
      </c>
      <c r="AT678" s="227" t="s">
        <v>139</v>
      </c>
      <c r="AU678" s="227" t="s">
        <v>144</v>
      </c>
      <c r="AY678" s="17" t="s">
        <v>136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144</v>
      </c>
      <c r="BK678" s="228">
        <f>ROUND(I678*H678,1)</f>
        <v>0</v>
      </c>
      <c r="BL678" s="17" t="s">
        <v>244</v>
      </c>
      <c r="BM678" s="227" t="s">
        <v>916</v>
      </c>
    </row>
    <row r="679" s="13" customFormat="1">
      <c r="A679" s="13"/>
      <c r="B679" s="229"/>
      <c r="C679" s="230"/>
      <c r="D679" s="231" t="s">
        <v>150</v>
      </c>
      <c r="E679" s="232" t="s">
        <v>1</v>
      </c>
      <c r="F679" s="233" t="s">
        <v>170</v>
      </c>
      <c r="G679" s="230"/>
      <c r="H679" s="232" t="s">
        <v>1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150</v>
      </c>
      <c r="AU679" s="239" t="s">
        <v>144</v>
      </c>
      <c r="AV679" s="13" t="s">
        <v>81</v>
      </c>
      <c r="AW679" s="13" t="s">
        <v>30</v>
      </c>
      <c r="AX679" s="13" t="s">
        <v>74</v>
      </c>
      <c r="AY679" s="239" t="s">
        <v>136</v>
      </c>
    </row>
    <row r="680" s="14" customFormat="1">
      <c r="A680" s="14"/>
      <c r="B680" s="240"/>
      <c r="C680" s="241"/>
      <c r="D680" s="231" t="s">
        <v>150</v>
      </c>
      <c r="E680" s="242" t="s">
        <v>1</v>
      </c>
      <c r="F680" s="243" t="s">
        <v>898</v>
      </c>
      <c r="G680" s="241"/>
      <c r="H680" s="244">
        <v>5.9500000000000002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150</v>
      </c>
      <c r="AU680" s="250" t="s">
        <v>144</v>
      </c>
      <c r="AV680" s="14" t="s">
        <v>144</v>
      </c>
      <c r="AW680" s="14" t="s">
        <v>30</v>
      </c>
      <c r="AX680" s="14" t="s">
        <v>74</v>
      </c>
      <c r="AY680" s="250" t="s">
        <v>136</v>
      </c>
    </row>
    <row r="681" s="13" customFormat="1">
      <c r="A681" s="13"/>
      <c r="B681" s="229"/>
      <c r="C681" s="230"/>
      <c r="D681" s="231" t="s">
        <v>150</v>
      </c>
      <c r="E681" s="232" t="s">
        <v>1</v>
      </c>
      <c r="F681" s="233" t="s">
        <v>172</v>
      </c>
      <c r="G681" s="230"/>
      <c r="H681" s="232" t="s">
        <v>1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9" t="s">
        <v>150</v>
      </c>
      <c r="AU681" s="239" t="s">
        <v>144</v>
      </c>
      <c r="AV681" s="13" t="s">
        <v>81</v>
      </c>
      <c r="AW681" s="13" t="s">
        <v>30</v>
      </c>
      <c r="AX681" s="13" t="s">
        <v>74</v>
      </c>
      <c r="AY681" s="239" t="s">
        <v>136</v>
      </c>
    </row>
    <row r="682" s="14" customFormat="1">
      <c r="A682" s="14"/>
      <c r="B682" s="240"/>
      <c r="C682" s="241"/>
      <c r="D682" s="231" t="s">
        <v>150</v>
      </c>
      <c r="E682" s="242" t="s">
        <v>1</v>
      </c>
      <c r="F682" s="243" t="s">
        <v>898</v>
      </c>
      <c r="G682" s="241"/>
      <c r="H682" s="244">
        <v>5.9500000000000002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150</v>
      </c>
      <c r="AU682" s="250" t="s">
        <v>144</v>
      </c>
      <c r="AV682" s="14" t="s">
        <v>144</v>
      </c>
      <c r="AW682" s="14" t="s">
        <v>30</v>
      </c>
      <c r="AX682" s="14" t="s">
        <v>74</v>
      </c>
      <c r="AY682" s="250" t="s">
        <v>136</v>
      </c>
    </row>
    <row r="683" s="15" customFormat="1">
      <c r="A683" s="15"/>
      <c r="B683" s="251"/>
      <c r="C683" s="252"/>
      <c r="D683" s="231" t="s">
        <v>150</v>
      </c>
      <c r="E683" s="253" t="s">
        <v>1</v>
      </c>
      <c r="F683" s="254" t="s">
        <v>174</v>
      </c>
      <c r="G683" s="252"/>
      <c r="H683" s="255">
        <v>11.9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1" t="s">
        <v>150</v>
      </c>
      <c r="AU683" s="261" t="s">
        <v>144</v>
      </c>
      <c r="AV683" s="15" t="s">
        <v>143</v>
      </c>
      <c r="AW683" s="15" t="s">
        <v>30</v>
      </c>
      <c r="AX683" s="15" t="s">
        <v>81</v>
      </c>
      <c r="AY683" s="261" t="s">
        <v>136</v>
      </c>
    </row>
    <row r="684" s="2" customFormat="1" ht="16.5" customHeight="1">
      <c r="A684" s="38"/>
      <c r="B684" s="39"/>
      <c r="C684" s="215" t="s">
        <v>917</v>
      </c>
      <c r="D684" s="215" t="s">
        <v>139</v>
      </c>
      <c r="E684" s="216" t="s">
        <v>918</v>
      </c>
      <c r="F684" s="217" t="s">
        <v>919</v>
      </c>
      <c r="G684" s="218" t="s">
        <v>142</v>
      </c>
      <c r="H684" s="219">
        <v>3</v>
      </c>
      <c r="I684" s="220"/>
      <c r="J684" s="221">
        <f>ROUND(I684*H684,1)</f>
        <v>0</v>
      </c>
      <c r="K684" s="222"/>
      <c r="L684" s="44"/>
      <c r="M684" s="223" t="s">
        <v>1</v>
      </c>
      <c r="N684" s="224" t="s">
        <v>40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244</v>
      </c>
      <c r="AT684" s="227" t="s">
        <v>139</v>
      </c>
      <c r="AU684" s="227" t="s">
        <v>144</v>
      </c>
      <c r="AY684" s="17" t="s">
        <v>136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144</v>
      </c>
      <c r="BK684" s="228">
        <f>ROUND(I684*H684,1)</f>
        <v>0</v>
      </c>
      <c r="BL684" s="17" t="s">
        <v>244</v>
      </c>
      <c r="BM684" s="227" t="s">
        <v>920</v>
      </c>
    </row>
    <row r="685" s="14" customFormat="1">
      <c r="A685" s="14"/>
      <c r="B685" s="240"/>
      <c r="C685" s="241"/>
      <c r="D685" s="231" t="s">
        <v>150</v>
      </c>
      <c r="E685" s="242" t="s">
        <v>1</v>
      </c>
      <c r="F685" s="243" t="s">
        <v>137</v>
      </c>
      <c r="G685" s="241"/>
      <c r="H685" s="244">
        <v>3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150</v>
      </c>
      <c r="AU685" s="250" t="s">
        <v>144</v>
      </c>
      <c r="AV685" s="14" t="s">
        <v>144</v>
      </c>
      <c r="AW685" s="14" t="s">
        <v>30</v>
      </c>
      <c r="AX685" s="14" t="s">
        <v>81</v>
      </c>
      <c r="AY685" s="250" t="s">
        <v>136</v>
      </c>
    </row>
    <row r="686" s="2" customFormat="1" ht="16.5" customHeight="1">
      <c r="A686" s="38"/>
      <c r="B686" s="39"/>
      <c r="C686" s="215" t="s">
        <v>921</v>
      </c>
      <c r="D686" s="215" t="s">
        <v>139</v>
      </c>
      <c r="E686" s="216" t="s">
        <v>922</v>
      </c>
      <c r="F686" s="217" t="s">
        <v>923</v>
      </c>
      <c r="G686" s="218" t="s">
        <v>148</v>
      </c>
      <c r="H686" s="219">
        <v>12.44</v>
      </c>
      <c r="I686" s="220"/>
      <c r="J686" s="221">
        <f>ROUND(I686*H686,1)</f>
        <v>0</v>
      </c>
      <c r="K686" s="222"/>
      <c r="L686" s="44"/>
      <c r="M686" s="223" t="s">
        <v>1</v>
      </c>
      <c r="N686" s="224" t="s">
        <v>40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244</v>
      </c>
      <c r="AT686" s="227" t="s">
        <v>139</v>
      </c>
      <c r="AU686" s="227" t="s">
        <v>144</v>
      </c>
      <c r="AY686" s="17" t="s">
        <v>136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144</v>
      </c>
      <c r="BK686" s="228">
        <f>ROUND(I686*H686,1)</f>
        <v>0</v>
      </c>
      <c r="BL686" s="17" t="s">
        <v>244</v>
      </c>
      <c r="BM686" s="227" t="s">
        <v>924</v>
      </c>
    </row>
    <row r="687" s="13" customFormat="1">
      <c r="A687" s="13"/>
      <c r="B687" s="229"/>
      <c r="C687" s="230"/>
      <c r="D687" s="231" t="s">
        <v>150</v>
      </c>
      <c r="E687" s="232" t="s">
        <v>1</v>
      </c>
      <c r="F687" s="233" t="s">
        <v>170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150</v>
      </c>
      <c r="AU687" s="239" t="s">
        <v>144</v>
      </c>
      <c r="AV687" s="13" t="s">
        <v>81</v>
      </c>
      <c r="AW687" s="13" t="s">
        <v>30</v>
      </c>
      <c r="AX687" s="13" t="s">
        <v>74</v>
      </c>
      <c r="AY687" s="239" t="s">
        <v>136</v>
      </c>
    </row>
    <row r="688" s="14" customFormat="1">
      <c r="A688" s="14"/>
      <c r="B688" s="240"/>
      <c r="C688" s="241"/>
      <c r="D688" s="231" t="s">
        <v>150</v>
      </c>
      <c r="E688" s="242" t="s">
        <v>1</v>
      </c>
      <c r="F688" s="243" t="s">
        <v>898</v>
      </c>
      <c r="G688" s="241"/>
      <c r="H688" s="244">
        <v>5.9500000000000002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150</v>
      </c>
      <c r="AU688" s="250" t="s">
        <v>144</v>
      </c>
      <c r="AV688" s="14" t="s">
        <v>144</v>
      </c>
      <c r="AW688" s="14" t="s">
        <v>30</v>
      </c>
      <c r="AX688" s="14" t="s">
        <v>74</v>
      </c>
      <c r="AY688" s="250" t="s">
        <v>136</v>
      </c>
    </row>
    <row r="689" s="13" customFormat="1">
      <c r="A689" s="13"/>
      <c r="B689" s="229"/>
      <c r="C689" s="230"/>
      <c r="D689" s="231" t="s">
        <v>150</v>
      </c>
      <c r="E689" s="232" t="s">
        <v>1</v>
      </c>
      <c r="F689" s="233" t="s">
        <v>172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150</v>
      </c>
      <c r="AU689" s="239" t="s">
        <v>144</v>
      </c>
      <c r="AV689" s="13" t="s">
        <v>81</v>
      </c>
      <c r="AW689" s="13" t="s">
        <v>30</v>
      </c>
      <c r="AX689" s="13" t="s">
        <v>74</v>
      </c>
      <c r="AY689" s="239" t="s">
        <v>136</v>
      </c>
    </row>
    <row r="690" s="14" customFormat="1">
      <c r="A690" s="14"/>
      <c r="B690" s="240"/>
      <c r="C690" s="241"/>
      <c r="D690" s="231" t="s">
        <v>150</v>
      </c>
      <c r="E690" s="242" t="s">
        <v>1</v>
      </c>
      <c r="F690" s="243" t="s">
        <v>898</v>
      </c>
      <c r="G690" s="241"/>
      <c r="H690" s="244">
        <v>5.9500000000000002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150</v>
      </c>
      <c r="AU690" s="250" t="s">
        <v>144</v>
      </c>
      <c r="AV690" s="14" t="s">
        <v>144</v>
      </c>
      <c r="AW690" s="14" t="s">
        <v>30</v>
      </c>
      <c r="AX690" s="14" t="s">
        <v>74</v>
      </c>
      <c r="AY690" s="250" t="s">
        <v>136</v>
      </c>
    </row>
    <row r="691" s="13" customFormat="1">
      <c r="A691" s="13"/>
      <c r="B691" s="229"/>
      <c r="C691" s="230"/>
      <c r="D691" s="231" t="s">
        <v>150</v>
      </c>
      <c r="E691" s="232" t="s">
        <v>1</v>
      </c>
      <c r="F691" s="233" t="s">
        <v>925</v>
      </c>
      <c r="G691" s="230"/>
      <c r="H691" s="232" t="s">
        <v>1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9" t="s">
        <v>150</v>
      </c>
      <c r="AU691" s="239" t="s">
        <v>144</v>
      </c>
      <c r="AV691" s="13" t="s">
        <v>81</v>
      </c>
      <c r="AW691" s="13" t="s">
        <v>30</v>
      </c>
      <c r="AX691" s="13" t="s">
        <v>74</v>
      </c>
      <c r="AY691" s="239" t="s">
        <v>136</v>
      </c>
    </row>
    <row r="692" s="14" customFormat="1">
      <c r="A692" s="14"/>
      <c r="B692" s="240"/>
      <c r="C692" s="241"/>
      <c r="D692" s="231" t="s">
        <v>150</v>
      </c>
      <c r="E692" s="242" t="s">
        <v>1</v>
      </c>
      <c r="F692" s="243" t="s">
        <v>926</v>
      </c>
      <c r="G692" s="241"/>
      <c r="H692" s="244">
        <v>0.54000000000000004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150</v>
      </c>
      <c r="AU692" s="250" t="s">
        <v>144</v>
      </c>
      <c r="AV692" s="14" t="s">
        <v>144</v>
      </c>
      <c r="AW692" s="14" t="s">
        <v>30</v>
      </c>
      <c r="AX692" s="14" t="s">
        <v>74</v>
      </c>
      <c r="AY692" s="250" t="s">
        <v>136</v>
      </c>
    </row>
    <row r="693" s="15" customFormat="1">
      <c r="A693" s="15"/>
      <c r="B693" s="251"/>
      <c r="C693" s="252"/>
      <c r="D693" s="231" t="s">
        <v>150</v>
      </c>
      <c r="E693" s="253" t="s">
        <v>1</v>
      </c>
      <c r="F693" s="254" t="s">
        <v>174</v>
      </c>
      <c r="G693" s="252"/>
      <c r="H693" s="255">
        <v>12.44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1" t="s">
        <v>150</v>
      </c>
      <c r="AU693" s="261" t="s">
        <v>144</v>
      </c>
      <c r="AV693" s="15" t="s">
        <v>143</v>
      </c>
      <c r="AW693" s="15" t="s">
        <v>30</v>
      </c>
      <c r="AX693" s="15" t="s">
        <v>81</v>
      </c>
      <c r="AY693" s="261" t="s">
        <v>136</v>
      </c>
    </row>
    <row r="694" s="2" customFormat="1" ht="21.75" customHeight="1">
      <c r="A694" s="38"/>
      <c r="B694" s="39"/>
      <c r="C694" s="215" t="s">
        <v>927</v>
      </c>
      <c r="D694" s="215" t="s">
        <v>139</v>
      </c>
      <c r="E694" s="216" t="s">
        <v>928</v>
      </c>
      <c r="F694" s="217" t="s">
        <v>929</v>
      </c>
      <c r="G694" s="218" t="s">
        <v>148</v>
      </c>
      <c r="H694" s="219">
        <v>11.9</v>
      </c>
      <c r="I694" s="220"/>
      <c r="J694" s="221">
        <f>ROUND(I694*H694,1)</f>
        <v>0</v>
      </c>
      <c r="K694" s="222"/>
      <c r="L694" s="44"/>
      <c r="M694" s="223" t="s">
        <v>1</v>
      </c>
      <c r="N694" s="224" t="s">
        <v>40</v>
      </c>
      <c r="O694" s="91"/>
      <c r="P694" s="225">
        <f>O694*H694</f>
        <v>0</v>
      </c>
      <c r="Q694" s="225">
        <v>0.0050000000000000001</v>
      </c>
      <c r="R694" s="225">
        <f>Q694*H694</f>
        <v>0.059500000000000004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244</v>
      </c>
      <c r="AT694" s="227" t="s">
        <v>139</v>
      </c>
      <c r="AU694" s="227" t="s">
        <v>144</v>
      </c>
      <c r="AY694" s="17" t="s">
        <v>136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144</v>
      </c>
      <c r="BK694" s="228">
        <f>ROUND(I694*H694,1)</f>
        <v>0</v>
      </c>
      <c r="BL694" s="17" t="s">
        <v>244</v>
      </c>
      <c r="BM694" s="227" t="s">
        <v>930</v>
      </c>
    </row>
    <row r="695" s="13" customFormat="1">
      <c r="A695" s="13"/>
      <c r="B695" s="229"/>
      <c r="C695" s="230"/>
      <c r="D695" s="231" t="s">
        <v>150</v>
      </c>
      <c r="E695" s="232" t="s">
        <v>1</v>
      </c>
      <c r="F695" s="233" t="s">
        <v>170</v>
      </c>
      <c r="G695" s="230"/>
      <c r="H695" s="232" t="s">
        <v>1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150</v>
      </c>
      <c r="AU695" s="239" t="s">
        <v>144</v>
      </c>
      <c r="AV695" s="13" t="s">
        <v>81</v>
      </c>
      <c r="AW695" s="13" t="s">
        <v>30</v>
      </c>
      <c r="AX695" s="13" t="s">
        <v>74</v>
      </c>
      <c r="AY695" s="239" t="s">
        <v>136</v>
      </c>
    </row>
    <row r="696" s="14" customFormat="1">
      <c r="A696" s="14"/>
      <c r="B696" s="240"/>
      <c r="C696" s="241"/>
      <c r="D696" s="231" t="s">
        <v>150</v>
      </c>
      <c r="E696" s="242" t="s">
        <v>1</v>
      </c>
      <c r="F696" s="243" t="s">
        <v>898</v>
      </c>
      <c r="G696" s="241"/>
      <c r="H696" s="244">
        <v>5.9500000000000002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150</v>
      </c>
      <c r="AU696" s="250" t="s">
        <v>144</v>
      </c>
      <c r="AV696" s="14" t="s">
        <v>144</v>
      </c>
      <c r="AW696" s="14" t="s">
        <v>30</v>
      </c>
      <c r="AX696" s="14" t="s">
        <v>74</v>
      </c>
      <c r="AY696" s="250" t="s">
        <v>136</v>
      </c>
    </row>
    <row r="697" s="13" customFormat="1">
      <c r="A697" s="13"/>
      <c r="B697" s="229"/>
      <c r="C697" s="230"/>
      <c r="D697" s="231" t="s">
        <v>150</v>
      </c>
      <c r="E697" s="232" t="s">
        <v>1</v>
      </c>
      <c r="F697" s="233" t="s">
        <v>172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150</v>
      </c>
      <c r="AU697" s="239" t="s">
        <v>144</v>
      </c>
      <c r="AV697" s="13" t="s">
        <v>81</v>
      </c>
      <c r="AW697" s="13" t="s">
        <v>30</v>
      </c>
      <c r="AX697" s="13" t="s">
        <v>74</v>
      </c>
      <c r="AY697" s="239" t="s">
        <v>136</v>
      </c>
    </row>
    <row r="698" s="14" customFormat="1">
      <c r="A698" s="14"/>
      <c r="B698" s="240"/>
      <c r="C698" s="241"/>
      <c r="D698" s="231" t="s">
        <v>150</v>
      </c>
      <c r="E698" s="242" t="s">
        <v>1</v>
      </c>
      <c r="F698" s="243" t="s">
        <v>898</v>
      </c>
      <c r="G698" s="241"/>
      <c r="H698" s="244">
        <v>5.9500000000000002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150</v>
      </c>
      <c r="AU698" s="250" t="s">
        <v>144</v>
      </c>
      <c r="AV698" s="14" t="s">
        <v>144</v>
      </c>
      <c r="AW698" s="14" t="s">
        <v>30</v>
      </c>
      <c r="AX698" s="14" t="s">
        <v>74</v>
      </c>
      <c r="AY698" s="250" t="s">
        <v>136</v>
      </c>
    </row>
    <row r="699" s="15" customFormat="1">
      <c r="A699" s="15"/>
      <c r="B699" s="251"/>
      <c r="C699" s="252"/>
      <c r="D699" s="231" t="s">
        <v>150</v>
      </c>
      <c r="E699" s="253" t="s">
        <v>1</v>
      </c>
      <c r="F699" s="254" t="s">
        <v>174</v>
      </c>
      <c r="G699" s="252"/>
      <c r="H699" s="255">
        <v>11.9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1" t="s">
        <v>150</v>
      </c>
      <c r="AU699" s="261" t="s">
        <v>144</v>
      </c>
      <c r="AV699" s="15" t="s">
        <v>143</v>
      </c>
      <c r="AW699" s="15" t="s">
        <v>30</v>
      </c>
      <c r="AX699" s="15" t="s">
        <v>81</v>
      </c>
      <c r="AY699" s="261" t="s">
        <v>136</v>
      </c>
    </row>
    <row r="700" s="2" customFormat="1" ht="16.5" customHeight="1">
      <c r="A700" s="38"/>
      <c r="B700" s="39"/>
      <c r="C700" s="215" t="s">
        <v>931</v>
      </c>
      <c r="D700" s="215" t="s">
        <v>139</v>
      </c>
      <c r="E700" s="216" t="s">
        <v>932</v>
      </c>
      <c r="F700" s="217" t="s">
        <v>933</v>
      </c>
      <c r="G700" s="218" t="s">
        <v>148</v>
      </c>
      <c r="H700" s="219">
        <v>13.300000000000001</v>
      </c>
      <c r="I700" s="220"/>
      <c r="J700" s="221">
        <f>ROUND(I700*H700,1)</f>
        <v>0</v>
      </c>
      <c r="K700" s="222"/>
      <c r="L700" s="44"/>
      <c r="M700" s="223" t="s">
        <v>1</v>
      </c>
      <c r="N700" s="224" t="s">
        <v>40</v>
      </c>
      <c r="O700" s="91"/>
      <c r="P700" s="225">
        <f>O700*H700</f>
        <v>0</v>
      </c>
      <c r="Q700" s="225">
        <v>0</v>
      </c>
      <c r="R700" s="225">
        <f>Q700*H700</f>
        <v>0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244</v>
      </c>
      <c r="AT700" s="227" t="s">
        <v>139</v>
      </c>
      <c r="AU700" s="227" t="s">
        <v>144</v>
      </c>
      <c r="AY700" s="17" t="s">
        <v>136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144</v>
      </c>
      <c r="BK700" s="228">
        <f>ROUND(I700*H700,1)</f>
        <v>0</v>
      </c>
      <c r="BL700" s="17" t="s">
        <v>244</v>
      </c>
      <c r="BM700" s="227" t="s">
        <v>934</v>
      </c>
    </row>
    <row r="701" s="13" customFormat="1">
      <c r="A701" s="13"/>
      <c r="B701" s="229"/>
      <c r="C701" s="230"/>
      <c r="D701" s="231" t="s">
        <v>150</v>
      </c>
      <c r="E701" s="232" t="s">
        <v>1</v>
      </c>
      <c r="F701" s="233" t="s">
        <v>170</v>
      </c>
      <c r="G701" s="230"/>
      <c r="H701" s="232" t="s">
        <v>1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150</v>
      </c>
      <c r="AU701" s="239" t="s">
        <v>144</v>
      </c>
      <c r="AV701" s="13" t="s">
        <v>81</v>
      </c>
      <c r="AW701" s="13" t="s">
        <v>30</v>
      </c>
      <c r="AX701" s="13" t="s">
        <v>74</v>
      </c>
      <c r="AY701" s="239" t="s">
        <v>136</v>
      </c>
    </row>
    <row r="702" s="14" customFormat="1">
      <c r="A702" s="14"/>
      <c r="B702" s="240"/>
      <c r="C702" s="241"/>
      <c r="D702" s="231" t="s">
        <v>150</v>
      </c>
      <c r="E702" s="242" t="s">
        <v>1</v>
      </c>
      <c r="F702" s="243" t="s">
        <v>898</v>
      </c>
      <c r="G702" s="241"/>
      <c r="H702" s="244">
        <v>5.9500000000000002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150</v>
      </c>
      <c r="AU702" s="250" t="s">
        <v>144</v>
      </c>
      <c r="AV702" s="14" t="s">
        <v>144</v>
      </c>
      <c r="AW702" s="14" t="s">
        <v>30</v>
      </c>
      <c r="AX702" s="14" t="s">
        <v>74</v>
      </c>
      <c r="AY702" s="250" t="s">
        <v>136</v>
      </c>
    </row>
    <row r="703" s="13" customFormat="1">
      <c r="A703" s="13"/>
      <c r="B703" s="229"/>
      <c r="C703" s="230"/>
      <c r="D703" s="231" t="s">
        <v>150</v>
      </c>
      <c r="E703" s="232" t="s">
        <v>1</v>
      </c>
      <c r="F703" s="233" t="s">
        <v>172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150</v>
      </c>
      <c r="AU703" s="239" t="s">
        <v>144</v>
      </c>
      <c r="AV703" s="13" t="s">
        <v>81</v>
      </c>
      <c r="AW703" s="13" t="s">
        <v>30</v>
      </c>
      <c r="AX703" s="13" t="s">
        <v>74</v>
      </c>
      <c r="AY703" s="239" t="s">
        <v>136</v>
      </c>
    </row>
    <row r="704" s="14" customFormat="1">
      <c r="A704" s="14"/>
      <c r="B704" s="240"/>
      <c r="C704" s="241"/>
      <c r="D704" s="231" t="s">
        <v>150</v>
      </c>
      <c r="E704" s="242" t="s">
        <v>1</v>
      </c>
      <c r="F704" s="243" t="s">
        <v>898</v>
      </c>
      <c r="G704" s="241"/>
      <c r="H704" s="244">
        <v>5.9500000000000002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150</v>
      </c>
      <c r="AU704" s="250" t="s">
        <v>144</v>
      </c>
      <c r="AV704" s="14" t="s">
        <v>144</v>
      </c>
      <c r="AW704" s="14" t="s">
        <v>30</v>
      </c>
      <c r="AX704" s="14" t="s">
        <v>74</v>
      </c>
      <c r="AY704" s="250" t="s">
        <v>136</v>
      </c>
    </row>
    <row r="705" s="13" customFormat="1">
      <c r="A705" s="13"/>
      <c r="B705" s="229"/>
      <c r="C705" s="230"/>
      <c r="D705" s="231" t="s">
        <v>150</v>
      </c>
      <c r="E705" s="232" t="s">
        <v>1</v>
      </c>
      <c r="F705" s="233" t="s">
        <v>164</v>
      </c>
      <c r="G705" s="230"/>
      <c r="H705" s="232" t="s">
        <v>1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9" t="s">
        <v>150</v>
      </c>
      <c r="AU705" s="239" t="s">
        <v>144</v>
      </c>
      <c r="AV705" s="13" t="s">
        <v>81</v>
      </c>
      <c r="AW705" s="13" t="s">
        <v>30</v>
      </c>
      <c r="AX705" s="13" t="s">
        <v>74</v>
      </c>
      <c r="AY705" s="239" t="s">
        <v>136</v>
      </c>
    </row>
    <row r="706" s="14" customFormat="1">
      <c r="A706" s="14"/>
      <c r="B706" s="240"/>
      <c r="C706" s="241"/>
      <c r="D706" s="231" t="s">
        <v>150</v>
      </c>
      <c r="E706" s="242" t="s">
        <v>1</v>
      </c>
      <c r="F706" s="243" t="s">
        <v>900</v>
      </c>
      <c r="G706" s="241"/>
      <c r="H706" s="244">
        <v>1.3999999999999999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150</v>
      </c>
      <c r="AU706" s="250" t="s">
        <v>144</v>
      </c>
      <c r="AV706" s="14" t="s">
        <v>144</v>
      </c>
      <c r="AW706" s="14" t="s">
        <v>30</v>
      </c>
      <c r="AX706" s="14" t="s">
        <v>74</v>
      </c>
      <c r="AY706" s="250" t="s">
        <v>136</v>
      </c>
    </row>
    <row r="707" s="15" customFormat="1">
      <c r="A707" s="15"/>
      <c r="B707" s="251"/>
      <c r="C707" s="252"/>
      <c r="D707" s="231" t="s">
        <v>150</v>
      </c>
      <c r="E707" s="253" t="s">
        <v>1</v>
      </c>
      <c r="F707" s="254" t="s">
        <v>174</v>
      </c>
      <c r="G707" s="252"/>
      <c r="H707" s="255">
        <v>13.300000000000001</v>
      </c>
      <c r="I707" s="256"/>
      <c r="J707" s="252"/>
      <c r="K707" s="252"/>
      <c r="L707" s="257"/>
      <c r="M707" s="258"/>
      <c r="N707" s="259"/>
      <c r="O707" s="259"/>
      <c r="P707" s="259"/>
      <c r="Q707" s="259"/>
      <c r="R707" s="259"/>
      <c r="S707" s="259"/>
      <c r="T707" s="260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1" t="s">
        <v>150</v>
      </c>
      <c r="AU707" s="261" t="s">
        <v>144</v>
      </c>
      <c r="AV707" s="15" t="s">
        <v>143</v>
      </c>
      <c r="AW707" s="15" t="s">
        <v>30</v>
      </c>
      <c r="AX707" s="15" t="s">
        <v>81</v>
      </c>
      <c r="AY707" s="261" t="s">
        <v>136</v>
      </c>
    </row>
    <row r="708" s="2" customFormat="1" ht="24.15" customHeight="1">
      <c r="A708" s="38"/>
      <c r="B708" s="39"/>
      <c r="C708" s="215" t="s">
        <v>935</v>
      </c>
      <c r="D708" s="215" t="s">
        <v>139</v>
      </c>
      <c r="E708" s="216" t="s">
        <v>936</v>
      </c>
      <c r="F708" s="217" t="s">
        <v>937</v>
      </c>
      <c r="G708" s="218" t="s">
        <v>364</v>
      </c>
      <c r="H708" s="219">
        <v>0.083000000000000004</v>
      </c>
      <c r="I708" s="220"/>
      <c r="J708" s="221">
        <f>ROUND(I708*H708,1)</f>
        <v>0</v>
      </c>
      <c r="K708" s="222"/>
      <c r="L708" s="44"/>
      <c r="M708" s="223" t="s">
        <v>1</v>
      </c>
      <c r="N708" s="224" t="s">
        <v>40</v>
      </c>
      <c r="O708" s="91"/>
      <c r="P708" s="225">
        <f>O708*H708</f>
        <v>0</v>
      </c>
      <c r="Q708" s="225">
        <v>0</v>
      </c>
      <c r="R708" s="225">
        <f>Q708*H708</f>
        <v>0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244</v>
      </c>
      <c r="AT708" s="227" t="s">
        <v>139</v>
      </c>
      <c r="AU708" s="227" t="s">
        <v>144</v>
      </c>
      <c r="AY708" s="17" t="s">
        <v>136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144</v>
      </c>
      <c r="BK708" s="228">
        <f>ROUND(I708*H708,1)</f>
        <v>0</v>
      </c>
      <c r="BL708" s="17" t="s">
        <v>244</v>
      </c>
      <c r="BM708" s="227" t="s">
        <v>938</v>
      </c>
    </row>
    <row r="709" s="2" customFormat="1" ht="24.15" customHeight="1">
      <c r="A709" s="38"/>
      <c r="B709" s="39"/>
      <c r="C709" s="215" t="s">
        <v>939</v>
      </c>
      <c r="D709" s="215" t="s">
        <v>139</v>
      </c>
      <c r="E709" s="216" t="s">
        <v>940</v>
      </c>
      <c r="F709" s="217" t="s">
        <v>941</v>
      </c>
      <c r="G709" s="218" t="s">
        <v>364</v>
      </c>
      <c r="H709" s="219">
        <v>0.083000000000000004</v>
      </c>
      <c r="I709" s="220"/>
      <c r="J709" s="221">
        <f>ROUND(I709*H709,1)</f>
        <v>0</v>
      </c>
      <c r="K709" s="222"/>
      <c r="L709" s="44"/>
      <c r="M709" s="223" t="s">
        <v>1</v>
      </c>
      <c r="N709" s="224" t="s">
        <v>40</v>
      </c>
      <c r="O709" s="91"/>
      <c r="P709" s="225">
        <f>O709*H709</f>
        <v>0</v>
      </c>
      <c r="Q709" s="225">
        <v>0</v>
      </c>
      <c r="R709" s="225">
        <f>Q709*H709</f>
        <v>0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244</v>
      </c>
      <c r="AT709" s="227" t="s">
        <v>139</v>
      </c>
      <c r="AU709" s="227" t="s">
        <v>144</v>
      </c>
      <c r="AY709" s="17" t="s">
        <v>136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144</v>
      </c>
      <c r="BK709" s="228">
        <f>ROUND(I709*H709,1)</f>
        <v>0</v>
      </c>
      <c r="BL709" s="17" t="s">
        <v>244</v>
      </c>
      <c r="BM709" s="227" t="s">
        <v>942</v>
      </c>
    </row>
    <row r="710" s="2" customFormat="1" ht="24.15" customHeight="1">
      <c r="A710" s="38"/>
      <c r="B710" s="39"/>
      <c r="C710" s="215" t="s">
        <v>943</v>
      </c>
      <c r="D710" s="215" t="s">
        <v>139</v>
      </c>
      <c r="E710" s="216" t="s">
        <v>944</v>
      </c>
      <c r="F710" s="217" t="s">
        <v>945</v>
      </c>
      <c r="G710" s="218" t="s">
        <v>364</v>
      </c>
      <c r="H710" s="219">
        <v>0.083000000000000004</v>
      </c>
      <c r="I710" s="220"/>
      <c r="J710" s="221">
        <f>ROUND(I710*H710,1)</f>
        <v>0</v>
      </c>
      <c r="K710" s="222"/>
      <c r="L710" s="44"/>
      <c r="M710" s="223" t="s">
        <v>1</v>
      </c>
      <c r="N710" s="224" t="s">
        <v>40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244</v>
      </c>
      <c r="AT710" s="227" t="s">
        <v>139</v>
      </c>
      <c r="AU710" s="227" t="s">
        <v>144</v>
      </c>
      <c r="AY710" s="17" t="s">
        <v>136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144</v>
      </c>
      <c r="BK710" s="228">
        <f>ROUND(I710*H710,1)</f>
        <v>0</v>
      </c>
      <c r="BL710" s="17" t="s">
        <v>244</v>
      </c>
      <c r="BM710" s="227" t="s">
        <v>946</v>
      </c>
    </row>
    <row r="711" s="12" customFormat="1" ht="22.8" customHeight="1">
      <c r="A711" s="12"/>
      <c r="B711" s="199"/>
      <c r="C711" s="200"/>
      <c r="D711" s="201" t="s">
        <v>73</v>
      </c>
      <c r="E711" s="213" t="s">
        <v>947</v>
      </c>
      <c r="F711" s="213" t="s">
        <v>948</v>
      </c>
      <c r="G711" s="200"/>
      <c r="H711" s="200"/>
      <c r="I711" s="203"/>
      <c r="J711" s="214">
        <f>BK711</f>
        <v>0</v>
      </c>
      <c r="K711" s="200"/>
      <c r="L711" s="205"/>
      <c r="M711" s="206"/>
      <c r="N711" s="207"/>
      <c r="O711" s="207"/>
      <c r="P711" s="208">
        <f>SUM(P712:P1045)</f>
        <v>0</v>
      </c>
      <c r="Q711" s="207"/>
      <c r="R711" s="208">
        <f>SUM(R712:R1045)</f>
        <v>0.052072000000000007</v>
      </c>
      <c r="S711" s="207"/>
      <c r="T711" s="209">
        <f>SUM(T712:T1045)</f>
        <v>0.023060000000000001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0" t="s">
        <v>144</v>
      </c>
      <c r="AT711" s="211" t="s">
        <v>73</v>
      </c>
      <c r="AU711" s="211" t="s">
        <v>81</v>
      </c>
      <c r="AY711" s="210" t="s">
        <v>136</v>
      </c>
      <c r="BK711" s="212">
        <f>SUM(BK712:BK1045)</f>
        <v>0</v>
      </c>
    </row>
    <row r="712" s="2" customFormat="1" ht="16.5" customHeight="1">
      <c r="A712" s="38"/>
      <c r="B712" s="39"/>
      <c r="C712" s="215" t="s">
        <v>949</v>
      </c>
      <c r="D712" s="215" t="s">
        <v>139</v>
      </c>
      <c r="E712" s="216" t="s">
        <v>950</v>
      </c>
      <c r="F712" s="217" t="s">
        <v>951</v>
      </c>
      <c r="G712" s="218" t="s">
        <v>142</v>
      </c>
      <c r="H712" s="219">
        <v>70</v>
      </c>
      <c r="I712" s="220"/>
      <c r="J712" s="221">
        <f>ROUND(I712*H712,1)</f>
        <v>0</v>
      </c>
      <c r="K712" s="222"/>
      <c r="L712" s="44"/>
      <c r="M712" s="223" t="s">
        <v>1</v>
      </c>
      <c r="N712" s="224" t="s">
        <v>40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244</v>
      </c>
      <c r="AT712" s="227" t="s">
        <v>139</v>
      </c>
      <c r="AU712" s="227" t="s">
        <v>144</v>
      </c>
      <c r="AY712" s="17" t="s">
        <v>136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144</v>
      </c>
      <c r="BK712" s="228">
        <f>ROUND(I712*H712,1)</f>
        <v>0</v>
      </c>
      <c r="BL712" s="17" t="s">
        <v>244</v>
      </c>
      <c r="BM712" s="227" t="s">
        <v>952</v>
      </c>
    </row>
    <row r="713" s="14" customFormat="1">
      <c r="A713" s="14"/>
      <c r="B713" s="240"/>
      <c r="C713" s="241"/>
      <c r="D713" s="231" t="s">
        <v>150</v>
      </c>
      <c r="E713" s="242" t="s">
        <v>1</v>
      </c>
      <c r="F713" s="243" t="s">
        <v>953</v>
      </c>
      <c r="G713" s="241"/>
      <c r="H713" s="244">
        <v>70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150</v>
      </c>
      <c r="AU713" s="250" t="s">
        <v>144</v>
      </c>
      <c r="AV713" s="14" t="s">
        <v>144</v>
      </c>
      <c r="AW713" s="14" t="s">
        <v>30</v>
      </c>
      <c r="AX713" s="14" t="s">
        <v>81</v>
      </c>
      <c r="AY713" s="250" t="s">
        <v>136</v>
      </c>
    </row>
    <row r="714" s="2" customFormat="1" ht="24.15" customHeight="1">
      <c r="A714" s="38"/>
      <c r="B714" s="39"/>
      <c r="C714" s="262" t="s">
        <v>954</v>
      </c>
      <c r="D714" s="262" t="s">
        <v>254</v>
      </c>
      <c r="E714" s="263" t="s">
        <v>955</v>
      </c>
      <c r="F714" s="264" t="s">
        <v>956</v>
      </c>
      <c r="G714" s="265" t="s">
        <v>142</v>
      </c>
      <c r="H714" s="266">
        <v>40</v>
      </c>
      <c r="I714" s="267"/>
      <c r="J714" s="268">
        <f>ROUND(I714*H714,1)</f>
        <v>0</v>
      </c>
      <c r="K714" s="269"/>
      <c r="L714" s="270"/>
      <c r="M714" s="271" t="s">
        <v>1</v>
      </c>
      <c r="N714" s="272" t="s">
        <v>40</v>
      </c>
      <c r="O714" s="91"/>
      <c r="P714" s="225">
        <f>O714*H714</f>
        <v>0</v>
      </c>
      <c r="Q714" s="225">
        <v>9.0000000000000006E-05</v>
      </c>
      <c r="R714" s="225">
        <f>Q714*H714</f>
        <v>0.0036000000000000003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325</v>
      </c>
      <c r="AT714" s="227" t="s">
        <v>254</v>
      </c>
      <c r="AU714" s="227" t="s">
        <v>144</v>
      </c>
      <c r="AY714" s="17" t="s">
        <v>136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144</v>
      </c>
      <c r="BK714" s="228">
        <f>ROUND(I714*H714,1)</f>
        <v>0</v>
      </c>
      <c r="BL714" s="17" t="s">
        <v>244</v>
      </c>
      <c r="BM714" s="227" t="s">
        <v>957</v>
      </c>
    </row>
    <row r="715" s="14" customFormat="1">
      <c r="A715" s="14"/>
      <c r="B715" s="240"/>
      <c r="C715" s="241"/>
      <c r="D715" s="231" t="s">
        <v>150</v>
      </c>
      <c r="E715" s="242" t="s">
        <v>1</v>
      </c>
      <c r="F715" s="243" t="s">
        <v>371</v>
      </c>
      <c r="G715" s="241"/>
      <c r="H715" s="244">
        <v>40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150</v>
      </c>
      <c r="AU715" s="250" t="s">
        <v>144</v>
      </c>
      <c r="AV715" s="14" t="s">
        <v>144</v>
      </c>
      <c r="AW715" s="14" t="s">
        <v>30</v>
      </c>
      <c r="AX715" s="14" t="s">
        <v>81</v>
      </c>
      <c r="AY715" s="250" t="s">
        <v>136</v>
      </c>
    </row>
    <row r="716" s="2" customFormat="1" ht="21.75" customHeight="1">
      <c r="A716" s="38"/>
      <c r="B716" s="39"/>
      <c r="C716" s="215" t="s">
        <v>958</v>
      </c>
      <c r="D716" s="215" t="s">
        <v>139</v>
      </c>
      <c r="E716" s="216" t="s">
        <v>959</v>
      </c>
      <c r="F716" s="217" t="s">
        <v>960</v>
      </c>
      <c r="G716" s="218" t="s">
        <v>142</v>
      </c>
      <c r="H716" s="219">
        <v>0</v>
      </c>
      <c r="I716" s="220"/>
      <c r="J716" s="221">
        <f>ROUND(I716*H716,1)</f>
        <v>0</v>
      </c>
      <c r="K716" s="222"/>
      <c r="L716" s="44"/>
      <c r="M716" s="223" t="s">
        <v>1</v>
      </c>
      <c r="N716" s="224" t="s">
        <v>40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244</v>
      </c>
      <c r="AT716" s="227" t="s">
        <v>139</v>
      </c>
      <c r="AU716" s="227" t="s">
        <v>144</v>
      </c>
      <c r="AY716" s="17" t="s">
        <v>136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144</v>
      </c>
      <c r="BK716" s="228">
        <f>ROUND(I716*H716,1)</f>
        <v>0</v>
      </c>
      <c r="BL716" s="17" t="s">
        <v>244</v>
      </c>
      <c r="BM716" s="227" t="s">
        <v>961</v>
      </c>
    </row>
    <row r="717" s="2" customFormat="1" ht="16.5" customHeight="1">
      <c r="A717" s="38"/>
      <c r="B717" s="39"/>
      <c r="C717" s="262" t="s">
        <v>962</v>
      </c>
      <c r="D717" s="262" t="s">
        <v>254</v>
      </c>
      <c r="E717" s="263" t="s">
        <v>963</v>
      </c>
      <c r="F717" s="264" t="s">
        <v>964</v>
      </c>
      <c r="G717" s="265" t="s">
        <v>142</v>
      </c>
      <c r="H717" s="266">
        <v>30</v>
      </c>
      <c r="I717" s="267"/>
      <c r="J717" s="268">
        <f>ROUND(I717*H717,1)</f>
        <v>0</v>
      </c>
      <c r="K717" s="269"/>
      <c r="L717" s="270"/>
      <c r="M717" s="271" t="s">
        <v>1</v>
      </c>
      <c r="N717" s="272" t="s">
        <v>40</v>
      </c>
      <c r="O717" s="91"/>
      <c r="P717" s="225">
        <f>O717*H717</f>
        <v>0</v>
      </c>
      <c r="Q717" s="225">
        <v>2.0000000000000002E-05</v>
      </c>
      <c r="R717" s="225">
        <f>Q717*H717</f>
        <v>0.00060000000000000006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325</v>
      </c>
      <c r="AT717" s="227" t="s">
        <v>254</v>
      </c>
      <c r="AU717" s="227" t="s">
        <v>144</v>
      </c>
      <c r="AY717" s="17" t="s">
        <v>136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144</v>
      </c>
      <c r="BK717" s="228">
        <f>ROUND(I717*H717,1)</f>
        <v>0</v>
      </c>
      <c r="BL717" s="17" t="s">
        <v>244</v>
      </c>
      <c r="BM717" s="227" t="s">
        <v>965</v>
      </c>
    </row>
    <row r="718" s="14" customFormat="1">
      <c r="A718" s="14"/>
      <c r="B718" s="240"/>
      <c r="C718" s="241"/>
      <c r="D718" s="231" t="s">
        <v>150</v>
      </c>
      <c r="E718" s="242" t="s">
        <v>1</v>
      </c>
      <c r="F718" s="243" t="s">
        <v>310</v>
      </c>
      <c r="G718" s="241"/>
      <c r="H718" s="244">
        <v>30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150</v>
      </c>
      <c r="AU718" s="250" t="s">
        <v>144</v>
      </c>
      <c r="AV718" s="14" t="s">
        <v>144</v>
      </c>
      <c r="AW718" s="14" t="s">
        <v>30</v>
      </c>
      <c r="AX718" s="14" t="s">
        <v>81</v>
      </c>
      <c r="AY718" s="250" t="s">
        <v>136</v>
      </c>
    </row>
    <row r="719" s="2" customFormat="1" ht="24.15" customHeight="1">
      <c r="A719" s="38"/>
      <c r="B719" s="39"/>
      <c r="C719" s="215" t="s">
        <v>966</v>
      </c>
      <c r="D719" s="215" t="s">
        <v>139</v>
      </c>
      <c r="E719" s="216" t="s">
        <v>967</v>
      </c>
      <c r="F719" s="217" t="s">
        <v>968</v>
      </c>
      <c r="G719" s="218" t="s">
        <v>307</v>
      </c>
      <c r="H719" s="219">
        <v>208</v>
      </c>
      <c r="I719" s="220"/>
      <c r="J719" s="221">
        <f>ROUND(I719*H719,1)</f>
        <v>0</v>
      </c>
      <c r="K719" s="222"/>
      <c r="L719" s="44"/>
      <c r="M719" s="223" t="s">
        <v>1</v>
      </c>
      <c r="N719" s="224" t="s">
        <v>40</v>
      </c>
      <c r="O719" s="91"/>
      <c r="P719" s="225">
        <f>O719*H719</f>
        <v>0</v>
      </c>
      <c r="Q719" s="225">
        <v>0</v>
      </c>
      <c r="R719" s="225">
        <f>Q719*H719</f>
        <v>0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244</v>
      </c>
      <c r="AT719" s="227" t="s">
        <v>139</v>
      </c>
      <c r="AU719" s="227" t="s">
        <v>144</v>
      </c>
      <c r="AY719" s="17" t="s">
        <v>136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144</v>
      </c>
      <c r="BK719" s="228">
        <f>ROUND(I719*H719,1)</f>
        <v>0</v>
      </c>
      <c r="BL719" s="17" t="s">
        <v>244</v>
      </c>
      <c r="BM719" s="227" t="s">
        <v>969</v>
      </c>
    </row>
    <row r="720" s="13" customFormat="1">
      <c r="A720" s="13"/>
      <c r="B720" s="229"/>
      <c r="C720" s="230"/>
      <c r="D720" s="231" t="s">
        <v>150</v>
      </c>
      <c r="E720" s="232" t="s">
        <v>1</v>
      </c>
      <c r="F720" s="233" t="s">
        <v>970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150</v>
      </c>
      <c r="AU720" s="239" t="s">
        <v>144</v>
      </c>
      <c r="AV720" s="13" t="s">
        <v>81</v>
      </c>
      <c r="AW720" s="13" t="s">
        <v>30</v>
      </c>
      <c r="AX720" s="13" t="s">
        <v>74</v>
      </c>
      <c r="AY720" s="239" t="s">
        <v>136</v>
      </c>
    </row>
    <row r="721" s="13" customFormat="1">
      <c r="A721" s="13"/>
      <c r="B721" s="229"/>
      <c r="C721" s="230"/>
      <c r="D721" s="231" t="s">
        <v>150</v>
      </c>
      <c r="E721" s="232" t="s">
        <v>1</v>
      </c>
      <c r="F721" s="233" t="s">
        <v>166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150</v>
      </c>
      <c r="AU721" s="239" t="s">
        <v>144</v>
      </c>
      <c r="AV721" s="13" t="s">
        <v>81</v>
      </c>
      <c r="AW721" s="13" t="s">
        <v>30</v>
      </c>
      <c r="AX721" s="13" t="s">
        <v>74</v>
      </c>
      <c r="AY721" s="239" t="s">
        <v>136</v>
      </c>
    </row>
    <row r="722" s="14" customFormat="1">
      <c r="A722" s="14"/>
      <c r="B722" s="240"/>
      <c r="C722" s="241"/>
      <c r="D722" s="231" t="s">
        <v>150</v>
      </c>
      <c r="E722" s="242" t="s">
        <v>1</v>
      </c>
      <c r="F722" s="243" t="s">
        <v>184</v>
      </c>
      <c r="G722" s="241"/>
      <c r="H722" s="244">
        <v>7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150</v>
      </c>
      <c r="AU722" s="250" t="s">
        <v>144</v>
      </c>
      <c r="AV722" s="14" t="s">
        <v>144</v>
      </c>
      <c r="AW722" s="14" t="s">
        <v>30</v>
      </c>
      <c r="AX722" s="14" t="s">
        <v>74</v>
      </c>
      <c r="AY722" s="250" t="s">
        <v>136</v>
      </c>
    </row>
    <row r="723" s="13" customFormat="1">
      <c r="A723" s="13"/>
      <c r="B723" s="229"/>
      <c r="C723" s="230"/>
      <c r="D723" s="231" t="s">
        <v>150</v>
      </c>
      <c r="E723" s="232" t="s">
        <v>1</v>
      </c>
      <c r="F723" s="233" t="s">
        <v>164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150</v>
      </c>
      <c r="AU723" s="239" t="s">
        <v>144</v>
      </c>
      <c r="AV723" s="13" t="s">
        <v>81</v>
      </c>
      <c r="AW723" s="13" t="s">
        <v>30</v>
      </c>
      <c r="AX723" s="13" t="s">
        <v>74</v>
      </c>
      <c r="AY723" s="239" t="s">
        <v>136</v>
      </c>
    </row>
    <row r="724" s="14" customFormat="1">
      <c r="A724" s="14"/>
      <c r="B724" s="240"/>
      <c r="C724" s="241"/>
      <c r="D724" s="231" t="s">
        <v>150</v>
      </c>
      <c r="E724" s="242" t="s">
        <v>1</v>
      </c>
      <c r="F724" s="243" t="s">
        <v>234</v>
      </c>
      <c r="G724" s="241"/>
      <c r="H724" s="244">
        <v>14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150</v>
      </c>
      <c r="AU724" s="250" t="s">
        <v>144</v>
      </c>
      <c r="AV724" s="14" t="s">
        <v>144</v>
      </c>
      <c r="AW724" s="14" t="s">
        <v>30</v>
      </c>
      <c r="AX724" s="14" t="s">
        <v>74</v>
      </c>
      <c r="AY724" s="250" t="s">
        <v>136</v>
      </c>
    </row>
    <row r="725" s="13" customFormat="1">
      <c r="A725" s="13"/>
      <c r="B725" s="229"/>
      <c r="C725" s="230"/>
      <c r="D725" s="231" t="s">
        <v>150</v>
      </c>
      <c r="E725" s="232" t="s">
        <v>1</v>
      </c>
      <c r="F725" s="233" t="s">
        <v>971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150</v>
      </c>
      <c r="AU725" s="239" t="s">
        <v>144</v>
      </c>
      <c r="AV725" s="13" t="s">
        <v>81</v>
      </c>
      <c r="AW725" s="13" t="s">
        <v>30</v>
      </c>
      <c r="AX725" s="13" t="s">
        <v>74</v>
      </c>
      <c r="AY725" s="239" t="s">
        <v>136</v>
      </c>
    </row>
    <row r="726" s="14" customFormat="1">
      <c r="A726" s="14"/>
      <c r="B726" s="240"/>
      <c r="C726" s="241"/>
      <c r="D726" s="231" t="s">
        <v>150</v>
      </c>
      <c r="E726" s="242" t="s">
        <v>1</v>
      </c>
      <c r="F726" s="243" t="s">
        <v>253</v>
      </c>
      <c r="G726" s="241"/>
      <c r="H726" s="244">
        <v>18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150</v>
      </c>
      <c r="AU726" s="250" t="s">
        <v>144</v>
      </c>
      <c r="AV726" s="14" t="s">
        <v>144</v>
      </c>
      <c r="AW726" s="14" t="s">
        <v>30</v>
      </c>
      <c r="AX726" s="14" t="s">
        <v>74</v>
      </c>
      <c r="AY726" s="250" t="s">
        <v>136</v>
      </c>
    </row>
    <row r="727" s="13" customFormat="1">
      <c r="A727" s="13"/>
      <c r="B727" s="229"/>
      <c r="C727" s="230"/>
      <c r="D727" s="231" t="s">
        <v>150</v>
      </c>
      <c r="E727" s="232" t="s">
        <v>1</v>
      </c>
      <c r="F727" s="233" t="s">
        <v>170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150</v>
      </c>
      <c r="AU727" s="239" t="s">
        <v>144</v>
      </c>
      <c r="AV727" s="13" t="s">
        <v>81</v>
      </c>
      <c r="AW727" s="13" t="s">
        <v>30</v>
      </c>
      <c r="AX727" s="13" t="s">
        <v>74</v>
      </c>
      <c r="AY727" s="239" t="s">
        <v>136</v>
      </c>
    </row>
    <row r="728" s="14" customFormat="1">
      <c r="A728" s="14"/>
      <c r="B728" s="240"/>
      <c r="C728" s="241"/>
      <c r="D728" s="231" t="s">
        <v>150</v>
      </c>
      <c r="E728" s="242" t="s">
        <v>1</v>
      </c>
      <c r="F728" s="243" t="s">
        <v>216</v>
      </c>
      <c r="G728" s="241"/>
      <c r="H728" s="244">
        <v>11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150</v>
      </c>
      <c r="AU728" s="250" t="s">
        <v>144</v>
      </c>
      <c r="AV728" s="14" t="s">
        <v>144</v>
      </c>
      <c r="AW728" s="14" t="s">
        <v>30</v>
      </c>
      <c r="AX728" s="14" t="s">
        <v>74</v>
      </c>
      <c r="AY728" s="250" t="s">
        <v>136</v>
      </c>
    </row>
    <row r="729" s="13" customFormat="1">
      <c r="A729" s="13"/>
      <c r="B729" s="229"/>
      <c r="C729" s="230"/>
      <c r="D729" s="231" t="s">
        <v>150</v>
      </c>
      <c r="E729" s="232" t="s">
        <v>1</v>
      </c>
      <c r="F729" s="233" t="s">
        <v>172</v>
      </c>
      <c r="G729" s="230"/>
      <c r="H729" s="232" t="s">
        <v>1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150</v>
      </c>
      <c r="AU729" s="239" t="s">
        <v>144</v>
      </c>
      <c r="AV729" s="13" t="s">
        <v>81</v>
      </c>
      <c r="AW729" s="13" t="s">
        <v>30</v>
      </c>
      <c r="AX729" s="13" t="s">
        <v>74</v>
      </c>
      <c r="AY729" s="239" t="s">
        <v>136</v>
      </c>
    </row>
    <row r="730" s="14" customFormat="1">
      <c r="A730" s="14"/>
      <c r="B730" s="240"/>
      <c r="C730" s="241"/>
      <c r="D730" s="231" t="s">
        <v>150</v>
      </c>
      <c r="E730" s="242" t="s">
        <v>1</v>
      </c>
      <c r="F730" s="243" t="s">
        <v>216</v>
      </c>
      <c r="G730" s="241"/>
      <c r="H730" s="244">
        <v>11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150</v>
      </c>
      <c r="AU730" s="250" t="s">
        <v>144</v>
      </c>
      <c r="AV730" s="14" t="s">
        <v>144</v>
      </c>
      <c r="AW730" s="14" t="s">
        <v>30</v>
      </c>
      <c r="AX730" s="14" t="s">
        <v>74</v>
      </c>
      <c r="AY730" s="250" t="s">
        <v>136</v>
      </c>
    </row>
    <row r="731" s="13" customFormat="1">
      <c r="A731" s="13"/>
      <c r="B731" s="229"/>
      <c r="C731" s="230"/>
      <c r="D731" s="231" t="s">
        <v>150</v>
      </c>
      <c r="E731" s="232" t="s">
        <v>1</v>
      </c>
      <c r="F731" s="233" t="s">
        <v>162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150</v>
      </c>
      <c r="AU731" s="239" t="s">
        <v>144</v>
      </c>
      <c r="AV731" s="13" t="s">
        <v>81</v>
      </c>
      <c r="AW731" s="13" t="s">
        <v>30</v>
      </c>
      <c r="AX731" s="13" t="s">
        <v>74</v>
      </c>
      <c r="AY731" s="239" t="s">
        <v>136</v>
      </c>
    </row>
    <row r="732" s="14" customFormat="1">
      <c r="A732" s="14"/>
      <c r="B732" s="240"/>
      <c r="C732" s="241"/>
      <c r="D732" s="231" t="s">
        <v>150</v>
      </c>
      <c r="E732" s="242" t="s">
        <v>1</v>
      </c>
      <c r="F732" s="243" t="s">
        <v>272</v>
      </c>
      <c r="G732" s="241"/>
      <c r="H732" s="244">
        <v>22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150</v>
      </c>
      <c r="AU732" s="250" t="s">
        <v>144</v>
      </c>
      <c r="AV732" s="14" t="s">
        <v>144</v>
      </c>
      <c r="AW732" s="14" t="s">
        <v>30</v>
      </c>
      <c r="AX732" s="14" t="s">
        <v>74</v>
      </c>
      <c r="AY732" s="250" t="s">
        <v>136</v>
      </c>
    </row>
    <row r="733" s="13" customFormat="1">
      <c r="A733" s="13"/>
      <c r="B733" s="229"/>
      <c r="C733" s="230"/>
      <c r="D733" s="231" t="s">
        <v>150</v>
      </c>
      <c r="E733" s="232" t="s">
        <v>1</v>
      </c>
      <c r="F733" s="233" t="s">
        <v>972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150</v>
      </c>
      <c r="AU733" s="239" t="s">
        <v>144</v>
      </c>
      <c r="AV733" s="13" t="s">
        <v>81</v>
      </c>
      <c r="AW733" s="13" t="s">
        <v>30</v>
      </c>
      <c r="AX733" s="13" t="s">
        <v>74</v>
      </c>
      <c r="AY733" s="239" t="s">
        <v>136</v>
      </c>
    </row>
    <row r="734" s="13" customFormat="1">
      <c r="A734" s="13"/>
      <c r="B734" s="229"/>
      <c r="C734" s="230"/>
      <c r="D734" s="231" t="s">
        <v>150</v>
      </c>
      <c r="E734" s="232" t="s">
        <v>1</v>
      </c>
      <c r="F734" s="233" t="s">
        <v>973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150</v>
      </c>
      <c r="AU734" s="239" t="s">
        <v>144</v>
      </c>
      <c r="AV734" s="13" t="s">
        <v>81</v>
      </c>
      <c r="AW734" s="13" t="s">
        <v>30</v>
      </c>
      <c r="AX734" s="13" t="s">
        <v>74</v>
      </c>
      <c r="AY734" s="239" t="s">
        <v>136</v>
      </c>
    </row>
    <row r="735" s="14" customFormat="1">
      <c r="A735" s="14"/>
      <c r="B735" s="240"/>
      <c r="C735" s="241"/>
      <c r="D735" s="231" t="s">
        <v>150</v>
      </c>
      <c r="E735" s="242" t="s">
        <v>1</v>
      </c>
      <c r="F735" s="243" t="s">
        <v>188</v>
      </c>
      <c r="G735" s="241"/>
      <c r="H735" s="244">
        <v>8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150</v>
      </c>
      <c r="AU735" s="250" t="s">
        <v>144</v>
      </c>
      <c r="AV735" s="14" t="s">
        <v>144</v>
      </c>
      <c r="AW735" s="14" t="s">
        <v>30</v>
      </c>
      <c r="AX735" s="14" t="s">
        <v>74</v>
      </c>
      <c r="AY735" s="250" t="s">
        <v>136</v>
      </c>
    </row>
    <row r="736" s="13" customFormat="1">
      <c r="A736" s="13"/>
      <c r="B736" s="229"/>
      <c r="C736" s="230"/>
      <c r="D736" s="231" t="s">
        <v>150</v>
      </c>
      <c r="E736" s="232" t="s">
        <v>1</v>
      </c>
      <c r="F736" s="233" t="s">
        <v>974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150</v>
      </c>
      <c r="AU736" s="239" t="s">
        <v>144</v>
      </c>
      <c r="AV736" s="13" t="s">
        <v>81</v>
      </c>
      <c r="AW736" s="13" t="s">
        <v>30</v>
      </c>
      <c r="AX736" s="13" t="s">
        <v>74</v>
      </c>
      <c r="AY736" s="239" t="s">
        <v>136</v>
      </c>
    </row>
    <row r="737" s="14" customFormat="1">
      <c r="A737" s="14"/>
      <c r="B737" s="240"/>
      <c r="C737" s="241"/>
      <c r="D737" s="231" t="s">
        <v>150</v>
      </c>
      <c r="E737" s="242" t="s">
        <v>1</v>
      </c>
      <c r="F737" s="243" t="s">
        <v>211</v>
      </c>
      <c r="G737" s="241"/>
      <c r="H737" s="244">
        <v>10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150</v>
      </c>
      <c r="AU737" s="250" t="s">
        <v>144</v>
      </c>
      <c r="AV737" s="14" t="s">
        <v>144</v>
      </c>
      <c r="AW737" s="14" t="s">
        <v>30</v>
      </c>
      <c r="AX737" s="14" t="s">
        <v>74</v>
      </c>
      <c r="AY737" s="250" t="s">
        <v>136</v>
      </c>
    </row>
    <row r="738" s="13" customFormat="1">
      <c r="A738" s="13"/>
      <c r="B738" s="229"/>
      <c r="C738" s="230"/>
      <c r="D738" s="231" t="s">
        <v>150</v>
      </c>
      <c r="E738" s="232" t="s">
        <v>1</v>
      </c>
      <c r="F738" s="233" t="s">
        <v>975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150</v>
      </c>
      <c r="AU738" s="239" t="s">
        <v>144</v>
      </c>
      <c r="AV738" s="13" t="s">
        <v>81</v>
      </c>
      <c r="AW738" s="13" t="s">
        <v>30</v>
      </c>
      <c r="AX738" s="13" t="s">
        <v>74</v>
      </c>
      <c r="AY738" s="239" t="s">
        <v>136</v>
      </c>
    </row>
    <row r="739" s="14" customFormat="1">
      <c r="A739" s="14"/>
      <c r="B739" s="240"/>
      <c r="C739" s="241"/>
      <c r="D739" s="231" t="s">
        <v>150</v>
      </c>
      <c r="E739" s="242" t="s">
        <v>1</v>
      </c>
      <c r="F739" s="243" t="s">
        <v>216</v>
      </c>
      <c r="G739" s="241"/>
      <c r="H739" s="244">
        <v>11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150</v>
      </c>
      <c r="AU739" s="250" t="s">
        <v>144</v>
      </c>
      <c r="AV739" s="14" t="s">
        <v>144</v>
      </c>
      <c r="AW739" s="14" t="s">
        <v>30</v>
      </c>
      <c r="AX739" s="14" t="s">
        <v>74</v>
      </c>
      <c r="AY739" s="250" t="s">
        <v>136</v>
      </c>
    </row>
    <row r="740" s="13" customFormat="1">
      <c r="A740" s="13"/>
      <c r="B740" s="229"/>
      <c r="C740" s="230"/>
      <c r="D740" s="231" t="s">
        <v>150</v>
      </c>
      <c r="E740" s="232" t="s">
        <v>1</v>
      </c>
      <c r="F740" s="233" t="s">
        <v>976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150</v>
      </c>
      <c r="AU740" s="239" t="s">
        <v>144</v>
      </c>
      <c r="AV740" s="13" t="s">
        <v>81</v>
      </c>
      <c r="AW740" s="13" t="s">
        <v>30</v>
      </c>
      <c r="AX740" s="13" t="s">
        <v>74</v>
      </c>
      <c r="AY740" s="239" t="s">
        <v>136</v>
      </c>
    </row>
    <row r="741" s="14" customFormat="1">
      <c r="A741" s="14"/>
      <c r="B741" s="240"/>
      <c r="C741" s="241"/>
      <c r="D741" s="231" t="s">
        <v>150</v>
      </c>
      <c r="E741" s="242" t="s">
        <v>1</v>
      </c>
      <c r="F741" s="243" t="s">
        <v>153</v>
      </c>
      <c r="G741" s="241"/>
      <c r="H741" s="244">
        <v>6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150</v>
      </c>
      <c r="AU741" s="250" t="s">
        <v>144</v>
      </c>
      <c r="AV741" s="14" t="s">
        <v>144</v>
      </c>
      <c r="AW741" s="14" t="s">
        <v>30</v>
      </c>
      <c r="AX741" s="14" t="s">
        <v>74</v>
      </c>
      <c r="AY741" s="250" t="s">
        <v>136</v>
      </c>
    </row>
    <row r="742" s="13" customFormat="1">
      <c r="A742" s="13"/>
      <c r="B742" s="229"/>
      <c r="C742" s="230"/>
      <c r="D742" s="231" t="s">
        <v>150</v>
      </c>
      <c r="E742" s="232" t="s">
        <v>1</v>
      </c>
      <c r="F742" s="233" t="s">
        <v>977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150</v>
      </c>
      <c r="AU742" s="239" t="s">
        <v>144</v>
      </c>
      <c r="AV742" s="13" t="s">
        <v>81</v>
      </c>
      <c r="AW742" s="13" t="s">
        <v>30</v>
      </c>
      <c r="AX742" s="13" t="s">
        <v>74</v>
      </c>
      <c r="AY742" s="239" t="s">
        <v>136</v>
      </c>
    </row>
    <row r="743" s="13" customFormat="1">
      <c r="A743" s="13"/>
      <c r="B743" s="229"/>
      <c r="C743" s="230"/>
      <c r="D743" s="231" t="s">
        <v>150</v>
      </c>
      <c r="E743" s="232" t="s">
        <v>1</v>
      </c>
      <c r="F743" s="233" t="s">
        <v>162</v>
      </c>
      <c r="G743" s="230"/>
      <c r="H743" s="232" t="s">
        <v>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150</v>
      </c>
      <c r="AU743" s="239" t="s">
        <v>144</v>
      </c>
      <c r="AV743" s="13" t="s">
        <v>81</v>
      </c>
      <c r="AW743" s="13" t="s">
        <v>30</v>
      </c>
      <c r="AX743" s="13" t="s">
        <v>74</v>
      </c>
      <c r="AY743" s="239" t="s">
        <v>136</v>
      </c>
    </row>
    <row r="744" s="14" customFormat="1">
      <c r="A744" s="14"/>
      <c r="B744" s="240"/>
      <c r="C744" s="241"/>
      <c r="D744" s="231" t="s">
        <v>150</v>
      </c>
      <c r="E744" s="242" t="s">
        <v>1</v>
      </c>
      <c r="F744" s="243" t="s">
        <v>211</v>
      </c>
      <c r="G744" s="241"/>
      <c r="H744" s="244">
        <v>10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150</v>
      </c>
      <c r="AU744" s="250" t="s">
        <v>144</v>
      </c>
      <c r="AV744" s="14" t="s">
        <v>144</v>
      </c>
      <c r="AW744" s="14" t="s">
        <v>30</v>
      </c>
      <c r="AX744" s="14" t="s">
        <v>74</v>
      </c>
      <c r="AY744" s="250" t="s">
        <v>136</v>
      </c>
    </row>
    <row r="745" s="13" customFormat="1">
      <c r="A745" s="13"/>
      <c r="B745" s="229"/>
      <c r="C745" s="230"/>
      <c r="D745" s="231" t="s">
        <v>150</v>
      </c>
      <c r="E745" s="232" t="s">
        <v>1</v>
      </c>
      <c r="F745" s="233" t="s">
        <v>166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150</v>
      </c>
      <c r="AU745" s="239" t="s">
        <v>144</v>
      </c>
      <c r="AV745" s="13" t="s">
        <v>81</v>
      </c>
      <c r="AW745" s="13" t="s">
        <v>30</v>
      </c>
      <c r="AX745" s="13" t="s">
        <v>74</v>
      </c>
      <c r="AY745" s="239" t="s">
        <v>136</v>
      </c>
    </row>
    <row r="746" s="14" customFormat="1">
      <c r="A746" s="14"/>
      <c r="B746" s="240"/>
      <c r="C746" s="241"/>
      <c r="D746" s="231" t="s">
        <v>150</v>
      </c>
      <c r="E746" s="242" t="s">
        <v>1</v>
      </c>
      <c r="F746" s="243" t="s">
        <v>175</v>
      </c>
      <c r="G746" s="241"/>
      <c r="H746" s="244">
        <v>5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150</v>
      </c>
      <c r="AU746" s="250" t="s">
        <v>144</v>
      </c>
      <c r="AV746" s="14" t="s">
        <v>144</v>
      </c>
      <c r="AW746" s="14" t="s">
        <v>30</v>
      </c>
      <c r="AX746" s="14" t="s">
        <v>74</v>
      </c>
      <c r="AY746" s="250" t="s">
        <v>136</v>
      </c>
    </row>
    <row r="747" s="13" customFormat="1">
      <c r="A747" s="13"/>
      <c r="B747" s="229"/>
      <c r="C747" s="230"/>
      <c r="D747" s="231" t="s">
        <v>150</v>
      </c>
      <c r="E747" s="232" t="s">
        <v>1</v>
      </c>
      <c r="F747" s="233" t="s">
        <v>164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150</v>
      </c>
      <c r="AU747" s="239" t="s">
        <v>144</v>
      </c>
      <c r="AV747" s="13" t="s">
        <v>81</v>
      </c>
      <c r="AW747" s="13" t="s">
        <v>30</v>
      </c>
      <c r="AX747" s="13" t="s">
        <v>74</v>
      </c>
      <c r="AY747" s="239" t="s">
        <v>136</v>
      </c>
    </row>
    <row r="748" s="14" customFormat="1">
      <c r="A748" s="14"/>
      <c r="B748" s="240"/>
      <c r="C748" s="241"/>
      <c r="D748" s="231" t="s">
        <v>150</v>
      </c>
      <c r="E748" s="242" t="s">
        <v>1</v>
      </c>
      <c r="F748" s="243" t="s">
        <v>184</v>
      </c>
      <c r="G748" s="241"/>
      <c r="H748" s="244">
        <v>7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150</v>
      </c>
      <c r="AU748" s="250" t="s">
        <v>144</v>
      </c>
      <c r="AV748" s="14" t="s">
        <v>144</v>
      </c>
      <c r="AW748" s="14" t="s">
        <v>30</v>
      </c>
      <c r="AX748" s="14" t="s">
        <v>74</v>
      </c>
      <c r="AY748" s="250" t="s">
        <v>136</v>
      </c>
    </row>
    <row r="749" s="13" customFormat="1">
      <c r="A749" s="13"/>
      <c r="B749" s="229"/>
      <c r="C749" s="230"/>
      <c r="D749" s="231" t="s">
        <v>150</v>
      </c>
      <c r="E749" s="232" t="s">
        <v>1</v>
      </c>
      <c r="F749" s="233" t="s">
        <v>971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150</v>
      </c>
      <c r="AU749" s="239" t="s">
        <v>144</v>
      </c>
      <c r="AV749" s="13" t="s">
        <v>81</v>
      </c>
      <c r="AW749" s="13" t="s">
        <v>30</v>
      </c>
      <c r="AX749" s="13" t="s">
        <v>74</v>
      </c>
      <c r="AY749" s="239" t="s">
        <v>136</v>
      </c>
    </row>
    <row r="750" s="14" customFormat="1">
      <c r="A750" s="14"/>
      <c r="B750" s="240"/>
      <c r="C750" s="241"/>
      <c r="D750" s="231" t="s">
        <v>150</v>
      </c>
      <c r="E750" s="242" t="s">
        <v>1</v>
      </c>
      <c r="F750" s="243" t="s">
        <v>7</v>
      </c>
      <c r="G750" s="241"/>
      <c r="H750" s="244">
        <v>21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150</v>
      </c>
      <c r="AU750" s="250" t="s">
        <v>144</v>
      </c>
      <c r="AV750" s="14" t="s">
        <v>144</v>
      </c>
      <c r="AW750" s="14" t="s">
        <v>30</v>
      </c>
      <c r="AX750" s="14" t="s">
        <v>74</v>
      </c>
      <c r="AY750" s="250" t="s">
        <v>136</v>
      </c>
    </row>
    <row r="751" s="13" customFormat="1">
      <c r="A751" s="13"/>
      <c r="B751" s="229"/>
      <c r="C751" s="230"/>
      <c r="D751" s="231" t="s">
        <v>150</v>
      </c>
      <c r="E751" s="232" t="s">
        <v>1</v>
      </c>
      <c r="F751" s="233" t="s">
        <v>978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150</v>
      </c>
      <c r="AU751" s="239" t="s">
        <v>144</v>
      </c>
      <c r="AV751" s="13" t="s">
        <v>81</v>
      </c>
      <c r="AW751" s="13" t="s">
        <v>30</v>
      </c>
      <c r="AX751" s="13" t="s">
        <v>74</v>
      </c>
      <c r="AY751" s="239" t="s">
        <v>136</v>
      </c>
    </row>
    <row r="752" s="14" customFormat="1">
      <c r="A752" s="14"/>
      <c r="B752" s="240"/>
      <c r="C752" s="241"/>
      <c r="D752" s="231" t="s">
        <v>150</v>
      </c>
      <c r="E752" s="242" t="s">
        <v>1</v>
      </c>
      <c r="F752" s="243" t="s">
        <v>317</v>
      </c>
      <c r="G752" s="241"/>
      <c r="H752" s="244">
        <v>31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150</v>
      </c>
      <c r="AU752" s="250" t="s">
        <v>144</v>
      </c>
      <c r="AV752" s="14" t="s">
        <v>144</v>
      </c>
      <c r="AW752" s="14" t="s">
        <v>30</v>
      </c>
      <c r="AX752" s="14" t="s">
        <v>74</v>
      </c>
      <c r="AY752" s="250" t="s">
        <v>136</v>
      </c>
    </row>
    <row r="753" s="13" customFormat="1">
      <c r="A753" s="13"/>
      <c r="B753" s="229"/>
      <c r="C753" s="230"/>
      <c r="D753" s="231" t="s">
        <v>150</v>
      </c>
      <c r="E753" s="232" t="s">
        <v>1</v>
      </c>
      <c r="F753" s="233" t="s">
        <v>170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150</v>
      </c>
      <c r="AU753" s="239" t="s">
        <v>144</v>
      </c>
      <c r="AV753" s="13" t="s">
        <v>81</v>
      </c>
      <c r="AW753" s="13" t="s">
        <v>30</v>
      </c>
      <c r="AX753" s="13" t="s">
        <v>74</v>
      </c>
      <c r="AY753" s="239" t="s">
        <v>136</v>
      </c>
    </row>
    <row r="754" s="14" customFormat="1">
      <c r="A754" s="14"/>
      <c r="B754" s="240"/>
      <c r="C754" s="241"/>
      <c r="D754" s="231" t="s">
        <v>150</v>
      </c>
      <c r="E754" s="242" t="s">
        <v>1</v>
      </c>
      <c r="F754" s="243" t="s">
        <v>244</v>
      </c>
      <c r="G754" s="241"/>
      <c r="H754" s="244">
        <v>16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150</v>
      </c>
      <c r="AU754" s="250" t="s">
        <v>144</v>
      </c>
      <c r="AV754" s="14" t="s">
        <v>144</v>
      </c>
      <c r="AW754" s="14" t="s">
        <v>30</v>
      </c>
      <c r="AX754" s="14" t="s">
        <v>74</v>
      </c>
      <c r="AY754" s="250" t="s">
        <v>136</v>
      </c>
    </row>
    <row r="755" s="15" customFormat="1">
      <c r="A755" s="15"/>
      <c r="B755" s="251"/>
      <c r="C755" s="252"/>
      <c r="D755" s="231" t="s">
        <v>150</v>
      </c>
      <c r="E755" s="253" t="s">
        <v>1</v>
      </c>
      <c r="F755" s="254" t="s">
        <v>174</v>
      </c>
      <c r="G755" s="252"/>
      <c r="H755" s="255">
        <v>208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1" t="s">
        <v>150</v>
      </c>
      <c r="AU755" s="261" t="s">
        <v>144</v>
      </c>
      <c r="AV755" s="15" t="s">
        <v>143</v>
      </c>
      <c r="AW755" s="15" t="s">
        <v>30</v>
      </c>
      <c r="AX755" s="15" t="s">
        <v>81</v>
      </c>
      <c r="AY755" s="261" t="s">
        <v>136</v>
      </c>
    </row>
    <row r="756" s="2" customFormat="1" ht="24.15" customHeight="1">
      <c r="A756" s="38"/>
      <c r="B756" s="39"/>
      <c r="C756" s="262" t="s">
        <v>979</v>
      </c>
      <c r="D756" s="262" t="s">
        <v>254</v>
      </c>
      <c r="E756" s="263" t="s">
        <v>980</v>
      </c>
      <c r="F756" s="264" t="s">
        <v>981</v>
      </c>
      <c r="G756" s="265" t="s">
        <v>307</v>
      </c>
      <c r="H756" s="266">
        <v>99.599999999999994</v>
      </c>
      <c r="I756" s="267"/>
      <c r="J756" s="268">
        <f>ROUND(I756*H756,1)</f>
        <v>0</v>
      </c>
      <c r="K756" s="269"/>
      <c r="L756" s="270"/>
      <c r="M756" s="271" t="s">
        <v>1</v>
      </c>
      <c r="N756" s="272" t="s">
        <v>40</v>
      </c>
      <c r="O756" s="91"/>
      <c r="P756" s="225">
        <f>O756*H756</f>
        <v>0</v>
      </c>
      <c r="Q756" s="225">
        <v>6.9999999999999994E-05</v>
      </c>
      <c r="R756" s="225">
        <f>Q756*H756</f>
        <v>0.006971999999999999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325</v>
      </c>
      <c r="AT756" s="227" t="s">
        <v>254</v>
      </c>
      <c r="AU756" s="227" t="s">
        <v>144</v>
      </c>
      <c r="AY756" s="17" t="s">
        <v>136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144</v>
      </c>
      <c r="BK756" s="228">
        <f>ROUND(I756*H756,1)</f>
        <v>0</v>
      </c>
      <c r="BL756" s="17" t="s">
        <v>244</v>
      </c>
      <c r="BM756" s="227" t="s">
        <v>982</v>
      </c>
    </row>
    <row r="757" s="13" customFormat="1">
      <c r="A757" s="13"/>
      <c r="B757" s="229"/>
      <c r="C757" s="230"/>
      <c r="D757" s="231" t="s">
        <v>150</v>
      </c>
      <c r="E757" s="232" t="s">
        <v>1</v>
      </c>
      <c r="F757" s="233" t="s">
        <v>970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150</v>
      </c>
      <c r="AU757" s="239" t="s">
        <v>144</v>
      </c>
      <c r="AV757" s="13" t="s">
        <v>81</v>
      </c>
      <c r="AW757" s="13" t="s">
        <v>30</v>
      </c>
      <c r="AX757" s="13" t="s">
        <v>74</v>
      </c>
      <c r="AY757" s="239" t="s">
        <v>136</v>
      </c>
    </row>
    <row r="758" s="13" customFormat="1">
      <c r="A758" s="13"/>
      <c r="B758" s="229"/>
      <c r="C758" s="230"/>
      <c r="D758" s="231" t="s">
        <v>150</v>
      </c>
      <c r="E758" s="232" t="s">
        <v>1</v>
      </c>
      <c r="F758" s="233" t="s">
        <v>166</v>
      </c>
      <c r="G758" s="230"/>
      <c r="H758" s="232" t="s">
        <v>1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9" t="s">
        <v>150</v>
      </c>
      <c r="AU758" s="239" t="s">
        <v>144</v>
      </c>
      <c r="AV758" s="13" t="s">
        <v>81</v>
      </c>
      <c r="AW758" s="13" t="s">
        <v>30</v>
      </c>
      <c r="AX758" s="13" t="s">
        <v>74</v>
      </c>
      <c r="AY758" s="239" t="s">
        <v>136</v>
      </c>
    </row>
    <row r="759" s="14" customFormat="1">
      <c r="A759" s="14"/>
      <c r="B759" s="240"/>
      <c r="C759" s="241"/>
      <c r="D759" s="231" t="s">
        <v>150</v>
      </c>
      <c r="E759" s="242" t="s">
        <v>1</v>
      </c>
      <c r="F759" s="243" t="s">
        <v>184</v>
      </c>
      <c r="G759" s="241"/>
      <c r="H759" s="244">
        <v>7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150</v>
      </c>
      <c r="AU759" s="250" t="s">
        <v>144</v>
      </c>
      <c r="AV759" s="14" t="s">
        <v>144</v>
      </c>
      <c r="AW759" s="14" t="s">
        <v>30</v>
      </c>
      <c r="AX759" s="14" t="s">
        <v>74</v>
      </c>
      <c r="AY759" s="250" t="s">
        <v>136</v>
      </c>
    </row>
    <row r="760" s="13" customFormat="1">
      <c r="A760" s="13"/>
      <c r="B760" s="229"/>
      <c r="C760" s="230"/>
      <c r="D760" s="231" t="s">
        <v>150</v>
      </c>
      <c r="E760" s="232" t="s">
        <v>1</v>
      </c>
      <c r="F760" s="233" t="s">
        <v>164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150</v>
      </c>
      <c r="AU760" s="239" t="s">
        <v>144</v>
      </c>
      <c r="AV760" s="13" t="s">
        <v>81</v>
      </c>
      <c r="AW760" s="13" t="s">
        <v>30</v>
      </c>
      <c r="AX760" s="13" t="s">
        <v>74</v>
      </c>
      <c r="AY760" s="239" t="s">
        <v>136</v>
      </c>
    </row>
    <row r="761" s="14" customFormat="1">
      <c r="A761" s="14"/>
      <c r="B761" s="240"/>
      <c r="C761" s="241"/>
      <c r="D761" s="231" t="s">
        <v>150</v>
      </c>
      <c r="E761" s="242" t="s">
        <v>1</v>
      </c>
      <c r="F761" s="243" t="s">
        <v>234</v>
      </c>
      <c r="G761" s="241"/>
      <c r="H761" s="244">
        <v>14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150</v>
      </c>
      <c r="AU761" s="250" t="s">
        <v>144</v>
      </c>
      <c r="AV761" s="14" t="s">
        <v>144</v>
      </c>
      <c r="AW761" s="14" t="s">
        <v>30</v>
      </c>
      <c r="AX761" s="14" t="s">
        <v>74</v>
      </c>
      <c r="AY761" s="250" t="s">
        <v>136</v>
      </c>
    </row>
    <row r="762" s="13" customFormat="1">
      <c r="A762" s="13"/>
      <c r="B762" s="229"/>
      <c r="C762" s="230"/>
      <c r="D762" s="231" t="s">
        <v>150</v>
      </c>
      <c r="E762" s="232" t="s">
        <v>1</v>
      </c>
      <c r="F762" s="233" t="s">
        <v>971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150</v>
      </c>
      <c r="AU762" s="239" t="s">
        <v>144</v>
      </c>
      <c r="AV762" s="13" t="s">
        <v>81</v>
      </c>
      <c r="AW762" s="13" t="s">
        <v>30</v>
      </c>
      <c r="AX762" s="13" t="s">
        <v>74</v>
      </c>
      <c r="AY762" s="239" t="s">
        <v>136</v>
      </c>
    </row>
    <row r="763" s="14" customFormat="1">
      <c r="A763" s="14"/>
      <c r="B763" s="240"/>
      <c r="C763" s="241"/>
      <c r="D763" s="231" t="s">
        <v>150</v>
      </c>
      <c r="E763" s="242" t="s">
        <v>1</v>
      </c>
      <c r="F763" s="243" t="s">
        <v>253</v>
      </c>
      <c r="G763" s="241"/>
      <c r="H763" s="244">
        <v>18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150</v>
      </c>
      <c r="AU763" s="250" t="s">
        <v>144</v>
      </c>
      <c r="AV763" s="14" t="s">
        <v>144</v>
      </c>
      <c r="AW763" s="14" t="s">
        <v>30</v>
      </c>
      <c r="AX763" s="14" t="s">
        <v>74</v>
      </c>
      <c r="AY763" s="250" t="s">
        <v>136</v>
      </c>
    </row>
    <row r="764" s="13" customFormat="1">
      <c r="A764" s="13"/>
      <c r="B764" s="229"/>
      <c r="C764" s="230"/>
      <c r="D764" s="231" t="s">
        <v>150</v>
      </c>
      <c r="E764" s="232" t="s">
        <v>1</v>
      </c>
      <c r="F764" s="233" t="s">
        <v>170</v>
      </c>
      <c r="G764" s="230"/>
      <c r="H764" s="232" t="s">
        <v>1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150</v>
      </c>
      <c r="AU764" s="239" t="s">
        <v>144</v>
      </c>
      <c r="AV764" s="13" t="s">
        <v>81</v>
      </c>
      <c r="AW764" s="13" t="s">
        <v>30</v>
      </c>
      <c r="AX764" s="13" t="s">
        <v>74</v>
      </c>
      <c r="AY764" s="239" t="s">
        <v>136</v>
      </c>
    </row>
    <row r="765" s="14" customFormat="1">
      <c r="A765" s="14"/>
      <c r="B765" s="240"/>
      <c r="C765" s="241"/>
      <c r="D765" s="231" t="s">
        <v>150</v>
      </c>
      <c r="E765" s="242" t="s">
        <v>1</v>
      </c>
      <c r="F765" s="243" t="s">
        <v>216</v>
      </c>
      <c r="G765" s="241"/>
      <c r="H765" s="244">
        <v>11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150</v>
      </c>
      <c r="AU765" s="250" t="s">
        <v>144</v>
      </c>
      <c r="AV765" s="14" t="s">
        <v>144</v>
      </c>
      <c r="AW765" s="14" t="s">
        <v>30</v>
      </c>
      <c r="AX765" s="14" t="s">
        <v>74</v>
      </c>
      <c r="AY765" s="250" t="s">
        <v>136</v>
      </c>
    </row>
    <row r="766" s="13" customFormat="1">
      <c r="A766" s="13"/>
      <c r="B766" s="229"/>
      <c r="C766" s="230"/>
      <c r="D766" s="231" t="s">
        <v>150</v>
      </c>
      <c r="E766" s="232" t="s">
        <v>1</v>
      </c>
      <c r="F766" s="233" t="s">
        <v>172</v>
      </c>
      <c r="G766" s="230"/>
      <c r="H766" s="232" t="s">
        <v>1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9" t="s">
        <v>150</v>
      </c>
      <c r="AU766" s="239" t="s">
        <v>144</v>
      </c>
      <c r="AV766" s="13" t="s">
        <v>81</v>
      </c>
      <c r="AW766" s="13" t="s">
        <v>30</v>
      </c>
      <c r="AX766" s="13" t="s">
        <v>74</v>
      </c>
      <c r="AY766" s="239" t="s">
        <v>136</v>
      </c>
    </row>
    <row r="767" s="14" customFormat="1">
      <c r="A767" s="14"/>
      <c r="B767" s="240"/>
      <c r="C767" s="241"/>
      <c r="D767" s="231" t="s">
        <v>150</v>
      </c>
      <c r="E767" s="242" t="s">
        <v>1</v>
      </c>
      <c r="F767" s="243" t="s">
        <v>216</v>
      </c>
      <c r="G767" s="241"/>
      <c r="H767" s="244">
        <v>11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150</v>
      </c>
      <c r="AU767" s="250" t="s">
        <v>144</v>
      </c>
      <c r="AV767" s="14" t="s">
        <v>144</v>
      </c>
      <c r="AW767" s="14" t="s">
        <v>30</v>
      </c>
      <c r="AX767" s="14" t="s">
        <v>74</v>
      </c>
      <c r="AY767" s="250" t="s">
        <v>136</v>
      </c>
    </row>
    <row r="768" s="13" customFormat="1">
      <c r="A768" s="13"/>
      <c r="B768" s="229"/>
      <c r="C768" s="230"/>
      <c r="D768" s="231" t="s">
        <v>150</v>
      </c>
      <c r="E768" s="232" t="s">
        <v>1</v>
      </c>
      <c r="F768" s="233" t="s">
        <v>162</v>
      </c>
      <c r="G768" s="230"/>
      <c r="H768" s="232" t="s">
        <v>1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9" t="s">
        <v>150</v>
      </c>
      <c r="AU768" s="239" t="s">
        <v>144</v>
      </c>
      <c r="AV768" s="13" t="s">
        <v>81</v>
      </c>
      <c r="AW768" s="13" t="s">
        <v>30</v>
      </c>
      <c r="AX768" s="13" t="s">
        <v>74</v>
      </c>
      <c r="AY768" s="239" t="s">
        <v>136</v>
      </c>
    </row>
    <row r="769" s="14" customFormat="1">
      <c r="A769" s="14"/>
      <c r="B769" s="240"/>
      <c r="C769" s="241"/>
      <c r="D769" s="231" t="s">
        <v>150</v>
      </c>
      <c r="E769" s="242" t="s">
        <v>1</v>
      </c>
      <c r="F769" s="243" t="s">
        <v>272</v>
      </c>
      <c r="G769" s="241"/>
      <c r="H769" s="244">
        <v>22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150</v>
      </c>
      <c r="AU769" s="250" t="s">
        <v>144</v>
      </c>
      <c r="AV769" s="14" t="s">
        <v>144</v>
      </c>
      <c r="AW769" s="14" t="s">
        <v>30</v>
      </c>
      <c r="AX769" s="14" t="s">
        <v>74</v>
      </c>
      <c r="AY769" s="250" t="s">
        <v>136</v>
      </c>
    </row>
    <row r="770" s="15" customFormat="1">
      <c r="A770" s="15"/>
      <c r="B770" s="251"/>
      <c r="C770" s="252"/>
      <c r="D770" s="231" t="s">
        <v>150</v>
      </c>
      <c r="E770" s="253" t="s">
        <v>1</v>
      </c>
      <c r="F770" s="254" t="s">
        <v>174</v>
      </c>
      <c r="G770" s="252"/>
      <c r="H770" s="255">
        <v>83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1" t="s">
        <v>150</v>
      </c>
      <c r="AU770" s="261" t="s">
        <v>144</v>
      </c>
      <c r="AV770" s="15" t="s">
        <v>143</v>
      </c>
      <c r="AW770" s="15" t="s">
        <v>30</v>
      </c>
      <c r="AX770" s="15" t="s">
        <v>81</v>
      </c>
      <c r="AY770" s="261" t="s">
        <v>136</v>
      </c>
    </row>
    <row r="771" s="14" customFormat="1">
      <c r="A771" s="14"/>
      <c r="B771" s="240"/>
      <c r="C771" s="241"/>
      <c r="D771" s="231" t="s">
        <v>150</v>
      </c>
      <c r="E771" s="241"/>
      <c r="F771" s="243" t="s">
        <v>983</v>
      </c>
      <c r="G771" s="241"/>
      <c r="H771" s="244">
        <v>99.599999999999994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150</v>
      </c>
      <c r="AU771" s="250" t="s">
        <v>144</v>
      </c>
      <c r="AV771" s="14" t="s">
        <v>144</v>
      </c>
      <c r="AW771" s="14" t="s">
        <v>4</v>
      </c>
      <c r="AX771" s="14" t="s">
        <v>81</v>
      </c>
      <c r="AY771" s="250" t="s">
        <v>136</v>
      </c>
    </row>
    <row r="772" s="2" customFormat="1" ht="24.15" customHeight="1">
      <c r="A772" s="38"/>
      <c r="B772" s="39"/>
      <c r="C772" s="262" t="s">
        <v>984</v>
      </c>
      <c r="D772" s="262" t="s">
        <v>254</v>
      </c>
      <c r="E772" s="263" t="s">
        <v>985</v>
      </c>
      <c r="F772" s="264" t="s">
        <v>986</v>
      </c>
      <c r="G772" s="265" t="s">
        <v>307</v>
      </c>
      <c r="H772" s="266">
        <v>150</v>
      </c>
      <c r="I772" s="267"/>
      <c r="J772" s="268">
        <f>ROUND(I772*H772,1)</f>
        <v>0</v>
      </c>
      <c r="K772" s="269"/>
      <c r="L772" s="270"/>
      <c r="M772" s="271" t="s">
        <v>1</v>
      </c>
      <c r="N772" s="272" t="s">
        <v>40</v>
      </c>
      <c r="O772" s="91"/>
      <c r="P772" s="225">
        <f>O772*H772</f>
        <v>0</v>
      </c>
      <c r="Q772" s="225">
        <v>0.00011</v>
      </c>
      <c r="R772" s="225">
        <f>Q772*H772</f>
        <v>0.016500000000000001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325</v>
      </c>
      <c r="AT772" s="227" t="s">
        <v>254</v>
      </c>
      <c r="AU772" s="227" t="s">
        <v>144</v>
      </c>
      <c r="AY772" s="17" t="s">
        <v>136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144</v>
      </c>
      <c r="BK772" s="228">
        <f>ROUND(I772*H772,1)</f>
        <v>0</v>
      </c>
      <c r="BL772" s="17" t="s">
        <v>244</v>
      </c>
      <c r="BM772" s="227" t="s">
        <v>987</v>
      </c>
    </row>
    <row r="773" s="13" customFormat="1">
      <c r="A773" s="13"/>
      <c r="B773" s="229"/>
      <c r="C773" s="230"/>
      <c r="D773" s="231" t="s">
        <v>150</v>
      </c>
      <c r="E773" s="232" t="s">
        <v>1</v>
      </c>
      <c r="F773" s="233" t="s">
        <v>972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150</v>
      </c>
      <c r="AU773" s="239" t="s">
        <v>144</v>
      </c>
      <c r="AV773" s="13" t="s">
        <v>81</v>
      </c>
      <c r="AW773" s="13" t="s">
        <v>30</v>
      </c>
      <c r="AX773" s="13" t="s">
        <v>74</v>
      </c>
      <c r="AY773" s="239" t="s">
        <v>136</v>
      </c>
    </row>
    <row r="774" s="13" customFormat="1">
      <c r="A774" s="13"/>
      <c r="B774" s="229"/>
      <c r="C774" s="230"/>
      <c r="D774" s="231" t="s">
        <v>150</v>
      </c>
      <c r="E774" s="232" t="s">
        <v>1</v>
      </c>
      <c r="F774" s="233" t="s">
        <v>973</v>
      </c>
      <c r="G774" s="230"/>
      <c r="H774" s="232" t="s">
        <v>1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150</v>
      </c>
      <c r="AU774" s="239" t="s">
        <v>144</v>
      </c>
      <c r="AV774" s="13" t="s">
        <v>81</v>
      </c>
      <c r="AW774" s="13" t="s">
        <v>30</v>
      </c>
      <c r="AX774" s="13" t="s">
        <v>74</v>
      </c>
      <c r="AY774" s="239" t="s">
        <v>136</v>
      </c>
    </row>
    <row r="775" s="14" customFormat="1">
      <c r="A775" s="14"/>
      <c r="B775" s="240"/>
      <c r="C775" s="241"/>
      <c r="D775" s="231" t="s">
        <v>150</v>
      </c>
      <c r="E775" s="242" t="s">
        <v>1</v>
      </c>
      <c r="F775" s="243" t="s">
        <v>188</v>
      </c>
      <c r="G775" s="241"/>
      <c r="H775" s="244">
        <v>8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150</v>
      </c>
      <c r="AU775" s="250" t="s">
        <v>144</v>
      </c>
      <c r="AV775" s="14" t="s">
        <v>144</v>
      </c>
      <c r="AW775" s="14" t="s">
        <v>30</v>
      </c>
      <c r="AX775" s="14" t="s">
        <v>74</v>
      </c>
      <c r="AY775" s="250" t="s">
        <v>136</v>
      </c>
    </row>
    <row r="776" s="13" customFormat="1">
      <c r="A776" s="13"/>
      <c r="B776" s="229"/>
      <c r="C776" s="230"/>
      <c r="D776" s="231" t="s">
        <v>150</v>
      </c>
      <c r="E776" s="232" t="s">
        <v>1</v>
      </c>
      <c r="F776" s="233" t="s">
        <v>974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150</v>
      </c>
      <c r="AU776" s="239" t="s">
        <v>144</v>
      </c>
      <c r="AV776" s="13" t="s">
        <v>81</v>
      </c>
      <c r="AW776" s="13" t="s">
        <v>30</v>
      </c>
      <c r="AX776" s="13" t="s">
        <v>74</v>
      </c>
      <c r="AY776" s="239" t="s">
        <v>136</v>
      </c>
    </row>
    <row r="777" s="14" customFormat="1">
      <c r="A777" s="14"/>
      <c r="B777" s="240"/>
      <c r="C777" s="241"/>
      <c r="D777" s="231" t="s">
        <v>150</v>
      </c>
      <c r="E777" s="242" t="s">
        <v>1</v>
      </c>
      <c r="F777" s="243" t="s">
        <v>211</v>
      </c>
      <c r="G777" s="241"/>
      <c r="H777" s="244">
        <v>10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150</v>
      </c>
      <c r="AU777" s="250" t="s">
        <v>144</v>
      </c>
      <c r="AV777" s="14" t="s">
        <v>144</v>
      </c>
      <c r="AW777" s="14" t="s">
        <v>30</v>
      </c>
      <c r="AX777" s="14" t="s">
        <v>74</v>
      </c>
      <c r="AY777" s="250" t="s">
        <v>136</v>
      </c>
    </row>
    <row r="778" s="13" customFormat="1">
      <c r="A778" s="13"/>
      <c r="B778" s="229"/>
      <c r="C778" s="230"/>
      <c r="D778" s="231" t="s">
        <v>150</v>
      </c>
      <c r="E778" s="232" t="s">
        <v>1</v>
      </c>
      <c r="F778" s="233" t="s">
        <v>975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150</v>
      </c>
      <c r="AU778" s="239" t="s">
        <v>144</v>
      </c>
      <c r="AV778" s="13" t="s">
        <v>81</v>
      </c>
      <c r="AW778" s="13" t="s">
        <v>30</v>
      </c>
      <c r="AX778" s="13" t="s">
        <v>74</v>
      </c>
      <c r="AY778" s="239" t="s">
        <v>136</v>
      </c>
    </row>
    <row r="779" s="14" customFormat="1">
      <c r="A779" s="14"/>
      <c r="B779" s="240"/>
      <c r="C779" s="241"/>
      <c r="D779" s="231" t="s">
        <v>150</v>
      </c>
      <c r="E779" s="242" t="s">
        <v>1</v>
      </c>
      <c r="F779" s="243" t="s">
        <v>216</v>
      </c>
      <c r="G779" s="241"/>
      <c r="H779" s="244">
        <v>11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150</v>
      </c>
      <c r="AU779" s="250" t="s">
        <v>144</v>
      </c>
      <c r="AV779" s="14" t="s">
        <v>144</v>
      </c>
      <c r="AW779" s="14" t="s">
        <v>30</v>
      </c>
      <c r="AX779" s="14" t="s">
        <v>74</v>
      </c>
      <c r="AY779" s="250" t="s">
        <v>136</v>
      </c>
    </row>
    <row r="780" s="13" customFormat="1">
      <c r="A780" s="13"/>
      <c r="B780" s="229"/>
      <c r="C780" s="230"/>
      <c r="D780" s="231" t="s">
        <v>150</v>
      </c>
      <c r="E780" s="232" t="s">
        <v>1</v>
      </c>
      <c r="F780" s="233" t="s">
        <v>976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150</v>
      </c>
      <c r="AU780" s="239" t="s">
        <v>144</v>
      </c>
      <c r="AV780" s="13" t="s">
        <v>81</v>
      </c>
      <c r="AW780" s="13" t="s">
        <v>30</v>
      </c>
      <c r="AX780" s="13" t="s">
        <v>74</v>
      </c>
      <c r="AY780" s="239" t="s">
        <v>136</v>
      </c>
    </row>
    <row r="781" s="14" customFormat="1">
      <c r="A781" s="14"/>
      <c r="B781" s="240"/>
      <c r="C781" s="241"/>
      <c r="D781" s="231" t="s">
        <v>150</v>
      </c>
      <c r="E781" s="242" t="s">
        <v>1</v>
      </c>
      <c r="F781" s="243" t="s">
        <v>153</v>
      </c>
      <c r="G781" s="241"/>
      <c r="H781" s="244">
        <v>6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150</v>
      </c>
      <c r="AU781" s="250" t="s">
        <v>144</v>
      </c>
      <c r="AV781" s="14" t="s">
        <v>144</v>
      </c>
      <c r="AW781" s="14" t="s">
        <v>30</v>
      </c>
      <c r="AX781" s="14" t="s">
        <v>74</v>
      </c>
      <c r="AY781" s="250" t="s">
        <v>136</v>
      </c>
    </row>
    <row r="782" s="13" customFormat="1">
      <c r="A782" s="13"/>
      <c r="B782" s="229"/>
      <c r="C782" s="230"/>
      <c r="D782" s="231" t="s">
        <v>150</v>
      </c>
      <c r="E782" s="232" t="s">
        <v>1</v>
      </c>
      <c r="F782" s="233" t="s">
        <v>977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150</v>
      </c>
      <c r="AU782" s="239" t="s">
        <v>144</v>
      </c>
      <c r="AV782" s="13" t="s">
        <v>81</v>
      </c>
      <c r="AW782" s="13" t="s">
        <v>30</v>
      </c>
      <c r="AX782" s="13" t="s">
        <v>74</v>
      </c>
      <c r="AY782" s="239" t="s">
        <v>136</v>
      </c>
    </row>
    <row r="783" s="13" customFormat="1">
      <c r="A783" s="13"/>
      <c r="B783" s="229"/>
      <c r="C783" s="230"/>
      <c r="D783" s="231" t="s">
        <v>150</v>
      </c>
      <c r="E783" s="232" t="s">
        <v>1</v>
      </c>
      <c r="F783" s="233" t="s">
        <v>162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150</v>
      </c>
      <c r="AU783" s="239" t="s">
        <v>144</v>
      </c>
      <c r="AV783" s="13" t="s">
        <v>81</v>
      </c>
      <c r="AW783" s="13" t="s">
        <v>30</v>
      </c>
      <c r="AX783" s="13" t="s">
        <v>74</v>
      </c>
      <c r="AY783" s="239" t="s">
        <v>136</v>
      </c>
    </row>
    <row r="784" s="14" customFormat="1">
      <c r="A784" s="14"/>
      <c r="B784" s="240"/>
      <c r="C784" s="241"/>
      <c r="D784" s="231" t="s">
        <v>150</v>
      </c>
      <c r="E784" s="242" t="s">
        <v>1</v>
      </c>
      <c r="F784" s="243" t="s">
        <v>211</v>
      </c>
      <c r="G784" s="241"/>
      <c r="H784" s="244">
        <v>10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150</v>
      </c>
      <c r="AU784" s="250" t="s">
        <v>144</v>
      </c>
      <c r="AV784" s="14" t="s">
        <v>144</v>
      </c>
      <c r="AW784" s="14" t="s">
        <v>30</v>
      </c>
      <c r="AX784" s="14" t="s">
        <v>74</v>
      </c>
      <c r="AY784" s="250" t="s">
        <v>136</v>
      </c>
    </row>
    <row r="785" s="13" customFormat="1">
      <c r="A785" s="13"/>
      <c r="B785" s="229"/>
      <c r="C785" s="230"/>
      <c r="D785" s="231" t="s">
        <v>150</v>
      </c>
      <c r="E785" s="232" t="s">
        <v>1</v>
      </c>
      <c r="F785" s="233" t="s">
        <v>166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150</v>
      </c>
      <c r="AU785" s="239" t="s">
        <v>144</v>
      </c>
      <c r="AV785" s="13" t="s">
        <v>81</v>
      </c>
      <c r="AW785" s="13" t="s">
        <v>30</v>
      </c>
      <c r="AX785" s="13" t="s">
        <v>74</v>
      </c>
      <c r="AY785" s="239" t="s">
        <v>136</v>
      </c>
    </row>
    <row r="786" s="14" customFormat="1">
      <c r="A786" s="14"/>
      <c r="B786" s="240"/>
      <c r="C786" s="241"/>
      <c r="D786" s="231" t="s">
        <v>150</v>
      </c>
      <c r="E786" s="242" t="s">
        <v>1</v>
      </c>
      <c r="F786" s="243" t="s">
        <v>175</v>
      </c>
      <c r="G786" s="241"/>
      <c r="H786" s="244">
        <v>5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150</v>
      </c>
      <c r="AU786" s="250" t="s">
        <v>144</v>
      </c>
      <c r="AV786" s="14" t="s">
        <v>144</v>
      </c>
      <c r="AW786" s="14" t="s">
        <v>30</v>
      </c>
      <c r="AX786" s="14" t="s">
        <v>74</v>
      </c>
      <c r="AY786" s="250" t="s">
        <v>136</v>
      </c>
    </row>
    <row r="787" s="13" customFormat="1">
      <c r="A787" s="13"/>
      <c r="B787" s="229"/>
      <c r="C787" s="230"/>
      <c r="D787" s="231" t="s">
        <v>150</v>
      </c>
      <c r="E787" s="232" t="s">
        <v>1</v>
      </c>
      <c r="F787" s="233" t="s">
        <v>164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150</v>
      </c>
      <c r="AU787" s="239" t="s">
        <v>144</v>
      </c>
      <c r="AV787" s="13" t="s">
        <v>81</v>
      </c>
      <c r="AW787" s="13" t="s">
        <v>30</v>
      </c>
      <c r="AX787" s="13" t="s">
        <v>74</v>
      </c>
      <c r="AY787" s="239" t="s">
        <v>136</v>
      </c>
    </row>
    <row r="788" s="14" customFormat="1">
      <c r="A788" s="14"/>
      <c r="B788" s="240"/>
      <c r="C788" s="241"/>
      <c r="D788" s="231" t="s">
        <v>150</v>
      </c>
      <c r="E788" s="242" t="s">
        <v>1</v>
      </c>
      <c r="F788" s="243" t="s">
        <v>184</v>
      </c>
      <c r="G788" s="241"/>
      <c r="H788" s="244">
        <v>7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150</v>
      </c>
      <c r="AU788" s="250" t="s">
        <v>144</v>
      </c>
      <c r="AV788" s="14" t="s">
        <v>144</v>
      </c>
      <c r="AW788" s="14" t="s">
        <v>30</v>
      </c>
      <c r="AX788" s="14" t="s">
        <v>74</v>
      </c>
      <c r="AY788" s="250" t="s">
        <v>136</v>
      </c>
    </row>
    <row r="789" s="13" customFormat="1">
      <c r="A789" s="13"/>
      <c r="B789" s="229"/>
      <c r="C789" s="230"/>
      <c r="D789" s="231" t="s">
        <v>150</v>
      </c>
      <c r="E789" s="232" t="s">
        <v>1</v>
      </c>
      <c r="F789" s="233" t="s">
        <v>971</v>
      </c>
      <c r="G789" s="230"/>
      <c r="H789" s="232" t="s">
        <v>1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9" t="s">
        <v>150</v>
      </c>
      <c r="AU789" s="239" t="s">
        <v>144</v>
      </c>
      <c r="AV789" s="13" t="s">
        <v>81</v>
      </c>
      <c r="AW789" s="13" t="s">
        <v>30</v>
      </c>
      <c r="AX789" s="13" t="s">
        <v>74</v>
      </c>
      <c r="AY789" s="239" t="s">
        <v>136</v>
      </c>
    </row>
    <row r="790" s="14" customFormat="1">
      <c r="A790" s="14"/>
      <c r="B790" s="240"/>
      <c r="C790" s="241"/>
      <c r="D790" s="231" t="s">
        <v>150</v>
      </c>
      <c r="E790" s="242" t="s">
        <v>1</v>
      </c>
      <c r="F790" s="243" t="s">
        <v>7</v>
      </c>
      <c r="G790" s="241"/>
      <c r="H790" s="244">
        <v>21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150</v>
      </c>
      <c r="AU790" s="250" t="s">
        <v>144</v>
      </c>
      <c r="AV790" s="14" t="s">
        <v>144</v>
      </c>
      <c r="AW790" s="14" t="s">
        <v>30</v>
      </c>
      <c r="AX790" s="14" t="s">
        <v>74</v>
      </c>
      <c r="AY790" s="250" t="s">
        <v>136</v>
      </c>
    </row>
    <row r="791" s="13" customFormat="1">
      <c r="A791" s="13"/>
      <c r="B791" s="229"/>
      <c r="C791" s="230"/>
      <c r="D791" s="231" t="s">
        <v>150</v>
      </c>
      <c r="E791" s="232" t="s">
        <v>1</v>
      </c>
      <c r="F791" s="233" t="s">
        <v>978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150</v>
      </c>
      <c r="AU791" s="239" t="s">
        <v>144</v>
      </c>
      <c r="AV791" s="13" t="s">
        <v>81</v>
      </c>
      <c r="AW791" s="13" t="s">
        <v>30</v>
      </c>
      <c r="AX791" s="13" t="s">
        <v>74</v>
      </c>
      <c r="AY791" s="239" t="s">
        <v>136</v>
      </c>
    </row>
    <row r="792" s="14" customFormat="1">
      <c r="A792" s="14"/>
      <c r="B792" s="240"/>
      <c r="C792" s="241"/>
      <c r="D792" s="231" t="s">
        <v>150</v>
      </c>
      <c r="E792" s="242" t="s">
        <v>1</v>
      </c>
      <c r="F792" s="243" t="s">
        <v>317</v>
      </c>
      <c r="G792" s="241"/>
      <c r="H792" s="244">
        <v>31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150</v>
      </c>
      <c r="AU792" s="250" t="s">
        <v>144</v>
      </c>
      <c r="AV792" s="14" t="s">
        <v>144</v>
      </c>
      <c r="AW792" s="14" t="s">
        <v>30</v>
      </c>
      <c r="AX792" s="14" t="s">
        <v>74</v>
      </c>
      <c r="AY792" s="250" t="s">
        <v>136</v>
      </c>
    </row>
    <row r="793" s="13" customFormat="1">
      <c r="A793" s="13"/>
      <c r="B793" s="229"/>
      <c r="C793" s="230"/>
      <c r="D793" s="231" t="s">
        <v>150</v>
      </c>
      <c r="E793" s="232" t="s">
        <v>1</v>
      </c>
      <c r="F793" s="233" t="s">
        <v>170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150</v>
      </c>
      <c r="AU793" s="239" t="s">
        <v>144</v>
      </c>
      <c r="AV793" s="13" t="s">
        <v>81</v>
      </c>
      <c r="AW793" s="13" t="s">
        <v>30</v>
      </c>
      <c r="AX793" s="13" t="s">
        <v>74</v>
      </c>
      <c r="AY793" s="239" t="s">
        <v>136</v>
      </c>
    </row>
    <row r="794" s="14" customFormat="1">
      <c r="A794" s="14"/>
      <c r="B794" s="240"/>
      <c r="C794" s="241"/>
      <c r="D794" s="231" t="s">
        <v>150</v>
      </c>
      <c r="E794" s="242" t="s">
        <v>1</v>
      </c>
      <c r="F794" s="243" t="s">
        <v>244</v>
      </c>
      <c r="G794" s="241"/>
      <c r="H794" s="244">
        <v>16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150</v>
      </c>
      <c r="AU794" s="250" t="s">
        <v>144</v>
      </c>
      <c r="AV794" s="14" t="s">
        <v>144</v>
      </c>
      <c r="AW794" s="14" t="s">
        <v>30</v>
      </c>
      <c r="AX794" s="14" t="s">
        <v>74</v>
      </c>
      <c r="AY794" s="250" t="s">
        <v>136</v>
      </c>
    </row>
    <row r="795" s="15" customFormat="1">
      <c r="A795" s="15"/>
      <c r="B795" s="251"/>
      <c r="C795" s="252"/>
      <c r="D795" s="231" t="s">
        <v>150</v>
      </c>
      <c r="E795" s="253" t="s">
        <v>1</v>
      </c>
      <c r="F795" s="254" t="s">
        <v>174</v>
      </c>
      <c r="G795" s="252"/>
      <c r="H795" s="255">
        <v>125</v>
      </c>
      <c r="I795" s="256"/>
      <c r="J795" s="252"/>
      <c r="K795" s="252"/>
      <c r="L795" s="257"/>
      <c r="M795" s="258"/>
      <c r="N795" s="259"/>
      <c r="O795" s="259"/>
      <c r="P795" s="259"/>
      <c r="Q795" s="259"/>
      <c r="R795" s="259"/>
      <c r="S795" s="259"/>
      <c r="T795" s="260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1" t="s">
        <v>150</v>
      </c>
      <c r="AU795" s="261" t="s">
        <v>144</v>
      </c>
      <c r="AV795" s="15" t="s">
        <v>143</v>
      </c>
      <c r="AW795" s="15" t="s">
        <v>30</v>
      </c>
      <c r="AX795" s="15" t="s">
        <v>81</v>
      </c>
      <c r="AY795" s="261" t="s">
        <v>136</v>
      </c>
    </row>
    <row r="796" s="14" customFormat="1">
      <c r="A796" s="14"/>
      <c r="B796" s="240"/>
      <c r="C796" s="241"/>
      <c r="D796" s="231" t="s">
        <v>150</v>
      </c>
      <c r="E796" s="241"/>
      <c r="F796" s="243" t="s">
        <v>988</v>
      </c>
      <c r="G796" s="241"/>
      <c r="H796" s="244">
        <v>150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150</v>
      </c>
      <c r="AU796" s="250" t="s">
        <v>144</v>
      </c>
      <c r="AV796" s="14" t="s">
        <v>144</v>
      </c>
      <c r="AW796" s="14" t="s">
        <v>4</v>
      </c>
      <c r="AX796" s="14" t="s">
        <v>81</v>
      </c>
      <c r="AY796" s="250" t="s">
        <v>136</v>
      </c>
    </row>
    <row r="797" s="2" customFormat="1" ht="24.15" customHeight="1">
      <c r="A797" s="38"/>
      <c r="B797" s="39"/>
      <c r="C797" s="215" t="s">
        <v>989</v>
      </c>
      <c r="D797" s="215" t="s">
        <v>139</v>
      </c>
      <c r="E797" s="216" t="s">
        <v>990</v>
      </c>
      <c r="F797" s="217" t="s">
        <v>991</v>
      </c>
      <c r="G797" s="218" t="s">
        <v>307</v>
      </c>
      <c r="H797" s="219">
        <v>12</v>
      </c>
      <c r="I797" s="220"/>
      <c r="J797" s="221">
        <f>ROUND(I797*H797,1)</f>
        <v>0</v>
      </c>
      <c r="K797" s="222"/>
      <c r="L797" s="44"/>
      <c r="M797" s="223" t="s">
        <v>1</v>
      </c>
      <c r="N797" s="224" t="s">
        <v>40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244</v>
      </c>
      <c r="AT797" s="227" t="s">
        <v>139</v>
      </c>
      <c r="AU797" s="227" t="s">
        <v>144</v>
      </c>
      <c r="AY797" s="17" t="s">
        <v>136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144</v>
      </c>
      <c r="BK797" s="228">
        <f>ROUND(I797*H797,1)</f>
        <v>0</v>
      </c>
      <c r="BL797" s="17" t="s">
        <v>244</v>
      </c>
      <c r="BM797" s="227" t="s">
        <v>992</v>
      </c>
    </row>
    <row r="798" s="13" customFormat="1">
      <c r="A798" s="13"/>
      <c r="B798" s="229"/>
      <c r="C798" s="230"/>
      <c r="D798" s="231" t="s">
        <v>150</v>
      </c>
      <c r="E798" s="232" t="s">
        <v>1</v>
      </c>
      <c r="F798" s="233" t="s">
        <v>993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150</v>
      </c>
      <c r="AU798" s="239" t="s">
        <v>144</v>
      </c>
      <c r="AV798" s="13" t="s">
        <v>81</v>
      </c>
      <c r="AW798" s="13" t="s">
        <v>30</v>
      </c>
      <c r="AX798" s="13" t="s">
        <v>74</v>
      </c>
      <c r="AY798" s="239" t="s">
        <v>136</v>
      </c>
    </row>
    <row r="799" s="14" customFormat="1">
      <c r="A799" s="14"/>
      <c r="B799" s="240"/>
      <c r="C799" s="241"/>
      <c r="D799" s="231" t="s">
        <v>150</v>
      </c>
      <c r="E799" s="242" t="s">
        <v>1</v>
      </c>
      <c r="F799" s="243" t="s">
        <v>220</v>
      </c>
      <c r="G799" s="241"/>
      <c r="H799" s="244">
        <v>12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150</v>
      </c>
      <c r="AU799" s="250" t="s">
        <v>144</v>
      </c>
      <c r="AV799" s="14" t="s">
        <v>144</v>
      </c>
      <c r="AW799" s="14" t="s">
        <v>30</v>
      </c>
      <c r="AX799" s="14" t="s">
        <v>81</v>
      </c>
      <c r="AY799" s="250" t="s">
        <v>136</v>
      </c>
    </row>
    <row r="800" s="2" customFormat="1" ht="24.15" customHeight="1">
      <c r="A800" s="38"/>
      <c r="B800" s="39"/>
      <c r="C800" s="262" t="s">
        <v>994</v>
      </c>
      <c r="D800" s="262" t="s">
        <v>254</v>
      </c>
      <c r="E800" s="263" t="s">
        <v>995</v>
      </c>
      <c r="F800" s="264" t="s">
        <v>996</v>
      </c>
      <c r="G800" s="265" t="s">
        <v>307</v>
      </c>
      <c r="H800" s="266">
        <v>12</v>
      </c>
      <c r="I800" s="267"/>
      <c r="J800" s="268">
        <f>ROUND(I800*H800,1)</f>
        <v>0</v>
      </c>
      <c r="K800" s="269"/>
      <c r="L800" s="270"/>
      <c r="M800" s="271" t="s">
        <v>1</v>
      </c>
      <c r="N800" s="272" t="s">
        <v>40</v>
      </c>
      <c r="O800" s="91"/>
      <c r="P800" s="225">
        <f>O800*H800</f>
        <v>0</v>
      </c>
      <c r="Q800" s="225">
        <v>0.00042000000000000002</v>
      </c>
      <c r="R800" s="225">
        <f>Q800*H800</f>
        <v>0.0050400000000000002</v>
      </c>
      <c r="S800" s="225">
        <v>0</v>
      </c>
      <c r="T800" s="226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7" t="s">
        <v>325</v>
      </c>
      <c r="AT800" s="227" t="s">
        <v>254</v>
      </c>
      <c r="AU800" s="227" t="s">
        <v>144</v>
      </c>
      <c r="AY800" s="17" t="s">
        <v>136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17" t="s">
        <v>144</v>
      </c>
      <c r="BK800" s="228">
        <f>ROUND(I800*H800,1)</f>
        <v>0</v>
      </c>
      <c r="BL800" s="17" t="s">
        <v>244</v>
      </c>
      <c r="BM800" s="227" t="s">
        <v>997</v>
      </c>
    </row>
    <row r="801" s="13" customFormat="1">
      <c r="A801" s="13"/>
      <c r="B801" s="229"/>
      <c r="C801" s="230"/>
      <c r="D801" s="231" t="s">
        <v>150</v>
      </c>
      <c r="E801" s="232" t="s">
        <v>1</v>
      </c>
      <c r="F801" s="233" t="s">
        <v>993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150</v>
      </c>
      <c r="AU801" s="239" t="s">
        <v>144</v>
      </c>
      <c r="AV801" s="13" t="s">
        <v>81</v>
      </c>
      <c r="AW801" s="13" t="s">
        <v>30</v>
      </c>
      <c r="AX801" s="13" t="s">
        <v>74</v>
      </c>
      <c r="AY801" s="239" t="s">
        <v>136</v>
      </c>
    </row>
    <row r="802" s="14" customFormat="1">
      <c r="A802" s="14"/>
      <c r="B802" s="240"/>
      <c r="C802" s="241"/>
      <c r="D802" s="231" t="s">
        <v>150</v>
      </c>
      <c r="E802" s="242" t="s">
        <v>1</v>
      </c>
      <c r="F802" s="243" t="s">
        <v>220</v>
      </c>
      <c r="G802" s="241"/>
      <c r="H802" s="244">
        <v>12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150</v>
      </c>
      <c r="AU802" s="250" t="s">
        <v>144</v>
      </c>
      <c r="AV802" s="14" t="s">
        <v>144</v>
      </c>
      <c r="AW802" s="14" t="s">
        <v>30</v>
      </c>
      <c r="AX802" s="14" t="s">
        <v>81</v>
      </c>
      <c r="AY802" s="250" t="s">
        <v>136</v>
      </c>
    </row>
    <row r="803" s="2" customFormat="1" ht="24.15" customHeight="1">
      <c r="A803" s="38"/>
      <c r="B803" s="39"/>
      <c r="C803" s="215" t="s">
        <v>998</v>
      </c>
      <c r="D803" s="215" t="s">
        <v>139</v>
      </c>
      <c r="E803" s="216" t="s">
        <v>999</v>
      </c>
      <c r="F803" s="217" t="s">
        <v>1000</v>
      </c>
      <c r="G803" s="218" t="s">
        <v>307</v>
      </c>
      <c r="H803" s="219">
        <v>12</v>
      </c>
      <c r="I803" s="220"/>
      <c r="J803" s="221">
        <f>ROUND(I803*H803,1)</f>
        <v>0</v>
      </c>
      <c r="K803" s="222"/>
      <c r="L803" s="44"/>
      <c r="M803" s="223" t="s">
        <v>1</v>
      </c>
      <c r="N803" s="224" t="s">
        <v>40</v>
      </c>
      <c r="O803" s="91"/>
      <c r="P803" s="225">
        <f>O803*H803</f>
        <v>0</v>
      </c>
      <c r="Q803" s="225">
        <v>0</v>
      </c>
      <c r="R803" s="225">
        <f>Q803*H803</f>
        <v>0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244</v>
      </c>
      <c r="AT803" s="227" t="s">
        <v>139</v>
      </c>
      <c r="AU803" s="227" t="s">
        <v>144</v>
      </c>
      <c r="AY803" s="17" t="s">
        <v>136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144</v>
      </c>
      <c r="BK803" s="228">
        <f>ROUND(I803*H803,1)</f>
        <v>0</v>
      </c>
      <c r="BL803" s="17" t="s">
        <v>244</v>
      </c>
      <c r="BM803" s="227" t="s">
        <v>1001</v>
      </c>
    </row>
    <row r="804" s="13" customFormat="1">
      <c r="A804" s="13"/>
      <c r="B804" s="229"/>
      <c r="C804" s="230"/>
      <c r="D804" s="231" t="s">
        <v>150</v>
      </c>
      <c r="E804" s="232" t="s">
        <v>1</v>
      </c>
      <c r="F804" s="233" t="s">
        <v>1002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150</v>
      </c>
      <c r="AU804" s="239" t="s">
        <v>144</v>
      </c>
      <c r="AV804" s="13" t="s">
        <v>81</v>
      </c>
      <c r="AW804" s="13" t="s">
        <v>30</v>
      </c>
      <c r="AX804" s="13" t="s">
        <v>74</v>
      </c>
      <c r="AY804" s="239" t="s">
        <v>136</v>
      </c>
    </row>
    <row r="805" s="14" customFormat="1">
      <c r="A805" s="14"/>
      <c r="B805" s="240"/>
      <c r="C805" s="241"/>
      <c r="D805" s="231" t="s">
        <v>150</v>
      </c>
      <c r="E805" s="242" t="s">
        <v>1</v>
      </c>
      <c r="F805" s="243" t="s">
        <v>220</v>
      </c>
      <c r="G805" s="241"/>
      <c r="H805" s="244">
        <v>12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150</v>
      </c>
      <c r="AU805" s="250" t="s">
        <v>144</v>
      </c>
      <c r="AV805" s="14" t="s">
        <v>144</v>
      </c>
      <c r="AW805" s="14" t="s">
        <v>30</v>
      </c>
      <c r="AX805" s="14" t="s">
        <v>81</v>
      </c>
      <c r="AY805" s="250" t="s">
        <v>136</v>
      </c>
    </row>
    <row r="806" s="2" customFormat="1" ht="24.15" customHeight="1">
      <c r="A806" s="38"/>
      <c r="B806" s="39"/>
      <c r="C806" s="262" t="s">
        <v>1003</v>
      </c>
      <c r="D806" s="262" t="s">
        <v>254</v>
      </c>
      <c r="E806" s="263" t="s">
        <v>1004</v>
      </c>
      <c r="F806" s="264" t="s">
        <v>1005</v>
      </c>
      <c r="G806" s="265" t="s">
        <v>307</v>
      </c>
      <c r="H806" s="266">
        <v>14.4</v>
      </c>
      <c r="I806" s="267"/>
      <c r="J806" s="268">
        <f>ROUND(I806*H806,1)</f>
        <v>0</v>
      </c>
      <c r="K806" s="269"/>
      <c r="L806" s="270"/>
      <c r="M806" s="271" t="s">
        <v>1</v>
      </c>
      <c r="N806" s="272" t="s">
        <v>40</v>
      </c>
      <c r="O806" s="91"/>
      <c r="P806" s="225">
        <f>O806*H806</f>
        <v>0</v>
      </c>
      <c r="Q806" s="225">
        <v>0.00025000000000000001</v>
      </c>
      <c r="R806" s="225">
        <f>Q806*H806</f>
        <v>0.0036000000000000003</v>
      </c>
      <c r="S806" s="225">
        <v>0</v>
      </c>
      <c r="T806" s="226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7" t="s">
        <v>325</v>
      </c>
      <c r="AT806" s="227" t="s">
        <v>254</v>
      </c>
      <c r="AU806" s="227" t="s">
        <v>144</v>
      </c>
      <c r="AY806" s="17" t="s">
        <v>136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7" t="s">
        <v>144</v>
      </c>
      <c r="BK806" s="228">
        <f>ROUND(I806*H806,1)</f>
        <v>0</v>
      </c>
      <c r="BL806" s="17" t="s">
        <v>244</v>
      </c>
      <c r="BM806" s="227" t="s">
        <v>1006</v>
      </c>
    </row>
    <row r="807" s="13" customFormat="1">
      <c r="A807" s="13"/>
      <c r="B807" s="229"/>
      <c r="C807" s="230"/>
      <c r="D807" s="231" t="s">
        <v>150</v>
      </c>
      <c r="E807" s="232" t="s">
        <v>1</v>
      </c>
      <c r="F807" s="233" t="s">
        <v>1002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150</v>
      </c>
      <c r="AU807" s="239" t="s">
        <v>144</v>
      </c>
      <c r="AV807" s="13" t="s">
        <v>81</v>
      </c>
      <c r="AW807" s="13" t="s">
        <v>30</v>
      </c>
      <c r="AX807" s="13" t="s">
        <v>74</v>
      </c>
      <c r="AY807" s="239" t="s">
        <v>136</v>
      </c>
    </row>
    <row r="808" s="14" customFormat="1">
      <c r="A808" s="14"/>
      <c r="B808" s="240"/>
      <c r="C808" s="241"/>
      <c r="D808" s="231" t="s">
        <v>150</v>
      </c>
      <c r="E808" s="242" t="s">
        <v>1</v>
      </c>
      <c r="F808" s="243" t="s">
        <v>220</v>
      </c>
      <c r="G808" s="241"/>
      <c r="H808" s="244">
        <v>12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150</v>
      </c>
      <c r="AU808" s="250" t="s">
        <v>144</v>
      </c>
      <c r="AV808" s="14" t="s">
        <v>144</v>
      </c>
      <c r="AW808" s="14" t="s">
        <v>30</v>
      </c>
      <c r="AX808" s="14" t="s">
        <v>81</v>
      </c>
      <c r="AY808" s="250" t="s">
        <v>136</v>
      </c>
    </row>
    <row r="809" s="14" customFormat="1">
      <c r="A809" s="14"/>
      <c r="B809" s="240"/>
      <c r="C809" s="241"/>
      <c r="D809" s="231" t="s">
        <v>150</v>
      </c>
      <c r="E809" s="241"/>
      <c r="F809" s="243" t="s">
        <v>1007</v>
      </c>
      <c r="G809" s="241"/>
      <c r="H809" s="244">
        <v>14.4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150</v>
      </c>
      <c r="AU809" s="250" t="s">
        <v>144</v>
      </c>
      <c r="AV809" s="14" t="s">
        <v>144</v>
      </c>
      <c r="AW809" s="14" t="s">
        <v>4</v>
      </c>
      <c r="AX809" s="14" t="s">
        <v>81</v>
      </c>
      <c r="AY809" s="250" t="s">
        <v>136</v>
      </c>
    </row>
    <row r="810" s="2" customFormat="1" ht="24.15" customHeight="1">
      <c r="A810" s="38"/>
      <c r="B810" s="39"/>
      <c r="C810" s="215" t="s">
        <v>1008</v>
      </c>
      <c r="D810" s="215" t="s">
        <v>139</v>
      </c>
      <c r="E810" s="216" t="s">
        <v>1009</v>
      </c>
      <c r="F810" s="217" t="s">
        <v>1010</v>
      </c>
      <c r="G810" s="218" t="s">
        <v>142</v>
      </c>
      <c r="H810" s="219">
        <v>40</v>
      </c>
      <c r="I810" s="220"/>
      <c r="J810" s="221">
        <f>ROUND(I810*H810,1)</f>
        <v>0</v>
      </c>
      <c r="K810" s="222"/>
      <c r="L810" s="44"/>
      <c r="M810" s="223" t="s">
        <v>1</v>
      </c>
      <c r="N810" s="224" t="s">
        <v>40</v>
      </c>
      <c r="O810" s="91"/>
      <c r="P810" s="225">
        <f>O810*H810</f>
        <v>0</v>
      </c>
      <c r="Q810" s="225">
        <v>0</v>
      </c>
      <c r="R810" s="225">
        <f>Q810*H810</f>
        <v>0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244</v>
      </c>
      <c r="AT810" s="227" t="s">
        <v>139</v>
      </c>
      <c r="AU810" s="227" t="s">
        <v>144</v>
      </c>
      <c r="AY810" s="17" t="s">
        <v>136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144</v>
      </c>
      <c r="BK810" s="228">
        <f>ROUND(I810*H810,1)</f>
        <v>0</v>
      </c>
      <c r="BL810" s="17" t="s">
        <v>244</v>
      </c>
      <c r="BM810" s="227" t="s">
        <v>1011</v>
      </c>
    </row>
    <row r="811" s="14" customFormat="1">
      <c r="A811" s="14"/>
      <c r="B811" s="240"/>
      <c r="C811" s="241"/>
      <c r="D811" s="231" t="s">
        <v>150</v>
      </c>
      <c r="E811" s="242" t="s">
        <v>1</v>
      </c>
      <c r="F811" s="243" t="s">
        <v>371</v>
      </c>
      <c r="G811" s="241"/>
      <c r="H811" s="244">
        <v>40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150</v>
      </c>
      <c r="AU811" s="250" t="s">
        <v>144</v>
      </c>
      <c r="AV811" s="14" t="s">
        <v>144</v>
      </c>
      <c r="AW811" s="14" t="s">
        <v>30</v>
      </c>
      <c r="AX811" s="14" t="s">
        <v>81</v>
      </c>
      <c r="AY811" s="250" t="s">
        <v>136</v>
      </c>
    </row>
    <row r="812" s="2" customFormat="1" ht="24.15" customHeight="1">
      <c r="A812" s="38"/>
      <c r="B812" s="39"/>
      <c r="C812" s="215" t="s">
        <v>1012</v>
      </c>
      <c r="D812" s="215" t="s">
        <v>139</v>
      </c>
      <c r="E812" s="216" t="s">
        <v>1013</v>
      </c>
      <c r="F812" s="217" t="s">
        <v>1014</v>
      </c>
      <c r="G812" s="218" t="s">
        <v>142</v>
      </c>
      <c r="H812" s="219">
        <v>1</v>
      </c>
      <c r="I812" s="220"/>
      <c r="J812" s="221">
        <f>ROUND(I812*H812,1)</f>
        <v>0</v>
      </c>
      <c r="K812" s="222"/>
      <c r="L812" s="44"/>
      <c r="M812" s="223" t="s">
        <v>1</v>
      </c>
      <c r="N812" s="224" t="s">
        <v>40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244</v>
      </c>
      <c r="AT812" s="227" t="s">
        <v>139</v>
      </c>
      <c r="AU812" s="227" t="s">
        <v>144</v>
      </c>
      <c r="AY812" s="17" t="s">
        <v>136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144</v>
      </c>
      <c r="BK812" s="228">
        <f>ROUND(I812*H812,1)</f>
        <v>0</v>
      </c>
      <c r="BL812" s="17" t="s">
        <v>244</v>
      </c>
      <c r="BM812" s="227" t="s">
        <v>1015</v>
      </c>
    </row>
    <row r="813" s="14" customFormat="1">
      <c r="A813" s="14"/>
      <c r="B813" s="240"/>
      <c r="C813" s="241"/>
      <c r="D813" s="231" t="s">
        <v>150</v>
      </c>
      <c r="E813" s="242" t="s">
        <v>1</v>
      </c>
      <c r="F813" s="243" t="s">
        <v>81</v>
      </c>
      <c r="G813" s="241"/>
      <c r="H813" s="244">
        <v>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150</v>
      </c>
      <c r="AU813" s="250" t="s">
        <v>144</v>
      </c>
      <c r="AV813" s="14" t="s">
        <v>144</v>
      </c>
      <c r="AW813" s="14" t="s">
        <v>30</v>
      </c>
      <c r="AX813" s="14" t="s">
        <v>81</v>
      </c>
      <c r="AY813" s="250" t="s">
        <v>136</v>
      </c>
    </row>
    <row r="814" s="2" customFormat="1" ht="21.75" customHeight="1">
      <c r="A814" s="38"/>
      <c r="B814" s="39"/>
      <c r="C814" s="215" t="s">
        <v>1016</v>
      </c>
      <c r="D814" s="215" t="s">
        <v>139</v>
      </c>
      <c r="E814" s="216" t="s">
        <v>1017</v>
      </c>
      <c r="F814" s="217" t="s">
        <v>1018</v>
      </c>
      <c r="G814" s="218" t="s">
        <v>142</v>
      </c>
      <c r="H814" s="219">
        <v>35</v>
      </c>
      <c r="I814" s="220"/>
      <c r="J814" s="221">
        <f>ROUND(I814*H814,1)</f>
        <v>0</v>
      </c>
      <c r="K814" s="222"/>
      <c r="L814" s="44"/>
      <c r="M814" s="223" t="s">
        <v>1</v>
      </c>
      <c r="N814" s="224" t="s">
        <v>40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244</v>
      </c>
      <c r="AT814" s="227" t="s">
        <v>139</v>
      </c>
      <c r="AU814" s="227" t="s">
        <v>144</v>
      </c>
      <c r="AY814" s="17" t="s">
        <v>136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144</v>
      </c>
      <c r="BK814" s="228">
        <f>ROUND(I814*H814,1)</f>
        <v>0</v>
      </c>
      <c r="BL814" s="17" t="s">
        <v>244</v>
      </c>
      <c r="BM814" s="227" t="s">
        <v>1019</v>
      </c>
    </row>
    <row r="815" s="14" customFormat="1">
      <c r="A815" s="14"/>
      <c r="B815" s="240"/>
      <c r="C815" s="241"/>
      <c r="D815" s="231" t="s">
        <v>150</v>
      </c>
      <c r="E815" s="242" t="s">
        <v>1</v>
      </c>
      <c r="F815" s="243" t="s">
        <v>339</v>
      </c>
      <c r="G815" s="241"/>
      <c r="H815" s="244">
        <v>35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150</v>
      </c>
      <c r="AU815" s="250" t="s">
        <v>144</v>
      </c>
      <c r="AV815" s="14" t="s">
        <v>144</v>
      </c>
      <c r="AW815" s="14" t="s">
        <v>30</v>
      </c>
      <c r="AX815" s="14" t="s">
        <v>81</v>
      </c>
      <c r="AY815" s="250" t="s">
        <v>136</v>
      </c>
    </row>
    <row r="816" s="2" customFormat="1" ht="24.15" customHeight="1">
      <c r="A816" s="38"/>
      <c r="B816" s="39"/>
      <c r="C816" s="215" t="s">
        <v>1020</v>
      </c>
      <c r="D816" s="215" t="s">
        <v>139</v>
      </c>
      <c r="E816" s="216" t="s">
        <v>1021</v>
      </c>
      <c r="F816" s="217" t="s">
        <v>1022</v>
      </c>
      <c r="G816" s="218" t="s">
        <v>142</v>
      </c>
      <c r="H816" s="219">
        <v>1</v>
      </c>
      <c r="I816" s="220"/>
      <c r="J816" s="221">
        <f>ROUND(I816*H816,1)</f>
        <v>0</v>
      </c>
      <c r="K816" s="222"/>
      <c r="L816" s="44"/>
      <c r="M816" s="223" t="s">
        <v>1</v>
      </c>
      <c r="N816" s="224" t="s">
        <v>40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244</v>
      </c>
      <c r="AT816" s="227" t="s">
        <v>139</v>
      </c>
      <c r="AU816" s="227" t="s">
        <v>144</v>
      </c>
      <c r="AY816" s="17" t="s">
        <v>136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144</v>
      </c>
      <c r="BK816" s="228">
        <f>ROUND(I816*H816,1)</f>
        <v>0</v>
      </c>
      <c r="BL816" s="17" t="s">
        <v>244</v>
      </c>
      <c r="BM816" s="227" t="s">
        <v>1023</v>
      </c>
    </row>
    <row r="817" s="2" customFormat="1" ht="24.15" customHeight="1">
      <c r="A817" s="38"/>
      <c r="B817" s="39"/>
      <c r="C817" s="262" t="s">
        <v>1024</v>
      </c>
      <c r="D817" s="262" t="s">
        <v>254</v>
      </c>
      <c r="E817" s="263" t="s">
        <v>1025</v>
      </c>
      <c r="F817" s="264" t="s">
        <v>1026</v>
      </c>
      <c r="G817" s="265" t="s">
        <v>142</v>
      </c>
      <c r="H817" s="266">
        <v>1</v>
      </c>
      <c r="I817" s="267"/>
      <c r="J817" s="268">
        <f>ROUND(I817*H817,1)</f>
        <v>0</v>
      </c>
      <c r="K817" s="269"/>
      <c r="L817" s="270"/>
      <c r="M817" s="271" t="s">
        <v>1</v>
      </c>
      <c r="N817" s="272" t="s">
        <v>40</v>
      </c>
      <c r="O817" s="91"/>
      <c r="P817" s="225">
        <f>O817*H817</f>
        <v>0</v>
      </c>
      <c r="Q817" s="225">
        <v>0.00142</v>
      </c>
      <c r="R817" s="225">
        <f>Q817*H817</f>
        <v>0.00142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325</v>
      </c>
      <c r="AT817" s="227" t="s">
        <v>254</v>
      </c>
      <c r="AU817" s="227" t="s">
        <v>144</v>
      </c>
      <c r="AY817" s="17" t="s">
        <v>136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144</v>
      </c>
      <c r="BK817" s="228">
        <f>ROUND(I817*H817,1)</f>
        <v>0</v>
      </c>
      <c r="BL817" s="17" t="s">
        <v>244</v>
      </c>
      <c r="BM817" s="227" t="s">
        <v>1027</v>
      </c>
    </row>
    <row r="818" s="2" customFormat="1" ht="24.15" customHeight="1">
      <c r="A818" s="38"/>
      <c r="B818" s="39"/>
      <c r="C818" s="215" t="s">
        <v>1028</v>
      </c>
      <c r="D818" s="215" t="s">
        <v>139</v>
      </c>
      <c r="E818" s="216" t="s">
        <v>1029</v>
      </c>
      <c r="F818" s="217" t="s">
        <v>1030</v>
      </c>
      <c r="G818" s="218" t="s">
        <v>142</v>
      </c>
      <c r="H818" s="219">
        <v>1</v>
      </c>
      <c r="I818" s="220"/>
      <c r="J818" s="221">
        <f>ROUND(I818*H818,1)</f>
        <v>0</v>
      </c>
      <c r="K818" s="222"/>
      <c r="L818" s="44"/>
      <c r="M818" s="223" t="s">
        <v>1</v>
      </c>
      <c r="N818" s="224" t="s">
        <v>40</v>
      </c>
      <c r="O818" s="91"/>
      <c r="P818" s="225">
        <f>O818*H818</f>
        <v>0</v>
      </c>
      <c r="Q818" s="225">
        <v>0</v>
      </c>
      <c r="R818" s="225">
        <f>Q818*H818</f>
        <v>0</v>
      </c>
      <c r="S818" s="225">
        <v>0.017000000000000001</v>
      </c>
      <c r="T818" s="226">
        <f>S818*H818</f>
        <v>0.017000000000000001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244</v>
      </c>
      <c r="AT818" s="227" t="s">
        <v>139</v>
      </c>
      <c r="AU818" s="227" t="s">
        <v>144</v>
      </c>
      <c r="AY818" s="17" t="s">
        <v>136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144</v>
      </c>
      <c r="BK818" s="228">
        <f>ROUND(I818*H818,1)</f>
        <v>0</v>
      </c>
      <c r="BL818" s="17" t="s">
        <v>244</v>
      </c>
      <c r="BM818" s="227" t="s">
        <v>1031</v>
      </c>
    </row>
    <row r="819" s="2" customFormat="1" ht="24.15" customHeight="1">
      <c r="A819" s="38"/>
      <c r="B819" s="39"/>
      <c r="C819" s="215" t="s">
        <v>1032</v>
      </c>
      <c r="D819" s="215" t="s">
        <v>139</v>
      </c>
      <c r="E819" s="216" t="s">
        <v>1033</v>
      </c>
      <c r="F819" s="217" t="s">
        <v>1034</v>
      </c>
      <c r="G819" s="218" t="s">
        <v>142</v>
      </c>
      <c r="H819" s="219">
        <v>6</v>
      </c>
      <c r="I819" s="220"/>
      <c r="J819" s="221">
        <f>ROUND(I819*H819,1)</f>
        <v>0</v>
      </c>
      <c r="K819" s="222"/>
      <c r="L819" s="44"/>
      <c r="M819" s="223" t="s">
        <v>1</v>
      </c>
      <c r="N819" s="224" t="s">
        <v>40</v>
      </c>
      <c r="O819" s="91"/>
      <c r="P819" s="225">
        <f>O819*H819</f>
        <v>0</v>
      </c>
      <c r="Q819" s="225">
        <v>0</v>
      </c>
      <c r="R819" s="225">
        <f>Q819*H819</f>
        <v>0</v>
      </c>
      <c r="S819" s="225">
        <v>0.00023000000000000001</v>
      </c>
      <c r="T819" s="226">
        <f>S819*H819</f>
        <v>0.0013800000000000002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244</v>
      </c>
      <c r="AT819" s="227" t="s">
        <v>139</v>
      </c>
      <c r="AU819" s="227" t="s">
        <v>144</v>
      </c>
      <c r="AY819" s="17" t="s">
        <v>136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144</v>
      </c>
      <c r="BK819" s="228">
        <f>ROUND(I819*H819,1)</f>
        <v>0</v>
      </c>
      <c r="BL819" s="17" t="s">
        <v>244</v>
      </c>
      <c r="BM819" s="227" t="s">
        <v>1035</v>
      </c>
    </row>
    <row r="820" s="2" customFormat="1" ht="24.15" customHeight="1">
      <c r="A820" s="38"/>
      <c r="B820" s="39"/>
      <c r="C820" s="215" t="s">
        <v>1036</v>
      </c>
      <c r="D820" s="215" t="s">
        <v>139</v>
      </c>
      <c r="E820" s="216" t="s">
        <v>1037</v>
      </c>
      <c r="F820" s="217" t="s">
        <v>1038</v>
      </c>
      <c r="G820" s="218" t="s">
        <v>142</v>
      </c>
      <c r="H820" s="219">
        <v>1</v>
      </c>
      <c r="I820" s="220"/>
      <c r="J820" s="221">
        <f>ROUND(I820*H820,1)</f>
        <v>0</v>
      </c>
      <c r="K820" s="222"/>
      <c r="L820" s="44"/>
      <c r="M820" s="223" t="s">
        <v>1</v>
      </c>
      <c r="N820" s="224" t="s">
        <v>40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0.00063000000000000003</v>
      </c>
      <c r="T820" s="226">
        <f>S820*H820</f>
        <v>0.00063000000000000003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244</v>
      </c>
      <c r="AT820" s="227" t="s">
        <v>139</v>
      </c>
      <c r="AU820" s="227" t="s">
        <v>144</v>
      </c>
      <c r="AY820" s="17" t="s">
        <v>136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144</v>
      </c>
      <c r="BK820" s="228">
        <f>ROUND(I820*H820,1)</f>
        <v>0</v>
      </c>
      <c r="BL820" s="17" t="s">
        <v>244</v>
      </c>
      <c r="BM820" s="227" t="s">
        <v>1039</v>
      </c>
    </row>
    <row r="821" s="2" customFormat="1" ht="24.15" customHeight="1">
      <c r="A821" s="38"/>
      <c r="B821" s="39"/>
      <c r="C821" s="215" t="s">
        <v>1040</v>
      </c>
      <c r="D821" s="215" t="s">
        <v>139</v>
      </c>
      <c r="E821" s="216" t="s">
        <v>1041</v>
      </c>
      <c r="F821" s="217" t="s">
        <v>1042</v>
      </c>
      <c r="G821" s="218" t="s">
        <v>142</v>
      </c>
      <c r="H821" s="219">
        <v>1</v>
      </c>
      <c r="I821" s="220"/>
      <c r="J821" s="221">
        <f>ROUND(I821*H821,1)</f>
        <v>0</v>
      </c>
      <c r="K821" s="222"/>
      <c r="L821" s="44"/>
      <c r="M821" s="223" t="s">
        <v>1</v>
      </c>
      <c r="N821" s="224" t="s">
        <v>40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244</v>
      </c>
      <c r="AT821" s="227" t="s">
        <v>139</v>
      </c>
      <c r="AU821" s="227" t="s">
        <v>144</v>
      </c>
      <c r="AY821" s="17" t="s">
        <v>136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144</v>
      </c>
      <c r="BK821" s="228">
        <f>ROUND(I821*H821,1)</f>
        <v>0</v>
      </c>
      <c r="BL821" s="17" t="s">
        <v>244</v>
      </c>
      <c r="BM821" s="227" t="s">
        <v>1043</v>
      </c>
    </row>
    <row r="822" s="2" customFormat="1" ht="24.15" customHeight="1">
      <c r="A822" s="38"/>
      <c r="B822" s="39"/>
      <c r="C822" s="215" t="s">
        <v>1044</v>
      </c>
      <c r="D822" s="215" t="s">
        <v>139</v>
      </c>
      <c r="E822" s="216" t="s">
        <v>1045</v>
      </c>
      <c r="F822" s="217" t="s">
        <v>1046</v>
      </c>
      <c r="G822" s="218" t="s">
        <v>142</v>
      </c>
      <c r="H822" s="219">
        <v>12.444000000000001</v>
      </c>
      <c r="I822" s="220"/>
      <c r="J822" s="221">
        <f>ROUND(I822*H822,1)</f>
        <v>0</v>
      </c>
      <c r="K822" s="222"/>
      <c r="L822" s="44"/>
      <c r="M822" s="223" t="s">
        <v>1</v>
      </c>
      <c r="N822" s="224" t="s">
        <v>40</v>
      </c>
      <c r="O822" s="91"/>
      <c r="P822" s="225">
        <f>O822*H822</f>
        <v>0</v>
      </c>
      <c r="Q822" s="225">
        <v>0</v>
      </c>
      <c r="R822" s="225">
        <f>Q822*H822</f>
        <v>0</v>
      </c>
      <c r="S822" s="225">
        <v>0</v>
      </c>
      <c r="T822" s="226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7" t="s">
        <v>244</v>
      </c>
      <c r="AT822" s="227" t="s">
        <v>139</v>
      </c>
      <c r="AU822" s="227" t="s">
        <v>144</v>
      </c>
      <c r="AY822" s="17" t="s">
        <v>136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17" t="s">
        <v>144</v>
      </c>
      <c r="BK822" s="228">
        <f>ROUND(I822*H822,1)</f>
        <v>0</v>
      </c>
      <c r="BL822" s="17" t="s">
        <v>244</v>
      </c>
      <c r="BM822" s="227" t="s">
        <v>1047</v>
      </c>
    </row>
    <row r="823" s="2" customFormat="1" ht="16.5" customHeight="1">
      <c r="A823" s="38"/>
      <c r="B823" s="39"/>
      <c r="C823" s="262" t="s">
        <v>1048</v>
      </c>
      <c r="D823" s="262" t="s">
        <v>254</v>
      </c>
      <c r="E823" s="263" t="s">
        <v>1049</v>
      </c>
      <c r="F823" s="264" t="s">
        <v>1050</v>
      </c>
      <c r="G823" s="265" t="s">
        <v>142</v>
      </c>
      <c r="H823" s="266">
        <v>7</v>
      </c>
      <c r="I823" s="267"/>
      <c r="J823" s="268">
        <f>ROUND(I823*H823,1)</f>
        <v>0</v>
      </c>
      <c r="K823" s="269"/>
      <c r="L823" s="270"/>
      <c r="M823" s="271" t="s">
        <v>1</v>
      </c>
      <c r="N823" s="272" t="s">
        <v>40</v>
      </c>
      <c r="O823" s="91"/>
      <c r="P823" s="225">
        <f>O823*H823</f>
        <v>0</v>
      </c>
      <c r="Q823" s="225">
        <v>5.0000000000000002E-05</v>
      </c>
      <c r="R823" s="225">
        <f>Q823*H823</f>
        <v>0.00035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325</v>
      </c>
      <c r="AT823" s="227" t="s">
        <v>254</v>
      </c>
      <c r="AU823" s="227" t="s">
        <v>144</v>
      </c>
      <c r="AY823" s="17" t="s">
        <v>136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144</v>
      </c>
      <c r="BK823" s="228">
        <f>ROUND(I823*H823,1)</f>
        <v>0</v>
      </c>
      <c r="BL823" s="17" t="s">
        <v>244</v>
      </c>
      <c r="BM823" s="227" t="s">
        <v>1051</v>
      </c>
    </row>
    <row r="824" s="13" customFormat="1">
      <c r="A824" s="13"/>
      <c r="B824" s="229"/>
      <c r="C824" s="230"/>
      <c r="D824" s="231" t="s">
        <v>150</v>
      </c>
      <c r="E824" s="232" t="s">
        <v>1</v>
      </c>
      <c r="F824" s="233" t="s">
        <v>172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150</v>
      </c>
      <c r="AU824" s="239" t="s">
        <v>144</v>
      </c>
      <c r="AV824" s="13" t="s">
        <v>81</v>
      </c>
      <c r="AW824" s="13" t="s">
        <v>30</v>
      </c>
      <c r="AX824" s="13" t="s">
        <v>74</v>
      </c>
      <c r="AY824" s="239" t="s">
        <v>136</v>
      </c>
    </row>
    <row r="825" s="14" customFormat="1">
      <c r="A825" s="14"/>
      <c r="B825" s="240"/>
      <c r="C825" s="241"/>
      <c r="D825" s="231" t="s">
        <v>150</v>
      </c>
      <c r="E825" s="242" t="s">
        <v>1</v>
      </c>
      <c r="F825" s="243" t="s">
        <v>81</v>
      </c>
      <c r="G825" s="241"/>
      <c r="H825" s="244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150</v>
      </c>
      <c r="AU825" s="250" t="s">
        <v>144</v>
      </c>
      <c r="AV825" s="14" t="s">
        <v>144</v>
      </c>
      <c r="AW825" s="14" t="s">
        <v>30</v>
      </c>
      <c r="AX825" s="14" t="s">
        <v>74</v>
      </c>
      <c r="AY825" s="250" t="s">
        <v>136</v>
      </c>
    </row>
    <row r="826" s="13" customFormat="1">
      <c r="A826" s="13"/>
      <c r="B826" s="229"/>
      <c r="C826" s="230"/>
      <c r="D826" s="231" t="s">
        <v>150</v>
      </c>
      <c r="E826" s="232" t="s">
        <v>1</v>
      </c>
      <c r="F826" s="233" t="s">
        <v>170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150</v>
      </c>
      <c r="AU826" s="239" t="s">
        <v>144</v>
      </c>
      <c r="AV826" s="13" t="s">
        <v>81</v>
      </c>
      <c r="AW826" s="13" t="s">
        <v>30</v>
      </c>
      <c r="AX826" s="13" t="s">
        <v>74</v>
      </c>
      <c r="AY826" s="239" t="s">
        <v>136</v>
      </c>
    </row>
    <row r="827" s="14" customFormat="1">
      <c r="A827" s="14"/>
      <c r="B827" s="240"/>
      <c r="C827" s="241"/>
      <c r="D827" s="231" t="s">
        <v>150</v>
      </c>
      <c r="E827" s="242" t="s">
        <v>1</v>
      </c>
      <c r="F827" s="243" t="s">
        <v>81</v>
      </c>
      <c r="G827" s="241"/>
      <c r="H827" s="244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150</v>
      </c>
      <c r="AU827" s="250" t="s">
        <v>144</v>
      </c>
      <c r="AV827" s="14" t="s">
        <v>144</v>
      </c>
      <c r="AW827" s="14" t="s">
        <v>30</v>
      </c>
      <c r="AX827" s="14" t="s">
        <v>74</v>
      </c>
      <c r="AY827" s="250" t="s">
        <v>136</v>
      </c>
    </row>
    <row r="828" s="13" customFormat="1">
      <c r="A828" s="13"/>
      <c r="B828" s="229"/>
      <c r="C828" s="230"/>
      <c r="D828" s="231" t="s">
        <v>150</v>
      </c>
      <c r="E828" s="232" t="s">
        <v>1</v>
      </c>
      <c r="F828" s="233" t="s">
        <v>971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150</v>
      </c>
      <c r="AU828" s="239" t="s">
        <v>144</v>
      </c>
      <c r="AV828" s="13" t="s">
        <v>81</v>
      </c>
      <c r="AW828" s="13" t="s">
        <v>30</v>
      </c>
      <c r="AX828" s="13" t="s">
        <v>74</v>
      </c>
      <c r="AY828" s="239" t="s">
        <v>136</v>
      </c>
    </row>
    <row r="829" s="14" customFormat="1">
      <c r="A829" s="14"/>
      <c r="B829" s="240"/>
      <c r="C829" s="241"/>
      <c r="D829" s="231" t="s">
        <v>150</v>
      </c>
      <c r="E829" s="242" t="s">
        <v>1</v>
      </c>
      <c r="F829" s="243" t="s">
        <v>144</v>
      </c>
      <c r="G829" s="241"/>
      <c r="H829" s="244">
        <v>2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150</v>
      </c>
      <c r="AU829" s="250" t="s">
        <v>144</v>
      </c>
      <c r="AV829" s="14" t="s">
        <v>144</v>
      </c>
      <c r="AW829" s="14" t="s">
        <v>30</v>
      </c>
      <c r="AX829" s="14" t="s">
        <v>74</v>
      </c>
      <c r="AY829" s="250" t="s">
        <v>136</v>
      </c>
    </row>
    <row r="830" s="13" customFormat="1">
      <c r="A830" s="13"/>
      <c r="B830" s="229"/>
      <c r="C830" s="230"/>
      <c r="D830" s="231" t="s">
        <v>150</v>
      </c>
      <c r="E830" s="232" t="s">
        <v>1</v>
      </c>
      <c r="F830" s="233" t="s">
        <v>164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150</v>
      </c>
      <c r="AU830" s="239" t="s">
        <v>144</v>
      </c>
      <c r="AV830" s="13" t="s">
        <v>81</v>
      </c>
      <c r="AW830" s="13" t="s">
        <v>30</v>
      </c>
      <c r="AX830" s="13" t="s">
        <v>74</v>
      </c>
      <c r="AY830" s="239" t="s">
        <v>136</v>
      </c>
    </row>
    <row r="831" s="14" customFormat="1">
      <c r="A831" s="14"/>
      <c r="B831" s="240"/>
      <c r="C831" s="241"/>
      <c r="D831" s="231" t="s">
        <v>150</v>
      </c>
      <c r="E831" s="242" t="s">
        <v>1</v>
      </c>
      <c r="F831" s="243" t="s">
        <v>144</v>
      </c>
      <c r="G831" s="241"/>
      <c r="H831" s="244">
        <v>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150</v>
      </c>
      <c r="AU831" s="250" t="s">
        <v>144</v>
      </c>
      <c r="AV831" s="14" t="s">
        <v>144</v>
      </c>
      <c r="AW831" s="14" t="s">
        <v>30</v>
      </c>
      <c r="AX831" s="14" t="s">
        <v>74</v>
      </c>
      <c r="AY831" s="250" t="s">
        <v>136</v>
      </c>
    </row>
    <row r="832" s="13" customFormat="1">
      <c r="A832" s="13"/>
      <c r="B832" s="229"/>
      <c r="C832" s="230"/>
      <c r="D832" s="231" t="s">
        <v>150</v>
      </c>
      <c r="E832" s="232" t="s">
        <v>1</v>
      </c>
      <c r="F832" s="233" t="s">
        <v>166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150</v>
      </c>
      <c r="AU832" s="239" t="s">
        <v>144</v>
      </c>
      <c r="AV832" s="13" t="s">
        <v>81</v>
      </c>
      <c r="AW832" s="13" t="s">
        <v>30</v>
      </c>
      <c r="AX832" s="13" t="s">
        <v>74</v>
      </c>
      <c r="AY832" s="239" t="s">
        <v>136</v>
      </c>
    </row>
    <row r="833" s="14" customFormat="1">
      <c r="A833" s="14"/>
      <c r="B833" s="240"/>
      <c r="C833" s="241"/>
      <c r="D833" s="231" t="s">
        <v>150</v>
      </c>
      <c r="E833" s="242" t="s">
        <v>1</v>
      </c>
      <c r="F833" s="243" t="s">
        <v>81</v>
      </c>
      <c r="G833" s="241"/>
      <c r="H833" s="244">
        <v>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150</v>
      </c>
      <c r="AU833" s="250" t="s">
        <v>144</v>
      </c>
      <c r="AV833" s="14" t="s">
        <v>144</v>
      </c>
      <c r="AW833" s="14" t="s">
        <v>30</v>
      </c>
      <c r="AX833" s="14" t="s">
        <v>74</v>
      </c>
      <c r="AY833" s="250" t="s">
        <v>136</v>
      </c>
    </row>
    <row r="834" s="15" customFormat="1">
      <c r="A834" s="15"/>
      <c r="B834" s="251"/>
      <c r="C834" s="252"/>
      <c r="D834" s="231" t="s">
        <v>150</v>
      </c>
      <c r="E834" s="253" t="s">
        <v>1</v>
      </c>
      <c r="F834" s="254" t="s">
        <v>174</v>
      </c>
      <c r="G834" s="252"/>
      <c r="H834" s="255">
        <v>7</v>
      </c>
      <c r="I834" s="256"/>
      <c r="J834" s="252"/>
      <c r="K834" s="252"/>
      <c r="L834" s="257"/>
      <c r="M834" s="258"/>
      <c r="N834" s="259"/>
      <c r="O834" s="259"/>
      <c r="P834" s="259"/>
      <c r="Q834" s="259"/>
      <c r="R834" s="259"/>
      <c r="S834" s="259"/>
      <c r="T834" s="260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1" t="s">
        <v>150</v>
      </c>
      <c r="AU834" s="261" t="s">
        <v>144</v>
      </c>
      <c r="AV834" s="15" t="s">
        <v>143</v>
      </c>
      <c r="AW834" s="15" t="s">
        <v>30</v>
      </c>
      <c r="AX834" s="15" t="s">
        <v>81</v>
      </c>
      <c r="AY834" s="261" t="s">
        <v>136</v>
      </c>
    </row>
    <row r="835" s="2" customFormat="1" ht="24.15" customHeight="1">
      <c r="A835" s="38"/>
      <c r="B835" s="39"/>
      <c r="C835" s="262" t="s">
        <v>1052</v>
      </c>
      <c r="D835" s="262" t="s">
        <v>254</v>
      </c>
      <c r="E835" s="263" t="s">
        <v>1053</v>
      </c>
      <c r="F835" s="264" t="s">
        <v>1054</v>
      </c>
      <c r="G835" s="265" t="s">
        <v>142</v>
      </c>
      <c r="H835" s="266">
        <v>7</v>
      </c>
      <c r="I835" s="267"/>
      <c r="J835" s="268">
        <f>ROUND(I835*H835,1)</f>
        <v>0</v>
      </c>
      <c r="K835" s="269"/>
      <c r="L835" s="270"/>
      <c r="M835" s="271" t="s">
        <v>1</v>
      </c>
      <c r="N835" s="272" t="s">
        <v>40</v>
      </c>
      <c r="O835" s="91"/>
      <c r="P835" s="225">
        <f>O835*H835</f>
        <v>0</v>
      </c>
      <c r="Q835" s="225">
        <v>4.0000000000000003E-05</v>
      </c>
      <c r="R835" s="225">
        <f>Q835*H835</f>
        <v>0.00028000000000000003</v>
      </c>
      <c r="S835" s="225">
        <v>0</v>
      </c>
      <c r="T835" s="226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7" t="s">
        <v>325</v>
      </c>
      <c r="AT835" s="227" t="s">
        <v>254</v>
      </c>
      <c r="AU835" s="227" t="s">
        <v>144</v>
      </c>
      <c r="AY835" s="17" t="s">
        <v>136</v>
      </c>
      <c r="BE835" s="228">
        <f>IF(N835="základní",J835,0)</f>
        <v>0</v>
      </c>
      <c r="BF835" s="228">
        <f>IF(N835="snížená",J835,0)</f>
        <v>0</v>
      </c>
      <c r="BG835" s="228">
        <f>IF(N835="zákl. přenesená",J835,0)</f>
        <v>0</v>
      </c>
      <c r="BH835" s="228">
        <f>IF(N835="sníž. přenesená",J835,0)</f>
        <v>0</v>
      </c>
      <c r="BI835" s="228">
        <f>IF(N835="nulová",J835,0)</f>
        <v>0</v>
      </c>
      <c r="BJ835" s="17" t="s">
        <v>144</v>
      </c>
      <c r="BK835" s="228">
        <f>ROUND(I835*H835,1)</f>
        <v>0</v>
      </c>
      <c r="BL835" s="17" t="s">
        <v>244</v>
      </c>
      <c r="BM835" s="227" t="s">
        <v>1055</v>
      </c>
    </row>
    <row r="836" s="13" customFormat="1">
      <c r="A836" s="13"/>
      <c r="B836" s="229"/>
      <c r="C836" s="230"/>
      <c r="D836" s="231" t="s">
        <v>150</v>
      </c>
      <c r="E836" s="232" t="s">
        <v>1</v>
      </c>
      <c r="F836" s="233" t="s">
        <v>172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150</v>
      </c>
      <c r="AU836" s="239" t="s">
        <v>144</v>
      </c>
      <c r="AV836" s="13" t="s">
        <v>81</v>
      </c>
      <c r="AW836" s="13" t="s">
        <v>30</v>
      </c>
      <c r="AX836" s="13" t="s">
        <v>74</v>
      </c>
      <c r="AY836" s="239" t="s">
        <v>136</v>
      </c>
    </row>
    <row r="837" s="14" customFormat="1">
      <c r="A837" s="14"/>
      <c r="B837" s="240"/>
      <c r="C837" s="241"/>
      <c r="D837" s="231" t="s">
        <v>150</v>
      </c>
      <c r="E837" s="242" t="s">
        <v>1</v>
      </c>
      <c r="F837" s="243" t="s">
        <v>81</v>
      </c>
      <c r="G837" s="241"/>
      <c r="H837" s="244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150</v>
      </c>
      <c r="AU837" s="250" t="s">
        <v>144</v>
      </c>
      <c r="AV837" s="14" t="s">
        <v>144</v>
      </c>
      <c r="AW837" s="14" t="s">
        <v>30</v>
      </c>
      <c r="AX837" s="14" t="s">
        <v>74</v>
      </c>
      <c r="AY837" s="250" t="s">
        <v>136</v>
      </c>
    </row>
    <row r="838" s="13" customFormat="1">
      <c r="A838" s="13"/>
      <c r="B838" s="229"/>
      <c r="C838" s="230"/>
      <c r="D838" s="231" t="s">
        <v>150</v>
      </c>
      <c r="E838" s="232" t="s">
        <v>1</v>
      </c>
      <c r="F838" s="233" t="s">
        <v>170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150</v>
      </c>
      <c r="AU838" s="239" t="s">
        <v>144</v>
      </c>
      <c r="AV838" s="13" t="s">
        <v>81</v>
      </c>
      <c r="AW838" s="13" t="s">
        <v>30</v>
      </c>
      <c r="AX838" s="13" t="s">
        <v>74</v>
      </c>
      <c r="AY838" s="239" t="s">
        <v>136</v>
      </c>
    </row>
    <row r="839" s="14" customFormat="1">
      <c r="A839" s="14"/>
      <c r="B839" s="240"/>
      <c r="C839" s="241"/>
      <c r="D839" s="231" t="s">
        <v>150</v>
      </c>
      <c r="E839" s="242" t="s">
        <v>1</v>
      </c>
      <c r="F839" s="243" t="s">
        <v>81</v>
      </c>
      <c r="G839" s="241"/>
      <c r="H839" s="244">
        <v>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150</v>
      </c>
      <c r="AU839" s="250" t="s">
        <v>144</v>
      </c>
      <c r="AV839" s="14" t="s">
        <v>144</v>
      </c>
      <c r="AW839" s="14" t="s">
        <v>30</v>
      </c>
      <c r="AX839" s="14" t="s">
        <v>74</v>
      </c>
      <c r="AY839" s="250" t="s">
        <v>136</v>
      </c>
    </row>
    <row r="840" s="13" customFormat="1">
      <c r="A840" s="13"/>
      <c r="B840" s="229"/>
      <c r="C840" s="230"/>
      <c r="D840" s="231" t="s">
        <v>150</v>
      </c>
      <c r="E840" s="232" t="s">
        <v>1</v>
      </c>
      <c r="F840" s="233" t="s">
        <v>971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150</v>
      </c>
      <c r="AU840" s="239" t="s">
        <v>144</v>
      </c>
      <c r="AV840" s="13" t="s">
        <v>81</v>
      </c>
      <c r="AW840" s="13" t="s">
        <v>30</v>
      </c>
      <c r="AX840" s="13" t="s">
        <v>74</v>
      </c>
      <c r="AY840" s="239" t="s">
        <v>136</v>
      </c>
    </row>
    <row r="841" s="14" customFormat="1">
      <c r="A841" s="14"/>
      <c r="B841" s="240"/>
      <c r="C841" s="241"/>
      <c r="D841" s="231" t="s">
        <v>150</v>
      </c>
      <c r="E841" s="242" t="s">
        <v>1</v>
      </c>
      <c r="F841" s="243" t="s">
        <v>144</v>
      </c>
      <c r="G841" s="241"/>
      <c r="H841" s="244">
        <v>2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150</v>
      </c>
      <c r="AU841" s="250" t="s">
        <v>144</v>
      </c>
      <c r="AV841" s="14" t="s">
        <v>144</v>
      </c>
      <c r="AW841" s="14" t="s">
        <v>30</v>
      </c>
      <c r="AX841" s="14" t="s">
        <v>74</v>
      </c>
      <c r="AY841" s="250" t="s">
        <v>136</v>
      </c>
    </row>
    <row r="842" s="13" customFormat="1">
      <c r="A842" s="13"/>
      <c r="B842" s="229"/>
      <c r="C842" s="230"/>
      <c r="D842" s="231" t="s">
        <v>150</v>
      </c>
      <c r="E842" s="232" t="s">
        <v>1</v>
      </c>
      <c r="F842" s="233" t="s">
        <v>164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150</v>
      </c>
      <c r="AU842" s="239" t="s">
        <v>144</v>
      </c>
      <c r="AV842" s="13" t="s">
        <v>81</v>
      </c>
      <c r="AW842" s="13" t="s">
        <v>30</v>
      </c>
      <c r="AX842" s="13" t="s">
        <v>74</v>
      </c>
      <c r="AY842" s="239" t="s">
        <v>136</v>
      </c>
    </row>
    <row r="843" s="14" customFormat="1">
      <c r="A843" s="14"/>
      <c r="B843" s="240"/>
      <c r="C843" s="241"/>
      <c r="D843" s="231" t="s">
        <v>150</v>
      </c>
      <c r="E843" s="242" t="s">
        <v>1</v>
      </c>
      <c r="F843" s="243" t="s">
        <v>144</v>
      </c>
      <c r="G843" s="241"/>
      <c r="H843" s="244">
        <v>2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150</v>
      </c>
      <c r="AU843" s="250" t="s">
        <v>144</v>
      </c>
      <c r="AV843" s="14" t="s">
        <v>144</v>
      </c>
      <c r="AW843" s="14" t="s">
        <v>30</v>
      </c>
      <c r="AX843" s="14" t="s">
        <v>74</v>
      </c>
      <c r="AY843" s="250" t="s">
        <v>136</v>
      </c>
    </row>
    <row r="844" s="13" customFormat="1">
      <c r="A844" s="13"/>
      <c r="B844" s="229"/>
      <c r="C844" s="230"/>
      <c r="D844" s="231" t="s">
        <v>150</v>
      </c>
      <c r="E844" s="232" t="s">
        <v>1</v>
      </c>
      <c r="F844" s="233" t="s">
        <v>166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150</v>
      </c>
      <c r="AU844" s="239" t="s">
        <v>144</v>
      </c>
      <c r="AV844" s="13" t="s">
        <v>81</v>
      </c>
      <c r="AW844" s="13" t="s">
        <v>30</v>
      </c>
      <c r="AX844" s="13" t="s">
        <v>74</v>
      </c>
      <c r="AY844" s="239" t="s">
        <v>136</v>
      </c>
    </row>
    <row r="845" s="14" customFormat="1">
      <c r="A845" s="14"/>
      <c r="B845" s="240"/>
      <c r="C845" s="241"/>
      <c r="D845" s="231" t="s">
        <v>150</v>
      </c>
      <c r="E845" s="242" t="s">
        <v>1</v>
      </c>
      <c r="F845" s="243" t="s">
        <v>81</v>
      </c>
      <c r="G845" s="241"/>
      <c r="H845" s="244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150</v>
      </c>
      <c r="AU845" s="250" t="s">
        <v>144</v>
      </c>
      <c r="AV845" s="14" t="s">
        <v>144</v>
      </c>
      <c r="AW845" s="14" t="s">
        <v>30</v>
      </c>
      <c r="AX845" s="14" t="s">
        <v>74</v>
      </c>
      <c r="AY845" s="250" t="s">
        <v>136</v>
      </c>
    </row>
    <row r="846" s="15" customFormat="1">
      <c r="A846" s="15"/>
      <c r="B846" s="251"/>
      <c r="C846" s="252"/>
      <c r="D846" s="231" t="s">
        <v>150</v>
      </c>
      <c r="E846" s="253" t="s">
        <v>1</v>
      </c>
      <c r="F846" s="254" t="s">
        <v>174</v>
      </c>
      <c r="G846" s="252"/>
      <c r="H846" s="255">
        <v>7</v>
      </c>
      <c r="I846" s="256"/>
      <c r="J846" s="252"/>
      <c r="K846" s="252"/>
      <c r="L846" s="257"/>
      <c r="M846" s="258"/>
      <c r="N846" s="259"/>
      <c r="O846" s="259"/>
      <c r="P846" s="259"/>
      <c r="Q846" s="259"/>
      <c r="R846" s="259"/>
      <c r="S846" s="259"/>
      <c r="T846" s="260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1" t="s">
        <v>150</v>
      </c>
      <c r="AU846" s="261" t="s">
        <v>144</v>
      </c>
      <c r="AV846" s="15" t="s">
        <v>143</v>
      </c>
      <c r="AW846" s="15" t="s">
        <v>30</v>
      </c>
      <c r="AX846" s="15" t="s">
        <v>81</v>
      </c>
      <c r="AY846" s="261" t="s">
        <v>136</v>
      </c>
    </row>
    <row r="847" s="2" customFormat="1" ht="24.15" customHeight="1">
      <c r="A847" s="38"/>
      <c r="B847" s="39"/>
      <c r="C847" s="262" t="s">
        <v>1056</v>
      </c>
      <c r="D847" s="262" t="s">
        <v>254</v>
      </c>
      <c r="E847" s="263" t="s">
        <v>1057</v>
      </c>
      <c r="F847" s="264" t="s">
        <v>1058</v>
      </c>
      <c r="G847" s="265" t="s">
        <v>142</v>
      </c>
      <c r="H847" s="266">
        <v>16</v>
      </c>
      <c r="I847" s="267"/>
      <c r="J847" s="268">
        <f>ROUND(I847*H847,1)</f>
        <v>0</v>
      </c>
      <c r="K847" s="269"/>
      <c r="L847" s="270"/>
      <c r="M847" s="271" t="s">
        <v>1</v>
      </c>
      <c r="N847" s="272" t="s">
        <v>40</v>
      </c>
      <c r="O847" s="91"/>
      <c r="P847" s="225">
        <f>O847*H847</f>
        <v>0</v>
      </c>
      <c r="Q847" s="225">
        <v>5.0000000000000002E-05</v>
      </c>
      <c r="R847" s="225">
        <f>Q847*H847</f>
        <v>0.00080000000000000004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325</v>
      </c>
      <c r="AT847" s="227" t="s">
        <v>254</v>
      </c>
      <c r="AU847" s="227" t="s">
        <v>144</v>
      </c>
      <c r="AY847" s="17" t="s">
        <v>136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144</v>
      </c>
      <c r="BK847" s="228">
        <f>ROUND(I847*H847,1)</f>
        <v>0</v>
      </c>
      <c r="BL847" s="17" t="s">
        <v>244</v>
      </c>
      <c r="BM847" s="227" t="s">
        <v>1059</v>
      </c>
    </row>
    <row r="848" s="13" customFormat="1">
      <c r="A848" s="13"/>
      <c r="B848" s="229"/>
      <c r="C848" s="230"/>
      <c r="D848" s="231" t="s">
        <v>150</v>
      </c>
      <c r="E848" s="232" t="s">
        <v>1</v>
      </c>
      <c r="F848" s="233" t="s">
        <v>172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150</v>
      </c>
      <c r="AU848" s="239" t="s">
        <v>144</v>
      </c>
      <c r="AV848" s="13" t="s">
        <v>81</v>
      </c>
      <c r="AW848" s="13" t="s">
        <v>30</v>
      </c>
      <c r="AX848" s="13" t="s">
        <v>74</v>
      </c>
      <c r="AY848" s="239" t="s">
        <v>136</v>
      </c>
    </row>
    <row r="849" s="14" customFormat="1">
      <c r="A849" s="14"/>
      <c r="B849" s="240"/>
      <c r="C849" s="241"/>
      <c r="D849" s="231" t="s">
        <v>150</v>
      </c>
      <c r="E849" s="242" t="s">
        <v>1</v>
      </c>
      <c r="F849" s="243" t="s">
        <v>81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150</v>
      </c>
      <c r="AU849" s="250" t="s">
        <v>144</v>
      </c>
      <c r="AV849" s="14" t="s">
        <v>144</v>
      </c>
      <c r="AW849" s="14" t="s">
        <v>30</v>
      </c>
      <c r="AX849" s="14" t="s">
        <v>74</v>
      </c>
      <c r="AY849" s="250" t="s">
        <v>136</v>
      </c>
    </row>
    <row r="850" s="13" customFormat="1">
      <c r="A850" s="13"/>
      <c r="B850" s="229"/>
      <c r="C850" s="230"/>
      <c r="D850" s="231" t="s">
        <v>150</v>
      </c>
      <c r="E850" s="232" t="s">
        <v>1</v>
      </c>
      <c r="F850" s="233" t="s">
        <v>170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150</v>
      </c>
      <c r="AU850" s="239" t="s">
        <v>144</v>
      </c>
      <c r="AV850" s="13" t="s">
        <v>81</v>
      </c>
      <c r="AW850" s="13" t="s">
        <v>30</v>
      </c>
      <c r="AX850" s="13" t="s">
        <v>74</v>
      </c>
      <c r="AY850" s="239" t="s">
        <v>136</v>
      </c>
    </row>
    <row r="851" s="14" customFormat="1">
      <c r="A851" s="14"/>
      <c r="B851" s="240"/>
      <c r="C851" s="241"/>
      <c r="D851" s="231" t="s">
        <v>150</v>
      </c>
      <c r="E851" s="242" t="s">
        <v>1</v>
      </c>
      <c r="F851" s="243" t="s">
        <v>81</v>
      </c>
      <c r="G851" s="241"/>
      <c r="H851" s="244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150</v>
      </c>
      <c r="AU851" s="250" t="s">
        <v>144</v>
      </c>
      <c r="AV851" s="14" t="s">
        <v>144</v>
      </c>
      <c r="AW851" s="14" t="s">
        <v>30</v>
      </c>
      <c r="AX851" s="14" t="s">
        <v>74</v>
      </c>
      <c r="AY851" s="250" t="s">
        <v>136</v>
      </c>
    </row>
    <row r="852" s="13" customFormat="1">
      <c r="A852" s="13"/>
      <c r="B852" s="229"/>
      <c r="C852" s="230"/>
      <c r="D852" s="231" t="s">
        <v>150</v>
      </c>
      <c r="E852" s="232" t="s">
        <v>1</v>
      </c>
      <c r="F852" s="233" t="s">
        <v>971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150</v>
      </c>
      <c r="AU852" s="239" t="s">
        <v>144</v>
      </c>
      <c r="AV852" s="13" t="s">
        <v>81</v>
      </c>
      <c r="AW852" s="13" t="s">
        <v>30</v>
      </c>
      <c r="AX852" s="13" t="s">
        <v>74</v>
      </c>
      <c r="AY852" s="239" t="s">
        <v>136</v>
      </c>
    </row>
    <row r="853" s="14" customFormat="1">
      <c r="A853" s="14"/>
      <c r="B853" s="240"/>
      <c r="C853" s="241"/>
      <c r="D853" s="231" t="s">
        <v>150</v>
      </c>
      <c r="E853" s="242" t="s">
        <v>1</v>
      </c>
      <c r="F853" s="243" t="s">
        <v>144</v>
      </c>
      <c r="G853" s="241"/>
      <c r="H853" s="244">
        <v>2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150</v>
      </c>
      <c r="AU853" s="250" t="s">
        <v>144</v>
      </c>
      <c r="AV853" s="14" t="s">
        <v>144</v>
      </c>
      <c r="AW853" s="14" t="s">
        <v>30</v>
      </c>
      <c r="AX853" s="14" t="s">
        <v>74</v>
      </c>
      <c r="AY853" s="250" t="s">
        <v>136</v>
      </c>
    </row>
    <row r="854" s="13" customFormat="1">
      <c r="A854" s="13"/>
      <c r="B854" s="229"/>
      <c r="C854" s="230"/>
      <c r="D854" s="231" t="s">
        <v>150</v>
      </c>
      <c r="E854" s="232" t="s">
        <v>1</v>
      </c>
      <c r="F854" s="233" t="s">
        <v>164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150</v>
      </c>
      <c r="AU854" s="239" t="s">
        <v>144</v>
      </c>
      <c r="AV854" s="13" t="s">
        <v>81</v>
      </c>
      <c r="AW854" s="13" t="s">
        <v>30</v>
      </c>
      <c r="AX854" s="13" t="s">
        <v>74</v>
      </c>
      <c r="AY854" s="239" t="s">
        <v>136</v>
      </c>
    </row>
    <row r="855" s="14" customFormat="1">
      <c r="A855" s="14"/>
      <c r="B855" s="240"/>
      <c r="C855" s="241"/>
      <c r="D855" s="231" t="s">
        <v>150</v>
      </c>
      <c r="E855" s="242" t="s">
        <v>1</v>
      </c>
      <c r="F855" s="243" t="s">
        <v>144</v>
      </c>
      <c r="G855" s="241"/>
      <c r="H855" s="244">
        <v>2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150</v>
      </c>
      <c r="AU855" s="250" t="s">
        <v>144</v>
      </c>
      <c r="AV855" s="14" t="s">
        <v>144</v>
      </c>
      <c r="AW855" s="14" t="s">
        <v>30</v>
      </c>
      <c r="AX855" s="14" t="s">
        <v>74</v>
      </c>
      <c r="AY855" s="250" t="s">
        <v>136</v>
      </c>
    </row>
    <row r="856" s="13" customFormat="1">
      <c r="A856" s="13"/>
      <c r="B856" s="229"/>
      <c r="C856" s="230"/>
      <c r="D856" s="231" t="s">
        <v>150</v>
      </c>
      <c r="E856" s="232" t="s">
        <v>1</v>
      </c>
      <c r="F856" s="233" t="s">
        <v>166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150</v>
      </c>
      <c r="AU856" s="239" t="s">
        <v>144</v>
      </c>
      <c r="AV856" s="13" t="s">
        <v>81</v>
      </c>
      <c r="AW856" s="13" t="s">
        <v>30</v>
      </c>
      <c r="AX856" s="13" t="s">
        <v>74</v>
      </c>
      <c r="AY856" s="239" t="s">
        <v>136</v>
      </c>
    </row>
    <row r="857" s="14" customFormat="1">
      <c r="A857" s="14"/>
      <c r="B857" s="240"/>
      <c r="C857" s="241"/>
      <c r="D857" s="231" t="s">
        <v>150</v>
      </c>
      <c r="E857" s="242" t="s">
        <v>1</v>
      </c>
      <c r="F857" s="243" t="s">
        <v>81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150</v>
      </c>
      <c r="AU857" s="250" t="s">
        <v>144</v>
      </c>
      <c r="AV857" s="14" t="s">
        <v>144</v>
      </c>
      <c r="AW857" s="14" t="s">
        <v>30</v>
      </c>
      <c r="AX857" s="14" t="s">
        <v>74</v>
      </c>
      <c r="AY857" s="250" t="s">
        <v>136</v>
      </c>
    </row>
    <row r="858" s="13" customFormat="1">
      <c r="A858" s="13"/>
      <c r="B858" s="229"/>
      <c r="C858" s="230"/>
      <c r="D858" s="231" t="s">
        <v>150</v>
      </c>
      <c r="E858" s="232" t="s">
        <v>1</v>
      </c>
      <c r="F858" s="233" t="s">
        <v>1060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150</v>
      </c>
      <c r="AU858" s="239" t="s">
        <v>144</v>
      </c>
      <c r="AV858" s="13" t="s">
        <v>81</v>
      </c>
      <c r="AW858" s="13" t="s">
        <v>30</v>
      </c>
      <c r="AX858" s="13" t="s">
        <v>74</v>
      </c>
      <c r="AY858" s="239" t="s">
        <v>136</v>
      </c>
    </row>
    <row r="859" s="14" customFormat="1">
      <c r="A859" s="14"/>
      <c r="B859" s="240"/>
      <c r="C859" s="241"/>
      <c r="D859" s="231" t="s">
        <v>150</v>
      </c>
      <c r="E859" s="242" t="s">
        <v>1</v>
      </c>
      <c r="F859" s="243" t="s">
        <v>144</v>
      </c>
      <c r="G859" s="241"/>
      <c r="H859" s="244">
        <v>2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150</v>
      </c>
      <c r="AU859" s="250" t="s">
        <v>144</v>
      </c>
      <c r="AV859" s="14" t="s">
        <v>144</v>
      </c>
      <c r="AW859" s="14" t="s">
        <v>30</v>
      </c>
      <c r="AX859" s="14" t="s">
        <v>74</v>
      </c>
      <c r="AY859" s="250" t="s">
        <v>136</v>
      </c>
    </row>
    <row r="860" s="13" customFormat="1">
      <c r="A860" s="13"/>
      <c r="B860" s="229"/>
      <c r="C860" s="230"/>
      <c r="D860" s="231" t="s">
        <v>150</v>
      </c>
      <c r="E860" s="232" t="s">
        <v>1</v>
      </c>
      <c r="F860" s="233" t="s">
        <v>172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150</v>
      </c>
      <c r="AU860" s="239" t="s">
        <v>144</v>
      </c>
      <c r="AV860" s="13" t="s">
        <v>81</v>
      </c>
      <c r="AW860" s="13" t="s">
        <v>30</v>
      </c>
      <c r="AX860" s="13" t="s">
        <v>74</v>
      </c>
      <c r="AY860" s="239" t="s">
        <v>136</v>
      </c>
    </row>
    <row r="861" s="14" customFormat="1">
      <c r="A861" s="14"/>
      <c r="B861" s="240"/>
      <c r="C861" s="241"/>
      <c r="D861" s="231" t="s">
        <v>150</v>
      </c>
      <c r="E861" s="242" t="s">
        <v>1</v>
      </c>
      <c r="F861" s="243" t="s">
        <v>81</v>
      </c>
      <c r="G861" s="241"/>
      <c r="H861" s="244">
        <v>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150</v>
      </c>
      <c r="AU861" s="250" t="s">
        <v>144</v>
      </c>
      <c r="AV861" s="14" t="s">
        <v>144</v>
      </c>
      <c r="AW861" s="14" t="s">
        <v>30</v>
      </c>
      <c r="AX861" s="14" t="s">
        <v>74</v>
      </c>
      <c r="AY861" s="250" t="s">
        <v>136</v>
      </c>
    </row>
    <row r="862" s="13" customFormat="1">
      <c r="A862" s="13"/>
      <c r="B862" s="229"/>
      <c r="C862" s="230"/>
      <c r="D862" s="231" t="s">
        <v>150</v>
      </c>
      <c r="E862" s="232" t="s">
        <v>1</v>
      </c>
      <c r="F862" s="233" t="s">
        <v>170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150</v>
      </c>
      <c r="AU862" s="239" t="s">
        <v>144</v>
      </c>
      <c r="AV862" s="13" t="s">
        <v>81</v>
      </c>
      <c r="AW862" s="13" t="s">
        <v>30</v>
      </c>
      <c r="AX862" s="13" t="s">
        <v>74</v>
      </c>
      <c r="AY862" s="239" t="s">
        <v>136</v>
      </c>
    </row>
    <row r="863" s="14" customFormat="1">
      <c r="A863" s="14"/>
      <c r="B863" s="240"/>
      <c r="C863" s="241"/>
      <c r="D863" s="231" t="s">
        <v>150</v>
      </c>
      <c r="E863" s="242" t="s">
        <v>1</v>
      </c>
      <c r="F863" s="243" t="s">
        <v>81</v>
      </c>
      <c r="G863" s="241"/>
      <c r="H863" s="244">
        <v>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150</v>
      </c>
      <c r="AU863" s="250" t="s">
        <v>144</v>
      </c>
      <c r="AV863" s="14" t="s">
        <v>144</v>
      </c>
      <c r="AW863" s="14" t="s">
        <v>30</v>
      </c>
      <c r="AX863" s="14" t="s">
        <v>74</v>
      </c>
      <c r="AY863" s="250" t="s">
        <v>136</v>
      </c>
    </row>
    <row r="864" s="13" customFormat="1">
      <c r="A864" s="13"/>
      <c r="B864" s="229"/>
      <c r="C864" s="230"/>
      <c r="D864" s="231" t="s">
        <v>150</v>
      </c>
      <c r="E864" s="232" t="s">
        <v>1</v>
      </c>
      <c r="F864" s="233" t="s">
        <v>971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150</v>
      </c>
      <c r="AU864" s="239" t="s">
        <v>144</v>
      </c>
      <c r="AV864" s="13" t="s">
        <v>81</v>
      </c>
      <c r="AW864" s="13" t="s">
        <v>30</v>
      </c>
      <c r="AX864" s="13" t="s">
        <v>74</v>
      </c>
      <c r="AY864" s="239" t="s">
        <v>136</v>
      </c>
    </row>
    <row r="865" s="14" customFormat="1">
      <c r="A865" s="14"/>
      <c r="B865" s="240"/>
      <c r="C865" s="241"/>
      <c r="D865" s="231" t="s">
        <v>150</v>
      </c>
      <c r="E865" s="242" t="s">
        <v>1</v>
      </c>
      <c r="F865" s="243" t="s">
        <v>144</v>
      </c>
      <c r="G865" s="241"/>
      <c r="H865" s="244">
        <v>2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150</v>
      </c>
      <c r="AU865" s="250" t="s">
        <v>144</v>
      </c>
      <c r="AV865" s="14" t="s">
        <v>144</v>
      </c>
      <c r="AW865" s="14" t="s">
        <v>30</v>
      </c>
      <c r="AX865" s="14" t="s">
        <v>74</v>
      </c>
      <c r="AY865" s="250" t="s">
        <v>136</v>
      </c>
    </row>
    <row r="866" s="13" customFormat="1">
      <c r="A866" s="13"/>
      <c r="B866" s="229"/>
      <c r="C866" s="230"/>
      <c r="D866" s="231" t="s">
        <v>150</v>
      </c>
      <c r="E866" s="232" t="s">
        <v>1</v>
      </c>
      <c r="F866" s="233" t="s">
        <v>164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150</v>
      </c>
      <c r="AU866" s="239" t="s">
        <v>144</v>
      </c>
      <c r="AV866" s="13" t="s">
        <v>81</v>
      </c>
      <c r="AW866" s="13" t="s">
        <v>30</v>
      </c>
      <c r="AX866" s="13" t="s">
        <v>74</v>
      </c>
      <c r="AY866" s="239" t="s">
        <v>136</v>
      </c>
    </row>
    <row r="867" s="14" customFormat="1">
      <c r="A867" s="14"/>
      <c r="B867" s="240"/>
      <c r="C867" s="241"/>
      <c r="D867" s="231" t="s">
        <v>150</v>
      </c>
      <c r="E867" s="242" t="s">
        <v>1</v>
      </c>
      <c r="F867" s="243" t="s">
        <v>144</v>
      </c>
      <c r="G867" s="241"/>
      <c r="H867" s="244">
        <v>2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150</v>
      </c>
      <c r="AU867" s="250" t="s">
        <v>144</v>
      </c>
      <c r="AV867" s="14" t="s">
        <v>144</v>
      </c>
      <c r="AW867" s="14" t="s">
        <v>30</v>
      </c>
      <c r="AX867" s="14" t="s">
        <v>74</v>
      </c>
      <c r="AY867" s="250" t="s">
        <v>136</v>
      </c>
    </row>
    <row r="868" s="13" customFormat="1">
      <c r="A868" s="13"/>
      <c r="B868" s="229"/>
      <c r="C868" s="230"/>
      <c r="D868" s="231" t="s">
        <v>150</v>
      </c>
      <c r="E868" s="232" t="s">
        <v>1</v>
      </c>
      <c r="F868" s="233" t="s">
        <v>166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150</v>
      </c>
      <c r="AU868" s="239" t="s">
        <v>144</v>
      </c>
      <c r="AV868" s="13" t="s">
        <v>81</v>
      </c>
      <c r="AW868" s="13" t="s">
        <v>30</v>
      </c>
      <c r="AX868" s="13" t="s">
        <v>74</v>
      </c>
      <c r="AY868" s="239" t="s">
        <v>136</v>
      </c>
    </row>
    <row r="869" s="14" customFormat="1">
      <c r="A869" s="14"/>
      <c r="B869" s="240"/>
      <c r="C869" s="241"/>
      <c r="D869" s="231" t="s">
        <v>150</v>
      </c>
      <c r="E869" s="242" t="s">
        <v>1</v>
      </c>
      <c r="F869" s="243" t="s">
        <v>81</v>
      </c>
      <c r="G869" s="241"/>
      <c r="H869" s="244">
        <v>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150</v>
      </c>
      <c r="AU869" s="250" t="s">
        <v>144</v>
      </c>
      <c r="AV869" s="14" t="s">
        <v>144</v>
      </c>
      <c r="AW869" s="14" t="s">
        <v>30</v>
      </c>
      <c r="AX869" s="14" t="s">
        <v>74</v>
      </c>
      <c r="AY869" s="250" t="s">
        <v>136</v>
      </c>
    </row>
    <row r="870" s="15" customFormat="1">
      <c r="A870" s="15"/>
      <c r="B870" s="251"/>
      <c r="C870" s="252"/>
      <c r="D870" s="231" t="s">
        <v>150</v>
      </c>
      <c r="E870" s="253" t="s">
        <v>1</v>
      </c>
      <c r="F870" s="254" t="s">
        <v>174</v>
      </c>
      <c r="G870" s="252"/>
      <c r="H870" s="255">
        <v>16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1" t="s">
        <v>150</v>
      </c>
      <c r="AU870" s="261" t="s">
        <v>144</v>
      </c>
      <c r="AV870" s="15" t="s">
        <v>143</v>
      </c>
      <c r="AW870" s="15" t="s">
        <v>30</v>
      </c>
      <c r="AX870" s="15" t="s">
        <v>81</v>
      </c>
      <c r="AY870" s="261" t="s">
        <v>136</v>
      </c>
    </row>
    <row r="871" s="15" customFormat="1">
      <c r="A871" s="15"/>
      <c r="B871" s="251"/>
      <c r="C871" s="252"/>
      <c r="D871" s="231" t="s">
        <v>150</v>
      </c>
      <c r="E871" s="253" t="s">
        <v>1</v>
      </c>
      <c r="F871" s="254" t="s">
        <v>174</v>
      </c>
      <c r="G871" s="252"/>
      <c r="H871" s="255">
        <v>0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1" t="s">
        <v>150</v>
      </c>
      <c r="AU871" s="261" t="s">
        <v>144</v>
      </c>
      <c r="AV871" s="15" t="s">
        <v>143</v>
      </c>
      <c r="AW871" s="15" t="s">
        <v>30</v>
      </c>
      <c r="AX871" s="15" t="s">
        <v>74</v>
      </c>
      <c r="AY871" s="261" t="s">
        <v>136</v>
      </c>
    </row>
    <row r="872" s="2" customFormat="1" ht="24.15" customHeight="1">
      <c r="A872" s="38"/>
      <c r="B872" s="39"/>
      <c r="C872" s="262" t="s">
        <v>1061</v>
      </c>
      <c r="D872" s="262" t="s">
        <v>254</v>
      </c>
      <c r="E872" s="263" t="s">
        <v>1062</v>
      </c>
      <c r="F872" s="264" t="s">
        <v>1063</v>
      </c>
      <c r="G872" s="265" t="s">
        <v>142</v>
      </c>
      <c r="H872" s="266">
        <v>7</v>
      </c>
      <c r="I872" s="267"/>
      <c r="J872" s="268">
        <f>ROUND(I872*H872,1)</f>
        <v>0</v>
      </c>
      <c r="K872" s="269"/>
      <c r="L872" s="270"/>
      <c r="M872" s="271" t="s">
        <v>1</v>
      </c>
      <c r="N872" s="272" t="s">
        <v>40</v>
      </c>
      <c r="O872" s="91"/>
      <c r="P872" s="225">
        <f>O872*H872</f>
        <v>0</v>
      </c>
      <c r="Q872" s="225">
        <v>1.0000000000000001E-05</v>
      </c>
      <c r="R872" s="225">
        <f>Q872*H872</f>
        <v>7.0000000000000007E-05</v>
      </c>
      <c r="S872" s="225">
        <v>0</v>
      </c>
      <c r="T872" s="226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7" t="s">
        <v>325</v>
      </c>
      <c r="AT872" s="227" t="s">
        <v>254</v>
      </c>
      <c r="AU872" s="227" t="s">
        <v>144</v>
      </c>
      <c r="AY872" s="17" t="s">
        <v>136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7" t="s">
        <v>144</v>
      </c>
      <c r="BK872" s="228">
        <f>ROUND(I872*H872,1)</f>
        <v>0</v>
      </c>
      <c r="BL872" s="17" t="s">
        <v>244</v>
      </c>
      <c r="BM872" s="227" t="s">
        <v>1064</v>
      </c>
    </row>
    <row r="873" s="13" customFormat="1">
      <c r="A873" s="13"/>
      <c r="B873" s="229"/>
      <c r="C873" s="230"/>
      <c r="D873" s="231" t="s">
        <v>150</v>
      </c>
      <c r="E873" s="232" t="s">
        <v>1</v>
      </c>
      <c r="F873" s="233" t="s">
        <v>172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150</v>
      </c>
      <c r="AU873" s="239" t="s">
        <v>144</v>
      </c>
      <c r="AV873" s="13" t="s">
        <v>81</v>
      </c>
      <c r="AW873" s="13" t="s">
        <v>30</v>
      </c>
      <c r="AX873" s="13" t="s">
        <v>74</v>
      </c>
      <c r="AY873" s="239" t="s">
        <v>136</v>
      </c>
    </row>
    <row r="874" s="14" customFormat="1">
      <c r="A874" s="14"/>
      <c r="B874" s="240"/>
      <c r="C874" s="241"/>
      <c r="D874" s="231" t="s">
        <v>150</v>
      </c>
      <c r="E874" s="242" t="s">
        <v>1</v>
      </c>
      <c r="F874" s="243" t="s">
        <v>81</v>
      </c>
      <c r="G874" s="241"/>
      <c r="H874" s="244">
        <v>1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150</v>
      </c>
      <c r="AU874" s="250" t="s">
        <v>144</v>
      </c>
      <c r="AV874" s="14" t="s">
        <v>144</v>
      </c>
      <c r="AW874" s="14" t="s">
        <v>30</v>
      </c>
      <c r="AX874" s="14" t="s">
        <v>74</v>
      </c>
      <c r="AY874" s="250" t="s">
        <v>136</v>
      </c>
    </row>
    <row r="875" s="13" customFormat="1">
      <c r="A875" s="13"/>
      <c r="B875" s="229"/>
      <c r="C875" s="230"/>
      <c r="D875" s="231" t="s">
        <v>150</v>
      </c>
      <c r="E875" s="232" t="s">
        <v>1</v>
      </c>
      <c r="F875" s="233" t="s">
        <v>170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150</v>
      </c>
      <c r="AU875" s="239" t="s">
        <v>144</v>
      </c>
      <c r="AV875" s="13" t="s">
        <v>81</v>
      </c>
      <c r="AW875" s="13" t="s">
        <v>30</v>
      </c>
      <c r="AX875" s="13" t="s">
        <v>74</v>
      </c>
      <c r="AY875" s="239" t="s">
        <v>136</v>
      </c>
    </row>
    <row r="876" s="14" customFormat="1">
      <c r="A876" s="14"/>
      <c r="B876" s="240"/>
      <c r="C876" s="241"/>
      <c r="D876" s="231" t="s">
        <v>150</v>
      </c>
      <c r="E876" s="242" t="s">
        <v>1</v>
      </c>
      <c r="F876" s="243" t="s">
        <v>81</v>
      </c>
      <c r="G876" s="241"/>
      <c r="H876" s="244">
        <v>1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150</v>
      </c>
      <c r="AU876" s="250" t="s">
        <v>144</v>
      </c>
      <c r="AV876" s="14" t="s">
        <v>144</v>
      </c>
      <c r="AW876" s="14" t="s">
        <v>30</v>
      </c>
      <c r="AX876" s="14" t="s">
        <v>74</v>
      </c>
      <c r="AY876" s="250" t="s">
        <v>136</v>
      </c>
    </row>
    <row r="877" s="13" customFormat="1">
      <c r="A877" s="13"/>
      <c r="B877" s="229"/>
      <c r="C877" s="230"/>
      <c r="D877" s="231" t="s">
        <v>150</v>
      </c>
      <c r="E877" s="232" t="s">
        <v>1</v>
      </c>
      <c r="F877" s="233" t="s">
        <v>971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150</v>
      </c>
      <c r="AU877" s="239" t="s">
        <v>144</v>
      </c>
      <c r="AV877" s="13" t="s">
        <v>81</v>
      </c>
      <c r="AW877" s="13" t="s">
        <v>30</v>
      </c>
      <c r="AX877" s="13" t="s">
        <v>74</v>
      </c>
      <c r="AY877" s="239" t="s">
        <v>136</v>
      </c>
    </row>
    <row r="878" s="14" customFormat="1">
      <c r="A878" s="14"/>
      <c r="B878" s="240"/>
      <c r="C878" s="241"/>
      <c r="D878" s="231" t="s">
        <v>150</v>
      </c>
      <c r="E878" s="242" t="s">
        <v>1</v>
      </c>
      <c r="F878" s="243" t="s">
        <v>144</v>
      </c>
      <c r="G878" s="241"/>
      <c r="H878" s="244">
        <v>2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150</v>
      </c>
      <c r="AU878" s="250" t="s">
        <v>144</v>
      </c>
      <c r="AV878" s="14" t="s">
        <v>144</v>
      </c>
      <c r="AW878" s="14" t="s">
        <v>30</v>
      </c>
      <c r="AX878" s="14" t="s">
        <v>74</v>
      </c>
      <c r="AY878" s="250" t="s">
        <v>136</v>
      </c>
    </row>
    <row r="879" s="13" customFormat="1">
      <c r="A879" s="13"/>
      <c r="B879" s="229"/>
      <c r="C879" s="230"/>
      <c r="D879" s="231" t="s">
        <v>150</v>
      </c>
      <c r="E879" s="232" t="s">
        <v>1</v>
      </c>
      <c r="F879" s="233" t="s">
        <v>164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150</v>
      </c>
      <c r="AU879" s="239" t="s">
        <v>144</v>
      </c>
      <c r="AV879" s="13" t="s">
        <v>81</v>
      </c>
      <c r="AW879" s="13" t="s">
        <v>30</v>
      </c>
      <c r="AX879" s="13" t="s">
        <v>74</v>
      </c>
      <c r="AY879" s="239" t="s">
        <v>136</v>
      </c>
    </row>
    <row r="880" s="14" customFormat="1">
      <c r="A880" s="14"/>
      <c r="B880" s="240"/>
      <c r="C880" s="241"/>
      <c r="D880" s="231" t="s">
        <v>150</v>
      </c>
      <c r="E880" s="242" t="s">
        <v>1</v>
      </c>
      <c r="F880" s="243" t="s">
        <v>144</v>
      </c>
      <c r="G880" s="241"/>
      <c r="H880" s="244">
        <v>2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150</v>
      </c>
      <c r="AU880" s="250" t="s">
        <v>144</v>
      </c>
      <c r="AV880" s="14" t="s">
        <v>144</v>
      </c>
      <c r="AW880" s="14" t="s">
        <v>30</v>
      </c>
      <c r="AX880" s="14" t="s">
        <v>74</v>
      </c>
      <c r="AY880" s="250" t="s">
        <v>136</v>
      </c>
    </row>
    <row r="881" s="13" customFormat="1">
      <c r="A881" s="13"/>
      <c r="B881" s="229"/>
      <c r="C881" s="230"/>
      <c r="D881" s="231" t="s">
        <v>150</v>
      </c>
      <c r="E881" s="232" t="s">
        <v>1</v>
      </c>
      <c r="F881" s="233" t="s">
        <v>166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150</v>
      </c>
      <c r="AU881" s="239" t="s">
        <v>144</v>
      </c>
      <c r="AV881" s="13" t="s">
        <v>81</v>
      </c>
      <c r="AW881" s="13" t="s">
        <v>30</v>
      </c>
      <c r="AX881" s="13" t="s">
        <v>74</v>
      </c>
      <c r="AY881" s="239" t="s">
        <v>136</v>
      </c>
    </row>
    <row r="882" s="14" customFormat="1">
      <c r="A882" s="14"/>
      <c r="B882" s="240"/>
      <c r="C882" s="241"/>
      <c r="D882" s="231" t="s">
        <v>150</v>
      </c>
      <c r="E882" s="242" t="s">
        <v>1</v>
      </c>
      <c r="F882" s="243" t="s">
        <v>81</v>
      </c>
      <c r="G882" s="241"/>
      <c r="H882" s="244">
        <v>1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150</v>
      </c>
      <c r="AU882" s="250" t="s">
        <v>144</v>
      </c>
      <c r="AV882" s="14" t="s">
        <v>144</v>
      </c>
      <c r="AW882" s="14" t="s">
        <v>30</v>
      </c>
      <c r="AX882" s="14" t="s">
        <v>74</v>
      </c>
      <c r="AY882" s="250" t="s">
        <v>136</v>
      </c>
    </row>
    <row r="883" s="15" customFormat="1">
      <c r="A883" s="15"/>
      <c r="B883" s="251"/>
      <c r="C883" s="252"/>
      <c r="D883" s="231" t="s">
        <v>150</v>
      </c>
      <c r="E883" s="253" t="s">
        <v>1</v>
      </c>
      <c r="F883" s="254" t="s">
        <v>174</v>
      </c>
      <c r="G883" s="252"/>
      <c r="H883" s="255">
        <v>7</v>
      </c>
      <c r="I883" s="256"/>
      <c r="J883" s="252"/>
      <c r="K883" s="252"/>
      <c r="L883" s="257"/>
      <c r="M883" s="258"/>
      <c r="N883" s="259"/>
      <c r="O883" s="259"/>
      <c r="P883" s="259"/>
      <c r="Q883" s="259"/>
      <c r="R883" s="259"/>
      <c r="S883" s="259"/>
      <c r="T883" s="26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61" t="s">
        <v>150</v>
      </c>
      <c r="AU883" s="261" t="s">
        <v>144</v>
      </c>
      <c r="AV883" s="15" t="s">
        <v>143</v>
      </c>
      <c r="AW883" s="15" t="s">
        <v>30</v>
      </c>
      <c r="AX883" s="15" t="s">
        <v>81</v>
      </c>
      <c r="AY883" s="261" t="s">
        <v>136</v>
      </c>
    </row>
    <row r="884" s="2" customFormat="1" ht="24.15" customHeight="1">
      <c r="A884" s="38"/>
      <c r="B884" s="39"/>
      <c r="C884" s="215" t="s">
        <v>1065</v>
      </c>
      <c r="D884" s="215" t="s">
        <v>139</v>
      </c>
      <c r="E884" s="216" t="s">
        <v>1066</v>
      </c>
      <c r="F884" s="217" t="s">
        <v>1067</v>
      </c>
      <c r="G884" s="218" t="s">
        <v>142</v>
      </c>
      <c r="H884" s="219">
        <v>2</v>
      </c>
      <c r="I884" s="220"/>
      <c r="J884" s="221">
        <f>ROUND(I884*H884,1)</f>
        <v>0</v>
      </c>
      <c r="K884" s="222"/>
      <c r="L884" s="44"/>
      <c r="M884" s="223" t="s">
        <v>1</v>
      </c>
      <c r="N884" s="224" t="s">
        <v>40</v>
      </c>
      <c r="O884" s="91"/>
      <c r="P884" s="225">
        <f>O884*H884</f>
        <v>0</v>
      </c>
      <c r="Q884" s="225">
        <v>0</v>
      </c>
      <c r="R884" s="225">
        <f>Q884*H884</f>
        <v>0</v>
      </c>
      <c r="S884" s="225">
        <v>0</v>
      </c>
      <c r="T884" s="226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7" t="s">
        <v>244</v>
      </c>
      <c r="AT884" s="227" t="s">
        <v>139</v>
      </c>
      <c r="AU884" s="227" t="s">
        <v>144</v>
      </c>
      <c r="AY884" s="17" t="s">
        <v>136</v>
      </c>
      <c r="BE884" s="228">
        <f>IF(N884="základní",J884,0)</f>
        <v>0</v>
      </c>
      <c r="BF884" s="228">
        <f>IF(N884="snížená",J884,0)</f>
        <v>0</v>
      </c>
      <c r="BG884" s="228">
        <f>IF(N884="zákl. přenesená",J884,0)</f>
        <v>0</v>
      </c>
      <c r="BH884" s="228">
        <f>IF(N884="sníž. přenesená",J884,0)</f>
        <v>0</v>
      </c>
      <c r="BI884" s="228">
        <f>IF(N884="nulová",J884,0)</f>
        <v>0</v>
      </c>
      <c r="BJ884" s="17" t="s">
        <v>144</v>
      </c>
      <c r="BK884" s="228">
        <f>ROUND(I884*H884,1)</f>
        <v>0</v>
      </c>
      <c r="BL884" s="17" t="s">
        <v>244</v>
      </c>
      <c r="BM884" s="227" t="s">
        <v>1068</v>
      </c>
    </row>
    <row r="885" s="13" customFormat="1">
      <c r="A885" s="13"/>
      <c r="B885" s="229"/>
      <c r="C885" s="230"/>
      <c r="D885" s="231" t="s">
        <v>150</v>
      </c>
      <c r="E885" s="232" t="s">
        <v>1</v>
      </c>
      <c r="F885" s="233" t="s">
        <v>1060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150</v>
      </c>
      <c r="AU885" s="239" t="s">
        <v>144</v>
      </c>
      <c r="AV885" s="13" t="s">
        <v>81</v>
      </c>
      <c r="AW885" s="13" t="s">
        <v>30</v>
      </c>
      <c r="AX885" s="13" t="s">
        <v>74</v>
      </c>
      <c r="AY885" s="239" t="s">
        <v>136</v>
      </c>
    </row>
    <row r="886" s="14" customFormat="1">
      <c r="A886" s="14"/>
      <c r="B886" s="240"/>
      <c r="C886" s="241"/>
      <c r="D886" s="231" t="s">
        <v>150</v>
      </c>
      <c r="E886" s="242" t="s">
        <v>1</v>
      </c>
      <c r="F886" s="243" t="s">
        <v>144</v>
      </c>
      <c r="G886" s="241"/>
      <c r="H886" s="244">
        <v>2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150</v>
      </c>
      <c r="AU886" s="250" t="s">
        <v>144</v>
      </c>
      <c r="AV886" s="14" t="s">
        <v>144</v>
      </c>
      <c r="AW886" s="14" t="s">
        <v>30</v>
      </c>
      <c r="AX886" s="14" t="s">
        <v>81</v>
      </c>
      <c r="AY886" s="250" t="s">
        <v>136</v>
      </c>
    </row>
    <row r="887" s="2" customFormat="1" ht="24.15" customHeight="1">
      <c r="A887" s="38"/>
      <c r="B887" s="39"/>
      <c r="C887" s="262" t="s">
        <v>1069</v>
      </c>
      <c r="D887" s="262" t="s">
        <v>254</v>
      </c>
      <c r="E887" s="263" t="s">
        <v>1070</v>
      </c>
      <c r="F887" s="264" t="s">
        <v>1071</v>
      </c>
      <c r="G887" s="265" t="s">
        <v>142</v>
      </c>
      <c r="H887" s="266">
        <v>22</v>
      </c>
      <c r="I887" s="267"/>
      <c r="J887" s="268">
        <f>ROUND(I887*H887,1)</f>
        <v>0</v>
      </c>
      <c r="K887" s="269"/>
      <c r="L887" s="270"/>
      <c r="M887" s="271" t="s">
        <v>1</v>
      </c>
      <c r="N887" s="272" t="s">
        <v>40</v>
      </c>
      <c r="O887" s="91"/>
      <c r="P887" s="225">
        <f>O887*H887</f>
        <v>0</v>
      </c>
      <c r="Q887" s="225">
        <v>0</v>
      </c>
      <c r="R887" s="225">
        <f>Q887*H887</f>
        <v>0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325</v>
      </c>
      <c r="AT887" s="227" t="s">
        <v>254</v>
      </c>
      <c r="AU887" s="227" t="s">
        <v>144</v>
      </c>
      <c r="AY887" s="17" t="s">
        <v>136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144</v>
      </c>
      <c r="BK887" s="228">
        <f>ROUND(I887*H887,1)</f>
        <v>0</v>
      </c>
      <c r="BL887" s="17" t="s">
        <v>244</v>
      </c>
      <c r="BM887" s="227" t="s">
        <v>1072</v>
      </c>
    </row>
    <row r="888" s="13" customFormat="1">
      <c r="A888" s="13"/>
      <c r="B888" s="229"/>
      <c r="C888" s="230"/>
      <c r="D888" s="231" t="s">
        <v>150</v>
      </c>
      <c r="E888" s="232" t="s">
        <v>1</v>
      </c>
      <c r="F888" s="233" t="s">
        <v>1073</v>
      </c>
      <c r="G888" s="230"/>
      <c r="H888" s="232" t="s">
        <v>1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9" t="s">
        <v>150</v>
      </c>
      <c r="AU888" s="239" t="s">
        <v>144</v>
      </c>
      <c r="AV888" s="13" t="s">
        <v>81</v>
      </c>
      <c r="AW888" s="13" t="s">
        <v>30</v>
      </c>
      <c r="AX888" s="13" t="s">
        <v>74</v>
      </c>
      <c r="AY888" s="239" t="s">
        <v>136</v>
      </c>
    </row>
    <row r="889" s="14" customFormat="1">
      <c r="A889" s="14"/>
      <c r="B889" s="240"/>
      <c r="C889" s="241"/>
      <c r="D889" s="231" t="s">
        <v>150</v>
      </c>
      <c r="E889" s="242" t="s">
        <v>1</v>
      </c>
      <c r="F889" s="243" t="s">
        <v>144</v>
      </c>
      <c r="G889" s="241"/>
      <c r="H889" s="244">
        <v>2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0" t="s">
        <v>150</v>
      </c>
      <c r="AU889" s="250" t="s">
        <v>144</v>
      </c>
      <c r="AV889" s="14" t="s">
        <v>144</v>
      </c>
      <c r="AW889" s="14" t="s">
        <v>30</v>
      </c>
      <c r="AX889" s="14" t="s">
        <v>74</v>
      </c>
      <c r="AY889" s="250" t="s">
        <v>136</v>
      </c>
    </row>
    <row r="890" s="13" customFormat="1">
      <c r="A890" s="13"/>
      <c r="B890" s="229"/>
      <c r="C890" s="230"/>
      <c r="D890" s="231" t="s">
        <v>150</v>
      </c>
      <c r="E890" s="232" t="s">
        <v>1</v>
      </c>
      <c r="F890" s="233" t="s">
        <v>1074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150</v>
      </c>
      <c r="AU890" s="239" t="s">
        <v>144</v>
      </c>
      <c r="AV890" s="13" t="s">
        <v>81</v>
      </c>
      <c r="AW890" s="13" t="s">
        <v>30</v>
      </c>
      <c r="AX890" s="13" t="s">
        <v>74</v>
      </c>
      <c r="AY890" s="239" t="s">
        <v>136</v>
      </c>
    </row>
    <row r="891" s="13" customFormat="1">
      <c r="A891" s="13"/>
      <c r="B891" s="229"/>
      <c r="C891" s="230"/>
      <c r="D891" s="231" t="s">
        <v>150</v>
      </c>
      <c r="E891" s="232" t="s">
        <v>1</v>
      </c>
      <c r="F891" s="233" t="s">
        <v>172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150</v>
      </c>
      <c r="AU891" s="239" t="s">
        <v>144</v>
      </c>
      <c r="AV891" s="13" t="s">
        <v>81</v>
      </c>
      <c r="AW891" s="13" t="s">
        <v>30</v>
      </c>
      <c r="AX891" s="13" t="s">
        <v>74</v>
      </c>
      <c r="AY891" s="239" t="s">
        <v>136</v>
      </c>
    </row>
    <row r="892" s="14" customFormat="1">
      <c r="A892" s="14"/>
      <c r="B892" s="240"/>
      <c r="C892" s="241"/>
      <c r="D892" s="231" t="s">
        <v>150</v>
      </c>
      <c r="E892" s="242" t="s">
        <v>1</v>
      </c>
      <c r="F892" s="243" t="s">
        <v>143</v>
      </c>
      <c r="G892" s="241"/>
      <c r="H892" s="244">
        <v>4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150</v>
      </c>
      <c r="AU892" s="250" t="s">
        <v>144</v>
      </c>
      <c r="AV892" s="14" t="s">
        <v>144</v>
      </c>
      <c r="AW892" s="14" t="s">
        <v>30</v>
      </c>
      <c r="AX892" s="14" t="s">
        <v>74</v>
      </c>
      <c r="AY892" s="250" t="s">
        <v>136</v>
      </c>
    </row>
    <row r="893" s="13" customFormat="1">
      <c r="A893" s="13"/>
      <c r="B893" s="229"/>
      <c r="C893" s="230"/>
      <c r="D893" s="231" t="s">
        <v>150</v>
      </c>
      <c r="E893" s="232" t="s">
        <v>1</v>
      </c>
      <c r="F893" s="233" t="s">
        <v>170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150</v>
      </c>
      <c r="AU893" s="239" t="s">
        <v>144</v>
      </c>
      <c r="AV893" s="13" t="s">
        <v>81</v>
      </c>
      <c r="AW893" s="13" t="s">
        <v>30</v>
      </c>
      <c r="AX893" s="13" t="s">
        <v>74</v>
      </c>
      <c r="AY893" s="239" t="s">
        <v>136</v>
      </c>
    </row>
    <row r="894" s="14" customFormat="1">
      <c r="A894" s="14"/>
      <c r="B894" s="240"/>
      <c r="C894" s="241"/>
      <c r="D894" s="231" t="s">
        <v>150</v>
      </c>
      <c r="E894" s="242" t="s">
        <v>1</v>
      </c>
      <c r="F894" s="243" t="s">
        <v>143</v>
      </c>
      <c r="G894" s="241"/>
      <c r="H894" s="244">
        <v>4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150</v>
      </c>
      <c r="AU894" s="250" t="s">
        <v>144</v>
      </c>
      <c r="AV894" s="14" t="s">
        <v>144</v>
      </c>
      <c r="AW894" s="14" t="s">
        <v>30</v>
      </c>
      <c r="AX894" s="14" t="s">
        <v>74</v>
      </c>
      <c r="AY894" s="250" t="s">
        <v>136</v>
      </c>
    </row>
    <row r="895" s="13" customFormat="1">
      <c r="A895" s="13"/>
      <c r="B895" s="229"/>
      <c r="C895" s="230"/>
      <c r="D895" s="231" t="s">
        <v>150</v>
      </c>
      <c r="E895" s="232" t="s">
        <v>1</v>
      </c>
      <c r="F895" s="233" t="s">
        <v>971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150</v>
      </c>
      <c r="AU895" s="239" t="s">
        <v>144</v>
      </c>
      <c r="AV895" s="13" t="s">
        <v>81</v>
      </c>
      <c r="AW895" s="13" t="s">
        <v>30</v>
      </c>
      <c r="AX895" s="13" t="s">
        <v>74</v>
      </c>
      <c r="AY895" s="239" t="s">
        <v>136</v>
      </c>
    </row>
    <row r="896" s="14" customFormat="1">
      <c r="A896" s="14"/>
      <c r="B896" s="240"/>
      <c r="C896" s="241"/>
      <c r="D896" s="231" t="s">
        <v>150</v>
      </c>
      <c r="E896" s="242" t="s">
        <v>1</v>
      </c>
      <c r="F896" s="243" t="s">
        <v>184</v>
      </c>
      <c r="G896" s="241"/>
      <c r="H896" s="244">
        <v>7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150</v>
      </c>
      <c r="AU896" s="250" t="s">
        <v>144</v>
      </c>
      <c r="AV896" s="14" t="s">
        <v>144</v>
      </c>
      <c r="AW896" s="14" t="s">
        <v>30</v>
      </c>
      <c r="AX896" s="14" t="s">
        <v>74</v>
      </c>
      <c r="AY896" s="250" t="s">
        <v>136</v>
      </c>
    </row>
    <row r="897" s="13" customFormat="1">
      <c r="A897" s="13"/>
      <c r="B897" s="229"/>
      <c r="C897" s="230"/>
      <c r="D897" s="231" t="s">
        <v>150</v>
      </c>
      <c r="E897" s="232" t="s">
        <v>1</v>
      </c>
      <c r="F897" s="233" t="s">
        <v>164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150</v>
      </c>
      <c r="AU897" s="239" t="s">
        <v>144</v>
      </c>
      <c r="AV897" s="13" t="s">
        <v>81</v>
      </c>
      <c r="AW897" s="13" t="s">
        <v>30</v>
      </c>
      <c r="AX897" s="13" t="s">
        <v>74</v>
      </c>
      <c r="AY897" s="239" t="s">
        <v>136</v>
      </c>
    </row>
    <row r="898" s="14" customFormat="1">
      <c r="A898" s="14"/>
      <c r="B898" s="240"/>
      <c r="C898" s="241"/>
      <c r="D898" s="231" t="s">
        <v>150</v>
      </c>
      <c r="E898" s="242" t="s">
        <v>1</v>
      </c>
      <c r="F898" s="243" t="s">
        <v>144</v>
      </c>
      <c r="G898" s="241"/>
      <c r="H898" s="244">
        <v>2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150</v>
      </c>
      <c r="AU898" s="250" t="s">
        <v>144</v>
      </c>
      <c r="AV898" s="14" t="s">
        <v>144</v>
      </c>
      <c r="AW898" s="14" t="s">
        <v>30</v>
      </c>
      <c r="AX898" s="14" t="s">
        <v>74</v>
      </c>
      <c r="AY898" s="250" t="s">
        <v>136</v>
      </c>
    </row>
    <row r="899" s="13" customFormat="1">
      <c r="A899" s="13"/>
      <c r="B899" s="229"/>
      <c r="C899" s="230"/>
      <c r="D899" s="231" t="s">
        <v>150</v>
      </c>
      <c r="E899" s="232" t="s">
        <v>1</v>
      </c>
      <c r="F899" s="233" t="s">
        <v>166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150</v>
      </c>
      <c r="AU899" s="239" t="s">
        <v>144</v>
      </c>
      <c r="AV899" s="13" t="s">
        <v>81</v>
      </c>
      <c r="AW899" s="13" t="s">
        <v>30</v>
      </c>
      <c r="AX899" s="13" t="s">
        <v>74</v>
      </c>
      <c r="AY899" s="239" t="s">
        <v>136</v>
      </c>
    </row>
    <row r="900" s="14" customFormat="1">
      <c r="A900" s="14"/>
      <c r="B900" s="240"/>
      <c r="C900" s="241"/>
      <c r="D900" s="231" t="s">
        <v>150</v>
      </c>
      <c r="E900" s="242" t="s">
        <v>1</v>
      </c>
      <c r="F900" s="243" t="s">
        <v>81</v>
      </c>
      <c r="G900" s="241"/>
      <c r="H900" s="244">
        <v>1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150</v>
      </c>
      <c r="AU900" s="250" t="s">
        <v>144</v>
      </c>
      <c r="AV900" s="14" t="s">
        <v>144</v>
      </c>
      <c r="AW900" s="14" t="s">
        <v>30</v>
      </c>
      <c r="AX900" s="14" t="s">
        <v>74</v>
      </c>
      <c r="AY900" s="250" t="s">
        <v>136</v>
      </c>
    </row>
    <row r="901" s="13" customFormat="1">
      <c r="A901" s="13"/>
      <c r="B901" s="229"/>
      <c r="C901" s="230"/>
      <c r="D901" s="231" t="s">
        <v>150</v>
      </c>
      <c r="E901" s="232" t="s">
        <v>1</v>
      </c>
      <c r="F901" s="233" t="s">
        <v>162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150</v>
      </c>
      <c r="AU901" s="239" t="s">
        <v>144</v>
      </c>
      <c r="AV901" s="13" t="s">
        <v>81</v>
      </c>
      <c r="AW901" s="13" t="s">
        <v>30</v>
      </c>
      <c r="AX901" s="13" t="s">
        <v>74</v>
      </c>
      <c r="AY901" s="239" t="s">
        <v>136</v>
      </c>
    </row>
    <row r="902" s="14" customFormat="1">
      <c r="A902" s="14"/>
      <c r="B902" s="240"/>
      <c r="C902" s="241"/>
      <c r="D902" s="231" t="s">
        <v>150</v>
      </c>
      <c r="E902" s="242" t="s">
        <v>1</v>
      </c>
      <c r="F902" s="243" t="s">
        <v>144</v>
      </c>
      <c r="G902" s="241"/>
      <c r="H902" s="244">
        <v>2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150</v>
      </c>
      <c r="AU902" s="250" t="s">
        <v>144</v>
      </c>
      <c r="AV902" s="14" t="s">
        <v>144</v>
      </c>
      <c r="AW902" s="14" t="s">
        <v>30</v>
      </c>
      <c r="AX902" s="14" t="s">
        <v>74</v>
      </c>
      <c r="AY902" s="250" t="s">
        <v>136</v>
      </c>
    </row>
    <row r="903" s="15" customFormat="1">
      <c r="A903" s="15"/>
      <c r="B903" s="251"/>
      <c r="C903" s="252"/>
      <c r="D903" s="231" t="s">
        <v>150</v>
      </c>
      <c r="E903" s="253" t="s">
        <v>1</v>
      </c>
      <c r="F903" s="254" t="s">
        <v>174</v>
      </c>
      <c r="G903" s="252"/>
      <c r="H903" s="255">
        <v>22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1" t="s">
        <v>150</v>
      </c>
      <c r="AU903" s="261" t="s">
        <v>144</v>
      </c>
      <c r="AV903" s="15" t="s">
        <v>143</v>
      </c>
      <c r="AW903" s="15" t="s">
        <v>30</v>
      </c>
      <c r="AX903" s="15" t="s">
        <v>81</v>
      </c>
      <c r="AY903" s="261" t="s">
        <v>136</v>
      </c>
    </row>
    <row r="904" s="2" customFormat="1" ht="24.15" customHeight="1">
      <c r="A904" s="38"/>
      <c r="B904" s="39"/>
      <c r="C904" s="262" t="s">
        <v>1075</v>
      </c>
      <c r="D904" s="262" t="s">
        <v>254</v>
      </c>
      <c r="E904" s="263" t="s">
        <v>1076</v>
      </c>
      <c r="F904" s="264" t="s">
        <v>1077</v>
      </c>
      <c r="G904" s="265" t="s">
        <v>142</v>
      </c>
      <c r="H904" s="266">
        <v>2</v>
      </c>
      <c r="I904" s="267"/>
      <c r="J904" s="268">
        <f>ROUND(I904*H904,1)</f>
        <v>0</v>
      </c>
      <c r="K904" s="269"/>
      <c r="L904" s="270"/>
      <c r="M904" s="271" t="s">
        <v>1</v>
      </c>
      <c r="N904" s="272" t="s">
        <v>40</v>
      </c>
      <c r="O904" s="91"/>
      <c r="P904" s="225">
        <f>O904*H904</f>
        <v>0</v>
      </c>
      <c r="Q904" s="225">
        <v>4.0000000000000003E-05</v>
      </c>
      <c r="R904" s="225">
        <f>Q904*H904</f>
        <v>8.0000000000000007E-05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325</v>
      </c>
      <c r="AT904" s="227" t="s">
        <v>254</v>
      </c>
      <c r="AU904" s="227" t="s">
        <v>144</v>
      </c>
      <c r="AY904" s="17" t="s">
        <v>136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144</v>
      </c>
      <c r="BK904" s="228">
        <f>ROUND(I904*H904,1)</f>
        <v>0</v>
      </c>
      <c r="BL904" s="17" t="s">
        <v>244</v>
      </c>
      <c r="BM904" s="227" t="s">
        <v>1078</v>
      </c>
    </row>
    <row r="905" s="13" customFormat="1">
      <c r="A905" s="13"/>
      <c r="B905" s="229"/>
      <c r="C905" s="230"/>
      <c r="D905" s="231" t="s">
        <v>150</v>
      </c>
      <c r="E905" s="232" t="s">
        <v>1</v>
      </c>
      <c r="F905" s="233" t="s">
        <v>1060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150</v>
      </c>
      <c r="AU905" s="239" t="s">
        <v>144</v>
      </c>
      <c r="AV905" s="13" t="s">
        <v>81</v>
      </c>
      <c r="AW905" s="13" t="s">
        <v>30</v>
      </c>
      <c r="AX905" s="13" t="s">
        <v>74</v>
      </c>
      <c r="AY905" s="239" t="s">
        <v>136</v>
      </c>
    </row>
    <row r="906" s="14" customFormat="1">
      <c r="A906" s="14"/>
      <c r="B906" s="240"/>
      <c r="C906" s="241"/>
      <c r="D906" s="231" t="s">
        <v>150</v>
      </c>
      <c r="E906" s="242" t="s">
        <v>1</v>
      </c>
      <c r="F906" s="243" t="s">
        <v>144</v>
      </c>
      <c r="G906" s="241"/>
      <c r="H906" s="244">
        <v>2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150</v>
      </c>
      <c r="AU906" s="250" t="s">
        <v>144</v>
      </c>
      <c r="AV906" s="14" t="s">
        <v>144</v>
      </c>
      <c r="AW906" s="14" t="s">
        <v>30</v>
      </c>
      <c r="AX906" s="14" t="s">
        <v>81</v>
      </c>
      <c r="AY906" s="250" t="s">
        <v>136</v>
      </c>
    </row>
    <row r="907" s="2" customFormat="1" ht="16.5" customHeight="1">
      <c r="A907" s="38"/>
      <c r="B907" s="39"/>
      <c r="C907" s="262" t="s">
        <v>1079</v>
      </c>
      <c r="D907" s="262" t="s">
        <v>254</v>
      </c>
      <c r="E907" s="263" t="s">
        <v>1080</v>
      </c>
      <c r="F907" s="264" t="s">
        <v>1081</v>
      </c>
      <c r="G907" s="265" t="s">
        <v>142</v>
      </c>
      <c r="H907" s="266">
        <v>2</v>
      </c>
      <c r="I907" s="267"/>
      <c r="J907" s="268">
        <f>ROUND(I907*H907,1)</f>
        <v>0</v>
      </c>
      <c r="K907" s="269"/>
      <c r="L907" s="270"/>
      <c r="M907" s="271" t="s">
        <v>1</v>
      </c>
      <c r="N907" s="272" t="s">
        <v>40</v>
      </c>
      <c r="O907" s="91"/>
      <c r="P907" s="225">
        <f>O907*H907</f>
        <v>0</v>
      </c>
      <c r="Q907" s="225">
        <v>5.0000000000000002E-05</v>
      </c>
      <c r="R907" s="225">
        <f>Q907*H907</f>
        <v>0.00010000000000000001</v>
      </c>
      <c r="S907" s="225">
        <v>0</v>
      </c>
      <c r="T907" s="22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325</v>
      </c>
      <c r="AT907" s="227" t="s">
        <v>254</v>
      </c>
      <c r="AU907" s="227" t="s">
        <v>144</v>
      </c>
      <c r="AY907" s="17" t="s">
        <v>136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144</v>
      </c>
      <c r="BK907" s="228">
        <f>ROUND(I907*H907,1)</f>
        <v>0</v>
      </c>
      <c r="BL907" s="17" t="s">
        <v>244</v>
      </c>
      <c r="BM907" s="227" t="s">
        <v>1082</v>
      </c>
    </row>
    <row r="908" s="13" customFormat="1">
      <c r="A908" s="13"/>
      <c r="B908" s="229"/>
      <c r="C908" s="230"/>
      <c r="D908" s="231" t="s">
        <v>150</v>
      </c>
      <c r="E908" s="232" t="s">
        <v>1</v>
      </c>
      <c r="F908" s="233" t="s">
        <v>1060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150</v>
      </c>
      <c r="AU908" s="239" t="s">
        <v>144</v>
      </c>
      <c r="AV908" s="13" t="s">
        <v>81</v>
      </c>
      <c r="AW908" s="13" t="s">
        <v>30</v>
      </c>
      <c r="AX908" s="13" t="s">
        <v>74</v>
      </c>
      <c r="AY908" s="239" t="s">
        <v>136</v>
      </c>
    </row>
    <row r="909" s="14" customFormat="1">
      <c r="A909" s="14"/>
      <c r="B909" s="240"/>
      <c r="C909" s="241"/>
      <c r="D909" s="231" t="s">
        <v>150</v>
      </c>
      <c r="E909" s="242" t="s">
        <v>1</v>
      </c>
      <c r="F909" s="243" t="s">
        <v>144</v>
      </c>
      <c r="G909" s="241"/>
      <c r="H909" s="244">
        <v>2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150</v>
      </c>
      <c r="AU909" s="250" t="s">
        <v>144</v>
      </c>
      <c r="AV909" s="14" t="s">
        <v>144</v>
      </c>
      <c r="AW909" s="14" t="s">
        <v>30</v>
      </c>
      <c r="AX909" s="14" t="s">
        <v>81</v>
      </c>
      <c r="AY909" s="250" t="s">
        <v>136</v>
      </c>
    </row>
    <row r="910" s="2" customFormat="1" ht="24.15" customHeight="1">
      <c r="A910" s="38"/>
      <c r="B910" s="39"/>
      <c r="C910" s="215" t="s">
        <v>1083</v>
      </c>
      <c r="D910" s="215" t="s">
        <v>139</v>
      </c>
      <c r="E910" s="216" t="s">
        <v>1084</v>
      </c>
      <c r="F910" s="217" t="s">
        <v>1085</v>
      </c>
      <c r="G910" s="218" t="s">
        <v>142</v>
      </c>
      <c r="H910" s="219">
        <v>1</v>
      </c>
      <c r="I910" s="220"/>
      <c r="J910" s="221">
        <f>ROUND(I910*H910,1)</f>
        <v>0</v>
      </c>
      <c r="K910" s="222"/>
      <c r="L910" s="44"/>
      <c r="M910" s="223" t="s">
        <v>1</v>
      </c>
      <c r="N910" s="224" t="s">
        <v>40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244</v>
      </c>
      <c r="AT910" s="227" t="s">
        <v>139</v>
      </c>
      <c r="AU910" s="227" t="s">
        <v>144</v>
      </c>
      <c r="AY910" s="17" t="s">
        <v>136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144</v>
      </c>
      <c r="BK910" s="228">
        <f>ROUND(I910*H910,1)</f>
        <v>0</v>
      </c>
      <c r="BL910" s="17" t="s">
        <v>244</v>
      </c>
      <c r="BM910" s="227" t="s">
        <v>1086</v>
      </c>
    </row>
    <row r="911" s="13" customFormat="1">
      <c r="A911" s="13"/>
      <c r="B911" s="229"/>
      <c r="C911" s="230"/>
      <c r="D911" s="231" t="s">
        <v>150</v>
      </c>
      <c r="E911" s="232" t="s">
        <v>1</v>
      </c>
      <c r="F911" s="233" t="s">
        <v>1087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150</v>
      </c>
      <c r="AU911" s="239" t="s">
        <v>144</v>
      </c>
      <c r="AV911" s="13" t="s">
        <v>81</v>
      </c>
      <c r="AW911" s="13" t="s">
        <v>30</v>
      </c>
      <c r="AX911" s="13" t="s">
        <v>74</v>
      </c>
      <c r="AY911" s="239" t="s">
        <v>136</v>
      </c>
    </row>
    <row r="912" s="14" customFormat="1">
      <c r="A912" s="14"/>
      <c r="B912" s="240"/>
      <c r="C912" s="241"/>
      <c r="D912" s="231" t="s">
        <v>150</v>
      </c>
      <c r="E912" s="242" t="s">
        <v>1</v>
      </c>
      <c r="F912" s="243" t="s">
        <v>81</v>
      </c>
      <c r="G912" s="241"/>
      <c r="H912" s="244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150</v>
      </c>
      <c r="AU912" s="250" t="s">
        <v>144</v>
      </c>
      <c r="AV912" s="14" t="s">
        <v>144</v>
      </c>
      <c r="AW912" s="14" t="s">
        <v>30</v>
      </c>
      <c r="AX912" s="14" t="s">
        <v>81</v>
      </c>
      <c r="AY912" s="250" t="s">
        <v>136</v>
      </c>
    </row>
    <row r="913" s="2" customFormat="1" ht="21.75" customHeight="1">
      <c r="A913" s="38"/>
      <c r="B913" s="39"/>
      <c r="C913" s="262" t="s">
        <v>1088</v>
      </c>
      <c r="D913" s="262" t="s">
        <v>254</v>
      </c>
      <c r="E913" s="263" t="s">
        <v>1089</v>
      </c>
      <c r="F913" s="264" t="s">
        <v>1090</v>
      </c>
      <c r="G913" s="265" t="s">
        <v>142</v>
      </c>
      <c r="H913" s="266">
        <v>1</v>
      </c>
      <c r="I913" s="267"/>
      <c r="J913" s="268">
        <f>ROUND(I913*H913,1)</f>
        <v>0</v>
      </c>
      <c r="K913" s="269"/>
      <c r="L913" s="270"/>
      <c r="M913" s="271" t="s">
        <v>1</v>
      </c>
      <c r="N913" s="272" t="s">
        <v>40</v>
      </c>
      <c r="O913" s="91"/>
      <c r="P913" s="225">
        <f>O913*H913</f>
        <v>0</v>
      </c>
      <c r="Q913" s="225">
        <v>0</v>
      </c>
      <c r="R913" s="225">
        <f>Q913*H913</f>
        <v>0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325</v>
      </c>
      <c r="AT913" s="227" t="s">
        <v>254</v>
      </c>
      <c r="AU913" s="227" t="s">
        <v>144</v>
      </c>
      <c r="AY913" s="17" t="s">
        <v>136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144</v>
      </c>
      <c r="BK913" s="228">
        <f>ROUND(I913*H913,1)</f>
        <v>0</v>
      </c>
      <c r="BL913" s="17" t="s">
        <v>244</v>
      </c>
      <c r="BM913" s="227" t="s">
        <v>1091</v>
      </c>
    </row>
    <row r="914" s="2" customFormat="1" ht="33" customHeight="1">
      <c r="A914" s="38"/>
      <c r="B914" s="39"/>
      <c r="C914" s="215" t="s">
        <v>1092</v>
      </c>
      <c r="D914" s="215" t="s">
        <v>139</v>
      </c>
      <c r="E914" s="216" t="s">
        <v>1093</v>
      </c>
      <c r="F914" s="217" t="s">
        <v>1094</v>
      </c>
      <c r="G914" s="218" t="s">
        <v>142</v>
      </c>
      <c r="H914" s="219">
        <v>6</v>
      </c>
      <c r="I914" s="220"/>
      <c r="J914" s="221">
        <f>ROUND(I914*H914,1)</f>
        <v>0</v>
      </c>
      <c r="K914" s="222"/>
      <c r="L914" s="44"/>
      <c r="M914" s="223" t="s">
        <v>1</v>
      </c>
      <c r="N914" s="224" t="s">
        <v>40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5.0000000000000002E-05</v>
      </c>
      <c r="T914" s="226">
        <f>S914*H914</f>
        <v>0.00030000000000000003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244</v>
      </c>
      <c r="AT914" s="227" t="s">
        <v>139</v>
      </c>
      <c r="AU914" s="227" t="s">
        <v>144</v>
      </c>
      <c r="AY914" s="17" t="s">
        <v>136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144</v>
      </c>
      <c r="BK914" s="228">
        <f>ROUND(I914*H914,1)</f>
        <v>0</v>
      </c>
      <c r="BL914" s="17" t="s">
        <v>244</v>
      </c>
      <c r="BM914" s="227" t="s">
        <v>1095</v>
      </c>
    </row>
    <row r="915" s="13" customFormat="1">
      <c r="A915" s="13"/>
      <c r="B915" s="229"/>
      <c r="C915" s="230"/>
      <c r="D915" s="231" t="s">
        <v>150</v>
      </c>
      <c r="E915" s="232" t="s">
        <v>1</v>
      </c>
      <c r="F915" s="233" t="s">
        <v>172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150</v>
      </c>
      <c r="AU915" s="239" t="s">
        <v>144</v>
      </c>
      <c r="AV915" s="13" t="s">
        <v>81</v>
      </c>
      <c r="AW915" s="13" t="s">
        <v>30</v>
      </c>
      <c r="AX915" s="13" t="s">
        <v>74</v>
      </c>
      <c r="AY915" s="239" t="s">
        <v>136</v>
      </c>
    </row>
    <row r="916" s="14" customFormat="1">
      <c r="A916" s="14"/>
      <c r="B916" s="240"/>
      <c r="C916" s="241"/>
      <c r="D916" s="231" t="s">
        <v>150</v>
      </c>
      <c r="E916" s="242" t="s">
        <v>1</v>
      </c>
      <c r="F916" s="243" t="s">
        <v>81</v>
      </c>
      <c r="G916" s="241"/>
      <c r="H916" s="244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150</v>
      </c>
      <c r="AU916" s="250" t="s">
        <v>144</v>
      </c>
      <c r="AV916" s="14" t="s">
        <v>144</v>
      </c>
      <c r="AW916" s="14" t="s">
        <v>30</v>
      </c>
      <c r="AX916" s="14" t="s">
        <v>74</v>
      </c>
      <c r="AY916" s="250" t="s">
        <v>136</v>
      </c>
    </row>
    <row r="917" s="13" customFormat="1">
      <c r="A917" s="13"/>
      <c r="B917" s="229"/>
      <c r="C917" s="230"/>
      <c r="D917" s="231" t="s">
        <v>150</v>
      </c>
      <c r="E917" s="232" t="s">
        <v>1</v>
      </c>
      <c r="F917" s="233" t="s">
        <v>170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150</v>
      </c>
      <c r="AU917" s="239" t="s">
        <v>144</v>
      </c>
      <c r="AV917" s="13" t="s">
        <v>81</v>
      </c>
      <c r="AW917" s="13" t="s">
        <v>30</v>
      </c>
      <c r="AX917" s="13" t="s">
        <v>74</v>
      </c>
      <c r="AY917" s="239" t="s">
        <v>136</v>
      </c>
    </row>
    <row r="918" s="14" customFormat="1">
      <c r="A918" s="14"/>
      <c r="B918" s="240"/>
      <c r="C918" s="241"/>
      <c r="D918" s="231" t="s">
        <v>150</v>
      </c>
      <c r="E918" s="242" t="s">
        <v>1</v>
      </c>
      <c r="F918" s="243" t="s">
        <v>81</v>
      </c>
      <c r="G918" s="241"/>
      <c r="H918" s="244">
        <v>1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150</v>
      </c>
      <c r="AU918" s="250" t="s">
        <v>144</v>
      </c>
      <c r="AV918" s="14" t="s">
        <v>144</v>
      </c>
      <c r="AW918" s="14" t="s">
        <v>30</v>
      </c>
      <c r="AX918" s="14" t="s">
        <v>74</v>
      </c>
      <c r="AY918" s="250" t="s">
        <v>136</v>
      </c>
    </row>
    <row r="919" s="13" customFormat="1">
      <c r="A919" s="13"/>
      <c r="B919" s="229"/>
      <c r="C919" s="230"/>
      <c r="D919" s="231" t="s">
        <v>150</v>
      </c>
      <c r="E919" s="232" t="s">
        <v>1</v>
      </c>
      <c r="F919" s="233" t="s">
        <v>168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150</v>
      </c>
      <c r="AU919" s="239" t="s">
        <v>144</v>
      </c>
      <c r="AV919" s="13" t="s">
        <v>81</v>
      </c>
      <c r="AW919" s="13" t="s">
        <v>30</v>
      </c>
      <c r="AX919" s="13" t="s">
        <v>74</v>
      </c>
      <c r="AY919" s="239" t="s">
        <v>136</v>
      </c>
    </row>
    <row r="920" s="14" customFormat="1">
      <c r="A920" s="14"/>
      <c r="B920" s="240"/>
      <c r="C920" s="241"/>
      <c r="D920" s="231" t="s">
        <v>150</v>
      </c>
      <c r="E920" s="242" t="s">
        <v>1</v>
      </c>
      <c r="F920" s="243" t="s">
        <v>81</v>
      </c>
      <c r="G920" s="241"/>
      <c r="H920" s="244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150</v>
      </c>
      <c r="AU920" s="250" t="s">
        <v>144</v>
      </c>
      <c r="AV920" s="14" t="s">
        <v>144</v>
      </c>
      <c r="AW920" s="14" t="s">
        <v>30</v>
      </c>
      <c r="AX920" s="14" t="s">
        <v>74</v>
      </c>
      <c r="AY920" s="250" t="s">
        <v>136</v>
      </c>
    </row>
    <row r="921" s="13" customFormat="1">
      <c r="A921" s="13"/>
      <c r="B921" s="229"/>
      <c r="C921" s="230"/>
      <c r="D921" s="231" t="s">
        <v>150</v>
      </c>
      <c r="E921" s="232" t="s">
        <v>1</v>
      </c>
      <c r="F921" s="233" t="s">
        <v>164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150</v>
      </c>
      <c r="AU921" s="239" t="s">
        <v>144</v>
      </c>
      <c r="AV921" s="13" t="s">
        <v>81</v>
      </c>
      <c r="AW921" s="13" t="s">
        <v>30</v>
      </c>
      <c r="AX921" s="13" t="s">
        <v>74</v>
      </c>
      <c r="AY921" s="239" t="s">
        <v>136</v>
      </c>
    </row>
    <row r="922" s="14" customFormat="1">
      <c r="A922" s="14"/>
      <c r="B922" s="240"/>
      <c r="C922" s="241"/>
      <c r="D922" s="231" t="s">
        <v>150</v>
      </c>
      <c r="E922" s="242" t="s">
        <v>1</v>
      </c>
      <c r="F922" s="243" t="s">
        <v>74</v>
      </c>
      <c r="G922" s="241"/>
      <c r="H922" s="244">
        <v>0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150</v>
      </c>
      <c r="AU922" s="250" t="s">
        <v>144</v>
      </c>
      <c r="AV922" s="14" t="s">
        <v>144</v>
      </c>
      <c r="AW922" s="14" t="s">
        <v>30</v>
      </c>
      <c r="AX922" s="14" t="s">
        <v>74</v>
      </c>
      <c r="AY922" s="250" t="s">
        <v>136</v>
      </c>
    </row>
    <row r="923" s="13" customFormat="1">
      <c r="A923" s="13"/>
      <c r="B923" s="229"/>
      <c r="C923" s="230"/>
      <c r="D923" s="231" t="s">
        <v>150</v>
      </c>
      <c r="E923" s="232" t="s">
        <v>1</v>
      </c>
      <c r="F923" s="233" t="s">
        <v>166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150</v>
      </c>
      <c r="AU923" s="239" t="s">
        <v>144</v>
      </c>
      <c r="AV923" s="13" t="s">
        <v>81</v>
      </c>
      <c r="AW923" s="13" t="s">
        <v>30</v>
      </c>
      <c r="AX923" s="13" t="s">
        <v>74</v>
      </c>
      <c r="AY923" s="239" t="s">
        <v>136</v>
      </c>
    </row>
    <row r="924" s="14" customFormat="1">
      <c r="A924" s="14"/>
      <c r="B924" s="240"/>
      <c r="C924" s="241"/>
      <c r="D924" s="231" t="s">
        <v>150</v>
      </c>
      <c r="E924" s="242" t="s">
        <v>1</v>
      </c>
      <c r="F924" s="243" t="s">
        <v>74</v>
      </c>
      <c r="G924" s="241"/>
      <c r="H924" s="244">
        <v>0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150</v>
      </c>
      <c r="AU924" s="250" t="s">
        <v>144</v>
      </c>
      <c r="AV924" s="14" t="s">
        <v>144</v>
      </c>
      <c r="AW924" s="14" t="s">
        <v>30</v>
      </c>
      <c r="AX924" s="14" t="s">
        <v>74</v>
      </c>
      <c r="AY924" s="250" t="s">
        <v>136</v>
      </c>
    </row>
    <row r="925" s="13" customFormat="1">
      <c r="A925" s="13"/>
      <c r="B925" s="229"/>
      <c r="C925" s="230"/>
      <c r="D925" s="231" t="s">
        <v>150</v>
      </c>
      <c r="E925" s="232" t="s">
        <v>1</v>
      </c>
      <c r="F925" s="233" t="s">
        <v>162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150</v>
      </c>
      <c r="AU925" s="239" t="s">
        <v>144</v>
      </c>
      <c r="AV925" s="13" t="s">
        <v>81</v>
      </c>
      <c r="AW925" s="13" t="s">
        <v>30</v>
      </c>
      <c r="AX925" s="13" t="s">
        <v>74</v>
      </c>
      <c r="AY925" s="239" t="s">
        <v>136</v>
      </c>
    </row>
    <row r="926" s="14" customFormat="1">
      <c r="A926" s="14"/>
      <c r="B926" s="240"/>
      <c r="C926" s="241"/>
      <c r="D926" s="231" t="s">
        <v>150</v>
      </c>
      <c r="E926" s="242" t="s">
        <v>1</v>
      </c>
      <c r="F926" s="243" t="s">
        <v>137</v>
      </c>
      <c r="G926" s="241"/>
      <c r="H926" s="244">
        <v>3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150</v>
      </c>
      <c r="AU926" s="250" t="s">
        <v>144</v>
      </c>
      <c r="AV926" s="14" t="s">
        <v>144</v>
      </c>
      <c r="AW926" s="14" t="s">
        <v>30</v>
      </c>
      <c r="AX926" s="14" t="s">
        <v>74</v>
      </c>
      <c r="AY926" s="250" t="s">
        <v>136</v>
      </c>
    </row>
    <row r="927" s="15" customFormat="1">
      <c r="A927" s="15"/>
      <c r="B927" s="251"/>
      <c r="C927" s="252"/>
      <c r="D927" s="231" t="s">
        <v>150</v>
      </c>
      <c r="E927" s="253" t="s">
        <v>1</v>
      </c>
      <c r="F927" s="254" t="s">
        <v>174</v>
      </c>
      <c r="G927" s="252"/>
      <c r="H927" s="255">
        <v>6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1" t="s">
        <v>150</v>
      </c>
      <c r="AU927" s="261" t="s">
        <v>144</v>
      </c>
      <c r="AV927" s="15" t="s">
        <v>143</v>
      </c>
      <c r="AW927" s="15" t="s">
        <v>30</v>
      </c>
      <c r="AX927" s="15" t="s">
        <v>81</v>
      </c>
      <c r="AY927" s="261" t="s">
        <v>136</v>
      </c>
    </row>
    <row r="928" s="2" customFormat="1" ht="24.15" customHeight="1">
      <c r="A928" s="38"/>
      <c r="B928" s="39"/>
      <c r="C928" s="215" t="s">
        <v>1096</v>
      </c>
      <c r="D928" s="215" t="s">
        <v>139</v>
      </c>
      <c r="E928" s="216" t="s">
        <v>1097</v>
      </c>
      <c r="F928" s="217" t="s">
        <v>1098</v>
      </c>
      <c r="G928" s="218" t="s">
        <v>142</v>
      </c>
      <c r="H928" s="219">
        <v>1</v>
      </c>
      <c r="I928" s="220"/>
      <c r="J928" s="221">
        <f>ROUND(I928*H928,1)</f>
        <v>0</v>
      </c>
      <c r="K928" s="222"/>
      <c r="L928" s="44"/>
      <c r="M928" s="223" t="s">
        <v>1</v>
      </c>
      <c r="N928" s="224" t="s">
        <v>40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244</v>
      </c>
      <c r="AT928" s="227" t="s">
        <v>139</v>
      </c>
      <c r="AU928" s="227" t="s">
        <v>144</v>
      </c>
      <c r="AY928" s="17" t="s">
        <v>136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144</v>
      </c>
      <c r="BK928" s="228">
        <f>ROUND(I928*H928,1)</f>
        <v>0</v>
      </c>
      <c r="BL928" s="17" t="s">
        <v>244</v>
      </c>
      <c r="BM928" s="227" t="s">
        <v>1099</v>
      </c>
    </row>
    <row r="929" s="13" customFormat="1">
      <c r="A929" s="13"/>
      <c r="B929" s="229"/>
      <c r="C929" s="230"/>
      <c r="D929" s="231" t="s">
        <v>150</v>
      </c>
      <c r="E929" s="232" t="s">
        <v>1</v>
      </c>
      <c r="F929" s="233" t="s">
        <v>1100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150</v>
      </c>
      <c r="AU929" s="239" t="s">
        <v>144</v>
      </c>
      <c r="AV929" s="13" t="s">
        <v>81</v>
      </c>
      <c r="AW929" s="13" t="s">
        <v>30</v>
      </c>
      <c r="AX929" s="13" t="s">
        <v>74</v>
      </c>
      <c r="AY929" s="239" t="s">
        <v>136</v>
      </c>
    </row>
    <row r="930" s="14" customFormat="1">
      <c r="A930" s="14"/>
      <c r="B930" s="240"/>
      <c r="C930" s="241"/>
      <c r="D930" s="231" t="s">
        <v>150</v>
      </c>
      <c r="E930" s="242" t="s">
        <v>1</v>
      </c>
      <c r="F930" s="243" t="s">
        <v>81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150</v>
      </c>
      <c r="AU930" s="250" t="s">
        <v>144</v>
      </c>
      <c r="AV930" s="14" t="s">
        <v>144</v>
      </c>
      <c r="AW930" s="14" t="s">
        <v>30</v>
      </c>
      <c r="AX930" s="14" t="s">
        <v>81</v>
      </c>
      <c r="AY930" s="250" t="s">
        <v>136</v>
      </c>
    </row>
    <row r="931" s="2" customFormat="1" ht="21.75" customHeight="1">
      <c r="A931" s="38"/>
      <c r="B931" s="39"/>
      <c r="C931" s="262" t="s">
        <v>1101</v>
      </c>
      <c r="D931" s="262" t="s">
        <v>254</v>
      </c>
      <c r="E931" s="263" t="s">
        <v>1102</v>
      </c>
      <c r="F931" s="264" t="s">
        <v>1103</v>
      </c>
      <c r="G931" s="265" t="s">
        <v>142</v>
      </c>
      <c r="H931" s="266">
        <v>1</v>
      </c>
      <c r="I931" s="267"/>
      <c r="J931" s="268">
        <f>ROUND(I931*H931,1)</f>
        <v>0</v>
      </c>
      <c r="K931" s="269"/>
      <c r="L931" s="270"/>
      <c r="M931" s="271" t="s">
        <v>1</v>
      </c>
      <c r="N931" s="272" t="s">
        <v>40</v>
      </c>
      <c r="O931" s="91"/>
      <c r="P931" s="225">
        <f>O931*H931</f>
        <v>0</v>
      </c>
      <c r="Q931" s="225">
        <v>0.00032000000000000003</v>
      </c>
      <c r="R931" s="225">
        <f>Q931*H931</f>
        <v>0.00032000000000000003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325</v>
      </c>
      <c r="AT931" s="227" t="s">
        <v>254</v>
      </c>
      <c r="AU931" s="227" t="s">
        <v>144</v>
      </c>
      <c r="AY931" s="17" t="s">
        <v>136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144</v>
      </c>
      <c r="BK931" s="228">
        <f>ROUND(I931*H931,1)</f>
        <v>0</v>
      </c>
      <c r="BL931" s="17" t="s">
        <v>244</v>
      </c>
      <c r="BM931" s="227" t="s">
        <v>1104</v>
      </c>
    </row>
    <row r="932" s="2" customFormat="1" ht="24.15" customHeight="1">
      <c r="A932" s="38"/>
      <c r="B932" s="39"/>
      <c r="C932" s="215" t="s">
        <v>1105</v>
      </c>
      <c r="D932" s="215" t="s">
        <v>139</v>
      </c>
      <c r="E932" s="216" t="s">
        <v>1106</v>
      </c>
      <c r="F932" s="217" t="s">
        <v>1107</v>
      </c>
      <c r="G932" s="218" t="s">
        <v>142</v>
      </c>
      <c r="H932" s="219">
        <v>20</v>
      </c>
      <c r="I932" s="220"/>
      <c r="J932" s="221">
        <f>ROUND(I932*H932,1)</f>
        <v>0</v>
      </c>
      <c r="K932" s="222"/>
      <c r="L932" s="44"/>
      <c r="M932" s="223" t="s">
        <v>1</v>
      </c>
      <c r="N932" s="224" t="s">
        <v>40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244</v>
      </c>
      <c r="AT932" s="227" t="s">
        <v>139</v>
      </c>
      <c r="AU932" s="227" t="s">
        <v>144</v>
      </c>
      <c r="AY932" s="17" t="s">
        <v>136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144</v>
      </c>
      <c r="BK932" s="228">
        <f>ROUND(I932*H932,1)</f>
        <v>0</v>
      </c>
      <c r="BL932" s="17" t="s">
        <v>244</v>
      </c>
      <c r="BM932" s="227" t="s">
        <v>1108</v>
      </c>
    </row>
    <row r="933" s="13" customFormat="1">
      <c r="A933" s="13"/>
      <c r="B933" s="229"/>
      <c r="C933" s="230"/>
      <c r="D933" s="231" t="s">
        <v>150</v>
      </c>
      <c r="E933" s="232" t="s">
        <v>1</v>
      </c>
      <c r="F933" s="233" t="s">
        <v>172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150</v>
      </c>
      <c r="AU933" s="239" t="s">
        <v>144</v>
      </c>
      <c r="AV933" s="13" t="s">
        <v>81</v>
      </c>
      <c r="AW933" s="13" t="s">
        <v>30</v>
      </c>
      <c r="AX933" s="13" t="s">
        <v>74</v>
      </c>
      <c r="AY933" s="239" t="s">
        <v>136</v>
      </c>
    </row>
    <row r="934" s="14" customFormat="1">
      <c r="A934" s="14"/>
      <c r="B934" s="240"/>
      <c r="C934" s="241"/>
      <c r="D934" s="231" t="s">
        <v>150</v>
      </c>
      <c r="E934" s="242" t="s">
        <v>1</v>
      </c>
      <c r="F934" s="243" t="s">
        <v>143</v>
      </c>
      <c r="G934" s="241"/>
      <c r="H934" s="244">
        <v>4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150</v>
      </c>
      <c r="AU934" s="250" t="s">
        <v>144</v>
      </c>
      <c r="AV934" s="14" t="s">
        <v>144</v>
      </c>
      <c r="AW934" s="14" t="s">
        <v>30</v>
      </c>
      <c r="AX934" s="14" t="s">
        <v>74</v>
      </c>
      <c r="AY934" s="250" t="s">
        <v>136</v>
      </c>
    </row>
    <row r="935" s="13" customFormat="1">
      <c r="A935" s="13"/>
      <c r="B935" s="229"/>
      <c r="C935" s="230"/>
      <c r="D935" s="231" t="s">
        <v>150</v>
      </c>
      <c r="E935" s="232" t="s">
        <v>1</v>
      </c>
      <c r="F935" s="233" t="s">
        <v>170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150</v>
      </c>
      <c r="AU935" s="239" t="s">
        <v>144</v>
      </c>
      <c r="AV935" s="13" t="s">
        <v>81</v>
      </c>
      <c r="AW935" s="13" t="s">
        <v>30</v>
      </c>
      <c r="AX935" s="13" t="s">
        <v>74</v>
      </c>
      <c r="AY935" s="239" t="s">
        <v>136</v>
      </c>
    </row>
    <row r="936" s="14" customFormat="1">
      <c r="A936" s="14"/>
      <c r="B936" s="240"/>
      <c r="C936" s="241"/>
      <c r="D936" s="231" t="s">
        <v>150</v>
      </c>
      <c r="E936" s="242" t="s">
        <v>1</v>
      </c>
      <c r="F936" s="243" t="s">
        <v>143</v>
      </c>
      <c r="G936" s="241"/>
      <c r="H936" s="244">
        <v>4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150</v>
      </c>
      <c r="AU936" s="250" t="s">
        <v>144</v>
      </c>
      <c r="AV936" s="14" t="s">
        <v>144</v>
      </c>
      <c r="AW936" s="14" t="s">
        <v>30</v>
      </c>
      <c r="AX936" s="14" t="s">
        <v>74</v>
      </c>
      <c r="AY936" s="250" t="s">
        <v>136</v>
      </c>
    </row>
    <row r="937" s="13" customFormat="1">
      <c r="A937" s="13"/>
      <c r="B937" s="229"/>
      <c r="C937" s="230"/>
      <c r="D937" s="231" t="s">
        <v>150</v>
      </c>
      <c r="E937" s="232" t="s">
        <v>1</v>
      </c>
      <c r="F937" s="233" t="s">
        <v>971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150</v>
      </c>
      <c r="AU937" s="239" t="s">
        <v>144</v>
      </c>
      <c r="AV937" s="13" t="s">
        <v>81</v>
      </c>
      <c r="AW937" s="13" t="s">
        <v>30</v>
      </c>
      <c r="AX937" s="13" t="s">
        <v>74</v>
      </c>
      <c r="AY937" s="239" t="s">
        <v>136</v>
      </c>
    </row>
    <row r="938" s="14" customFormat="1">
      <c r="A938" s="14"/>
      <c r="B938" s="240"/>
      <c r="C938" s="241"/>
      <c r="D938" s="231" t="s">
        <v>150</v>
      </c>
      <c r="E938" s="242" t="s">
        <v>1</v>
      </c>
      <c r="F938" s="243" t="s">
        <v>184</v>
      </c>
      <c r="G938" s="241"/>
      <c r="H938" s="244">
        <v>7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150</v>
      </c>
      <c r="AU938" s="250" t="s">
        <v>144</v>
      </c>
      <c r="AV938" s="14" t="s">
        <v>144</v>
      </c>
      <c r="AW938" s="14" t="s">
        <v>30</v>
      </c>
      <c r="AX938" s="14" t="s">
        <v>74</v>
      </c>
      <c r="AY938" s="250" t="s">
        <v>136</v>
      </c>
    </row>
    <row r="939" s="13" customFormat="1">
      <c r="A939" s="13"/>
      <c r="B939" s="229"/>
      <c r="C939" s="230"/>
      <c r="D939" s="231" t="s">
        <v>150</v>
      </c>
      <c r="E939" s="232" t="s">
        <v>1</v>
      </c>
      <c r="F939" s="233" t="s">
        <v>164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150</v>
      </c>
      <c r="AU939" s="239" t="s">
        <v>144</v>
      </c>
      <c r="AV939" s="13" t="s">
        <v>81</v>
      </c>
      <c r="AW939" s="13" t="s">
        <v>30</v>
      </c>
      <c r="AX939" s="13" t="s">
        <v>74</v>
      </c>
      <c r="AY939" s="239" t="s">
        <v>136</v>
      </c>
    </row>
    <row r="940" s="14" customFormat="1">
      <c r="A940" s="14"/>
      <c r="B940" s="240"/>
      <c r="C940" s="241"/>
      <c r="D940" s="231" t="s">
        <v>150</v>
      </c>
      <c r="E940" s="242" t="s">
        <v>1</v>
      </c>
      <c r="F940" s="243" t="s">
        <v>144</v>
      </c>
      <c r="G940" s="241"/>
      <c r="H940" s="244">
        <v>2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150</v>
      </c>
      <c r="AU940" s="250" t="s">
        <v>144</v>
      </c>
      <c r="AV940" s="14" t="s">
        <v>144</v>
      </c>
      <c r="AW940" s="14" t="s">
        <v>30</v>
      </c>
      <c r="AX940" s="14" t="s">
        <v>74</v>
      </c>
      <c r="AY940" s="250" t="s">
        <v>136</v>
      </c>
    </row>
    <row r="941" s="13" customFormat="1">
      <c r="A941" s="13"/>
      <c r="B941" s="229"/>
      <c r="C941" s="230"/>
      <c r="D941" s="231" t="s">
        <v>150</v>
      </c>
      <c r="E941" s="232" t="s">
        <v>1</v>
      </c>
      <c r="F941" s="233" t="s">
        <v>166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150</v>
      </c>
      <c r="AU941" s="239" t="s">
        <v>144</v>
      </c>
      <c r="AV941" s="13" t="s">
        <v>81</v>
      </c>
      <c r="AW941" s="13" t="s">
        <v>30</v>
      </c>
      <c r="AX941" s="13" t="s">
        <v>74</v>
      </c>
      <c r="AY941" s="239" t="s">
        <v>136</v>
      </c>
    </row>
    <row r="942" s="14" customFormat="1">
      <c r="A942" s="14"/>
      <c r="B942" s="240"/>
      <c r="C942" s="241"/>
      <c r="D942" s="231" t="s">
        <v>150</v>
      </c>
      <c r="E942" s="242" t="s">
        <v>1</v>
      </c>
      <c r="F942" s="243" t="s">
        <v>81</v>
      </c>
      <c r="G942" s="241"/>
      <c r="H942" s="244">
        <v>1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150</v>
      </c>
      <c r="AU942" s="250" t="s">
        <v>144</v>
      </c>
      <c r="AV942" s="14" t="s">
        <v>144</v>
      </c>
      <c r="AW942" s="14" t="s">
        <v>30</v>
      </c>
      <c r="AX942" s="14" t="s">
        <v>74</v>
      </c>
      <c r="AY942" s="250" t="s">
        <v>136</v>
      </c>
    </row>
    <row r="943" s="13" customFormat="1">
      <c r="A943" s="13"/>
      <c r="B943" s="229"/>
      <c r="C943" s="230"/>
      <c r="D943" s="231" t="s">
        <v>150</v>
      </c>
      <c r="E943" s="232" t="s">
        <v>1</v>
      </c>
      <c r="F943" s="233" t="s">
        <v>162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150</v>
      </c>
      <c r="AU943" s="239" t="s">
        <v>144</v>
      </c>
      <c r="AV943" s="13" t="s">
        <v>81</v>
      </c>
      <c r="AW943" s="13" t="s">
        <v>30</v>
      </c>
      <c r="AX943" s="13" t="s">
        <v>74</v>
      </c>
      <c r="AY943" s="239" t="s">
        <v>136</v>
      </c>
    </row>
    <row r="944" s="14" customFormat="1">
      <c r="A944" s="14"/>
      <c r="B944" s="240"/>
      <c r="C944" s="241"/>
      <c r="D944" s="231" t="s">
        <v>150</v>
      </c>
      <c r="E944" s="242" t="s">
        <v>1</v>
      </c>
      <c r="F944" s="243" t="s">
        <v>144</v>
      </c>
      <c r="G944" s="241"/>
      <c r="H944" s="244">
        <v>2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150</v>
      </c>
      <c r="AU944" s="250" t="s">
        <v>144</v>
      </c>
      <c r="AV944" s="14" t="s">
        <v>144</v>
      </c>
      <c r="AW944" s="14" t="s">
        <v>30</v>
      </c>
      <c r="AX944" s="14" t="s">
        <v>74</v>
      </c>
      <c r="AY944" s="250" t="s">
        <v>136</v>
      </c>
    </row>
    <row r="945" s="15" customFormat="1">
      <c r="A945" s="15"/>
      <c r="B945" s="251"/>
      <c r="C945" s="252"/>
      <c r="D945" s="231" t="s">
        <v>150</v>
      </c>
      <c r="E945" s="253" t="s">
        <v>1</v>
      </c>
      <c r="F945" s="254" t="s">
        <v>174</v>
      </c>
      <c r="G945" s="252"/>
      <c r="H945" s="255">
        <v>20</v>
      </c>
      <c r="I945" s="256"/>
      <c r="J945" s="252"/>
      <c r="K945" s="252"/>
      <c r="L945" s="257"/>
      <c r="M945" s="258"/>
      <c r="N945" s="259"/>
      <c r="O945" s="259"/>
      <c r="P945" s="259"/>
      <c r="Q945" s="259"/>
      <c r="R945" s="259"/>
      <c r="S945" s="259"/>
      <c r="T945" s="260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61" t="s">
        <v>150</v>
      </c>
      <c r="AU945" s="261" t="s">
        <v>144</v>
      </c>
      <c r="AV945" s="15" t="s">
        <v>143</v>
      </c>
      <c r="AW945" s="15" t="s">
        <v>30</v>
      </c>
      <c r="AX945" s="15" t="s">
        <v>81</v>
      </c>
      <c r="AY945" s="261" t="s">
        <v>136</v>
      </c>
    </row>
    <row r="946" s="2" customFormat="1" ht="21.75" customHeight="1">
      <c r="A946" s="38"/>
      <c r="B946" s="39"/>
      <c r="C946" s="262" t="s">
        <v>1109</v>
      </c>
      <c r="D946" s="262" t="s">
        <v>254</v>
      </c>
      <c r="E946" s="263" t="s">
        <v>1110</v>
      </c>
      <c r="F946" s="264" t="s">
        <v>1111</v>
      </c>
      <c r="G946" s="265" t="s">
        <v>142</v>
      </c>
      <c r="H946" s="266">
        <v>17</v>
      </c>
      <c r="I946" s="267"/>
      <c r="J946" s="268">
        <f>ROUND(I946*H946,1)</f>
        <v>0</v>
      </c>
      <c r="K946" s="269"/>
      <c r="L946" s="270"/>
      <c r="M946" s="271" t="s">
        <v>1</v>
      </c>
      <c r="N946" s="272" t="s">
        <v>40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325</v>
      </c>
      <c r="AT946" s="227" t="s">
        <v>254</v>
      </c>
      <c r="AU946" s="227" t="s">
        <v>144</v>
      </c>
      <c r="AY946" s="17" t="s">
        <v>136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144</v>
      </c>
      <c r="BK946" s="228">
        <f>ROUND(I946*H946,1)</f>
        <v>0</v>
      </c>
      <c r="BL946" s="17" t="s">
        <v>244</v>
      </c>
      <c r="BM946" s="227" t="s">
        <v>1112</v>
      </c>
    </row>
    <row r="947" s="13" customFormat="1">
      <c r="A947" s="13"/>
      <c r="B947" s="229"/>
      <c r="C947" s="230"/>
      <c r="D947" s="231" t="s">
        <v>150</v>
      </c>
      <c r="E947" s="232" t="s">
        <v>1</v>
      </c>
      <c r="F947" s="233" t="s">
        <v>172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150</v>
      </c>
      <c r="AU947" s="239" t="s">
        <v>144</v>
      </c>
      <c r="AV947" s="13" t="s">
        <v>81</v>
      </c>
      <c r="AW947" s="13" t="s">
        <v>30</v>
      </c>
      <c r="AX947" s="13" t="s">
        <v>74</v>
      </c>
      <c r="AY947" s="239" t="s">
        <v>136</v>
      </c>
    </row>
    <row r="948" s="14" customFormat="1">
      <c r="A948" s="14"/>
      <c r="B948" s="240"/>
      <c r="C948" s="241"/>
      <c r="D948" s="231" t="s">
        <v>150</v>
      </c>
      <c r="E948" s="242" t="s">
        <v>1</v>
      </c>
      <c r="F948" s="243" t="s">
        <v>143</v>
      </c>
      <c r="G948" s="241"/>
      <c r="H948" s="244">
        <v>4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150</v>
      </c>
      <c r="AU948" s="250" t="s">
        <v>144</v>
      </c>
      <c r="AV948" s="14" t="s">
        <v>144</v>
      </c>
      <c r="AW948" s="14" t="s">
        <v>30</v>
      </c>
      <c r="AX948" s="14" t="s">
        <v>74</v>
      </c>
      <c r="AY948" s="250" t="s">
        <v>136</v>
      </c>
    </row>
    <row r="949" s="13" customFormat="1">
      <c r="A949" s="13"/>
      <c r="B949" s="229"/>
      <c r="C949" s="230"/>
      <c r="D949" s="231" t="s">
        <v>150</v>
      </c>
      <c r="E949" s="232" t="s">
        <v>1</v>
      </c>
      <c r="F949" s="233" t="s">
        <v>170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150</v>
      </c>
      <c r="AU949" s="239" t="s">
        <v>144</v>
      </c>
      <c r="AV949" s="13" t="s">
        <v>81</v>
      </c>
      <c r="AW949" s="13" t="s">
        <v>30</v>
      </c>
      <c r="AX949" s="13" t="s">
        <v>74</v>
      </c>
      <c r="AY949" s="239" t="s">
        <v>136</v>
      </c>
    </row>
    <row r="950" s="14" customFormat="1">
      <c r="A950" s="14"/>
      <c r="B950" s="240"/>
      <c r="C950" s="241"/>
      <c r="D950" s="231" t="s">
        <v>150</v>
      </c>
      <c r="E950" s="242" t="s">
        <v>1</v>
      </c>
      <c r="F950" s="243" t="s">
        <v>143</v>
      </c>
      <c r="G950" s="241"/>
      <c r="H950" s="244">
        <v>4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150</v>
      </c>
      <c r="AU950" s="250" t="s">
        <v>144</v>
      </c>
      <c r="AV950" s="14" t="s">
        <v>144</v>
      </c>
      <c r="AW950" s="14" t="s">
        <v>30</v>
      </c>
      <c r="AX950" s="14" t="s">
        <v>74</v>
      </c>
      <c r="AY950" s="250" t="s">
        <v>136</v>
      </c>
    </row>
    <row r="951" s="13" customFormat="1">
      <c r="A951" s="13"/>
      <c r="B951" s="229"/>
      <c r="C951" s="230"/>
      <c r="D951" s="231" t="s">
        <v>150</v>
      </c>
      <c r="E951" s="232" t="s">
        <v>1</v>
      </c>
      <c r="F951" s="233" t="s">
        <v>971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150</v>
      </c>
      <c r="AU951" s="239" t="s">
        <v>144</v>
      </c>
      <c r="AV951" s="13" t="s">
        <v>81</v>
      </c>
      <c r="AW951" s="13" t="s">
        <v>30</v>
      </c>
      <c r="AX951" s="13" t="s">
        <v>74</v>
      </c>
      <c r="AY951" s="239" t="s">
        <v>136</v>
      </c>
    </row>
    <row r="952" s="14" customFormat="1">
      <c r="A952" s="14"/>
      <c r="B952" s="240"/>
      <c r="C952" s="241"/>
      <c r="D952" s="231" t="s">
        <v>150</v>
      </c>
      <c r="E952" s="242" t="s">
        <v>1</v>
      </c>
      <c r="F952" s="243" t="s">
        <v>175</v>
      </c>
      <c r="G952" s="241"/>
      <c r="H952" s="244">
        <v>5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150</v>
      </c>
      <c r="AU952" s="250" t="s">
        <v>144</v>
      </c>
      <c r="AV952" s="14" t="s">
        <v>144</v>
      </c>
      <c r="AW952" s="14" t="s">
        <v>30</v>
      </c>
      <c r="AX952" s="14" t="s">
        <v>74</v>
      </c>
      <c r="AY952" s="250" t="s">
        <v>136</v>
      </c>
    </row>
    <row r="953" s="13" customFormat="1">
      <c r="A953" s="13"/>
      <c r="B953" s="229"/>
      <c r="C953" s="230"/>
      <c r="D953" s="231" t="s">
        <v>150</v>
      </c>
      <c r="E953" s="232" t="s">
        <v>1</v>
      </c>
      <c r="F953" s="233" t="s">
        <v>164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150</v>
      </c>
      <c r="AU953" s="239" t="s">
        <v>144</v>
      </c>
      <c r="AV953" s="13" t="s">
        <v>81</v>
      </c>
      <c r="AW953" s="13" t="s">
        <v>30</v>
      </c>
      <c r="AX953" s="13" t="s">
        <v>74</v>
      </c>
      <c r="AY953" s="239" t="s">
        <v>136</v>
      </c>
    </row>
    <row r="954" s="14" customFormat="1">
      <c r="A954" s="14"/>
      <c r="B954" s="240"/>
      <c r="C954" s="241"/>
      <c r="D954" s="231" t="s">
        <v>150</v>
      </c>
      <c r="E954" s="242" t="s">
        <v>1</v>
      </c>
      <c r="F954" s="243" t="s">
        <v>81</v>
      </c>
      <c r="G954" s="241"/>
      <c r="H954" s="244">
        <v>1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150</v>
      </c>
      <c r="AU954" s="250" t="s">
        <v>144</v>
      </c>
      <c r="AV954" s="14" t="s">
        <v>144</v>
      </c>
      <c r="AW954" s="14" t="s">
        <v>30</v>
      </c>
      <c r="AX954" s="14" t="s">
        <v>74</v>
      </c>
      <c r="AY954" s="250" t="s">
        <v>136</v>
      </c>
    </row>
    <row r="955" s="13" customFormat="1">
      <c r="A955" s="13"/>
      <c r="B955" s="229"/>
      <c r="C955" s="230"/>
      <c r="D955" s="231" t="s">
        <v>150</v>
      </c>
      <c r="E955" s="232" t="s">
        <v>1</v>
      </c>
      <c r="F955" s="233" t="s">
        <v>166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150</v>
      </c>
      <c r="AU955" s="239" t="s">
        <v>144</v>
      </c>
      <c r="AV955" s="13" t="s">
        <v>81</v>
      </c>
      <c r="AW955" s="13" t="s">
        <v>30</v>
      </c>
      <c r="AX955" s="13" t="s">
        <v>74</v>
      </c>
      <c r="AY955" s="239" t="s">
        <v>136</v>
      </c>
    </row>
    <row r="956" s="14" customFormat="1">
      <c r="A956" s="14"/>
      <c r="B956" s="240"/>
      <c r="C956" s="241"/>
      <c r="D956" s="231" t="s">
        <v>150</v>
      </c>
      <c r="E956" s="242" t="s">
        <v>1</v>
      </c>
      <c r="F956" s="243" t="s">
        <v>81</v>
      </c>
      <c r="G956" s="241"/>
      <c r="H956" s="244">
        <v>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150</v>
      </c>
      <c r="AU956" s="250" t="s">
        <v>144</v>
      </c>
      <c r="AV956" s="14" t="s">
        <v>144</v>
      </c>
      <c r="AW956" s="14" t="s">
        <v>30</v>
      </c>
      <c r="AX956" s="14" t="s">
        <v>74</v>
      </c>
      <c r="AY956" s="250" t="s">
        <v>136</v>
      </c>
    </row>
    <row r="957" s="13" customFormat="1">
      <c r="A957" s="13"/>
      <c r="B957" s="229"/>
      <c r="C957" s="230"/>
      <c r="D957" s="231" t="s">
        <v>150</v>
      </c>
      <c r="E957" s="232" t="s">
        <v>1</v>
      </c>
      <c r="F957" s="233" t="s">
        <v>162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150</v>
      </c>
      <c r="AU957" s="239" t="s">
        <v>144</v>
      </c>
      <c r="AV957" s="13" t="s">
        <v>81</v>
      </c>
      <c r="AW957" s="13" t="s">
        <v>30</v>
      </c>
      <c r="AX957" s="13" t="s">
        <v>74</v>
      </c>
      <c r="AY957" s="239" t="s">
        <v>136</v>
      </c>
    </row>
    <row r="958" s="14" customFormat="1">
      <c r="A958" s="14"/>
      <c r="B958" s="240"/>
      <c r="C958" s="241"/>
      <c r="D958" s="231" t="s">
        <v>150</v>
      </c>
      <c r="E958" s="242" t="s">
        <v>1</v>
      </c>
      <c r="F958" s="243" t="s">
        <v>144</v>
      </c>
      <c r="G958" s="241"/>
      <c r="H958" s="244">
        <v>2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150</v>
      </c>
      <c r="AU958" s="250" t="s">
        <v>144</v>
      </c>
      <c r="AV958" s="14" t="s">
        <v>144</v>
      </c>
      <c r="AW958" s="14" t="s">
        <v>30</v>
      </c>
      <c r="AX958" s="14" t="s">
        <v>74</v>
      </c>
      <c r="AY958" s="250" t="s">
        <v>136</v>
      </c>
    </row>
    <row r="959" s="15" customFormat="1">
      <c r="A959" s="15"/>
      <c r="B959" s="251"/>
      <c r="C959" s="252"/>
      <c r="D959" s="231" t="s">
        <v>150</v>
      </c>
      <c r="E959" s="253" t="s">
        <v>1</v>
      </c>
      <c r="F959" s="254" t="s">
        <v>174</v>
      </c>
      <c r="G959" s="252"/>
      <c r="H959" s="255">
        <v>17</v>
      </c>
      <c r="I959" s="256"/>
      <c r="J959" s="252"/>
      <c r="K959" s="252"/>
      <c r="L959" s="257"/>
      <c r="M959" s="258"/>
      <c r="N959" s="259"/>
      <c r="O959" s="259"/>
      <c r="P959" s="259"/>
      <c r="Q959" s="259"/>
      <c r="R959" s="259"/>
      <c r="S959" s="259"/>
      <c r="T959" s="260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61" t="s">
        <v>150</v>
      </c>
      <c r="AU959" s="261" t="s">
        <v>144</v>
      </c>
      <c r="AV959" s="15" t="s">
        <v>143</v>
      </c>
      <c r="AW959" s="15" t="s">
        <v>30</v>
      </c>
      <c r="AX959" s="15" t="s">
        <v>81</v>
      </c>
      <c r="AY959" s="261" t="s">
        <v>136</v>
      </c>
    </row>
    <row r="960" s="2" customFormat="1" ht="24.15" customHeight="1">
      <c r="A960" s="38"/>
      <c r="B960" s="39"/>
      <c r="C960" s="262" t="s">
        <v>1113</v>
      </c>
      <c r="D960" s="262" t="s">
        <v>254</v>
      </c>
      <c r="E960" s="263" t="s">
        <v>1114</v>
      </c>
      <c r="F960" s="264" t="s">
        <v>1115</v>
      </c>
      <c r="G960" s="265" t="s">
        <v>142</v>
      </c>
      <c r="H960" s="266">
        <v>15</v>
      </c>
      <c r="I960" s="267"/>
      <c r="J960" s="268">
        <f>ROUND(I960*H960,1)</f>
        <v>0</v>
      </c>
      <c r="K960" s="269"/>
      <c r="L960" s="270"/>
      <c r="M960" s="271" t="s">
        <v>1</v>
      </c>
      <c r="N960" s="272" t="s">
        <v>40</v>
      </c>
      <c r="O960" s="91"/>
      <c r="P960" s="225">
        <f>O960*H960</f>
        <v>0</v>
      </c>
      <c r="Q960" s="225">
        <v>9.0000000000000006E-05</v>
      </c>
      <c r="R960" s="225">
        <f>Q960*H960</f>
        <v>0.0013500000000000001</v>
      </c>
      <c r="S960" s="225">
        <v>0</v>
      </c>
      <c r="T960" s="226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7" t="s">
        <v>188</v>
      </c>
      <c r="AT960" s="227" t="s">
        <v>254</v>
      </c>
      <c r="AU960" s="227" t="s">
        <v>144</v>
      </c>
      <c r="AY960" s="17" t="s">
        <v>136</v>
      </c>
      <c r="BE960" s="228">
        <f>IF(N960="základní",J960,0)</f>
        <v>0</v>
      </c>
      <c r="BF960" s="228">
        <f>IF(N960="snížená",J960,0)</f>
        <v>0</v>
      </c>
      <c r="BG960" s="228">
        <f>IF(N960="zákl. přenesená",J960,0)</f>
        <v>0</v>
      </c>
      <c r="BH960" s="228">
        <f>IF(N960="sníž. přenesená",J960,0)</f>
        <v>0</v>
      </c>
      <c r="BI960" s="228">
        <f>IF(N960="nulová",J960,0)</f>
        <v>0</v>
      </c>
      <c r="BJ960" s="17" t="s">
        <v>144</v>
      </c>
      <c r="BK960" s="228">
        <f>ROUND(I960*H960,1)</f>
        <v>0</v>
      </c>
      <c r="BL960" s="17" t="s">
        <v>143</v>
      </c>
      <c r="BM960" s="227" t="s">
        <v>1116</v>
      </c>
    </row>
    <row r="961" s="13" customFormat="1">
      <c r="A961" s="13"/>
      <c r="B961" s="229"/>
      <c r="C961" s="230"/>
      <c r="D961" s="231" t="s">
        <v>150</v>
      </c>
      <c r="E961" s="232" t="s">
        <v>1</v>
      </c>
      <c r="F961" s="233" t="s">
        <v>172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150</v>
      </c>
      <c r="AU961" s="239" t="s">
        <v>144</v>
      </c>
      <c r="AV961" s="13" t="s">
        <v>81</v>
      </c>
      <c r="AW961" s="13" t="s">
        <v>30</v>
      </c>
      <c r="AX961" s="13" t="s">
        <v>74</v>
      </c>
      <c r="AY961" s="239" t="s">
        <v>136</v>
      </c>
    </row>
    <row r="962" s="14" customFormat="1">
      <c r="A962" s="14"/>
      <c r="B962" s="240"/>
      <c r="C962" s="241"/>
      <c r="D962" s="231" t="s">
        <v>150</v>
      </c>
      <c r="E962" s="242" t="s">
        <v>1</v>
      </c>
      <c r="F962" s="243" t="s">
        <v>143</v>
      </c>
      <c r="G962" s="241"/>
      <c r="H962" s="244">
        <v>4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150</v>
      </c>
      <c r="AU962" s="250" t="s">
        <v>144</v>
      </c>
      <c r="AV962" s="14" t="s">
        <v>144</v>
      </c>
      <c r="AW962" s="14" t="s">
        <v>30</v>
      </c>
      <c r="AX962" s="14" t="s">
        <v>74</v>
      </c>
      <c r="AY962" s="250" t="s">
        <v>136</v>
      </c>
    </row>
    <row r="963" s="13" customFormat="1">
      <c r="A963" s="13"/>
      <c r="B963" s="229"/>
      <c r="C963" s="230"/>
      <c r="D963" s="231" t="s">
        <v>150</v>
      </c>
      <c r="E963" s="232" t="s">
        <v>1</v>
      </c>
      <c r="F963" s="233" t="s">
        <v>170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150</v>
      </c>
      <c r="AU963" s="239" t="s">
        <v>144</v>
      </c>
      <c r="AV963" s="13" t="s">
        <v>81</v>
      </c>
      <c r="AW963" s="13" t="s">
        <v>30</v>
      </c>
      <c r="AX963" s="13" t="s">
        <v>74</v>
      </c>
      <c r="AY963" s="239" t="s">
        <v>136</v>
      </c>
    </row>
    <row r="964" s="14" customFormat="1">
      <c r="A964" s="14"/>
      <c r="B964" s="240"/>
      <c r="C964" s="241"/>
      <c r="D964" s="231" t="s">
        <v>150</v>
      </c>
      <c r="E964" s="242" t="s">
        <v>1</v>
      </c>
      <c r="F964" s="243" t="s">
        <v>143</v>
      </c>
      <c r="G964" s="241"/>
      <c r="H964" s="244">
        <v>4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150</v>
      </c>
      <c r="AU964" s="250" t="s">
        <v>144</v>
      </c>
      <c r="AV964" s="14" t="s">
        <v>144</v>
      </c>
      <c r="AW964" s="14" t="s">
        <v>30</v>
      </c>
      <c r="AX964" s="14" t="s">
        <v>74</v>
      </c>
      <c r="AY964" s="250" t="s">
        <v>136</v>
      </c>
    </row>
    <row r="965" s="13" customFormat="1">
      <c r="A965" s="13"/>
      <c r="B965" s="229"/>
      <c r="C965" s="230"/>
      <c r="D965" s="231" t="s">
        <v>150</v>
      </c>
      <c r="E965" s="232" t="s">
        <v>1</v>
      </c>
      <c r="F965" s="233" t="s">
        <v>971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150</v>
      </c>
      <c r="AU965" s="239" t="s">
        <v>144</v>
      </c>
      <c r="AV965" s="13" t="s">
        <v>81</v>
      </c>
      <c r="AW965" s="13" t="s">
        <v>30</v>
      </c>
      <c r="AX965" s="13" t="s">
        <v>74</v>
      </c>
      <c r="AY965" s="239" t="s">
        <v>136</v>
      </c>
    </row>
    <row r="966" s="14" customFormat="1">
      <c r="A966" s="14"/>
      <c r="B966" s="240"/>
      <c r="C966" s="241"/>
      <c r="D966" s="231" t="s">
        <v>150</v>
      </c>
      <c r="E966" s="242" t="s">
        <v>1</v>
      </c>
      <c r="F966" s="243" t="s">
        <v>137</v>
      </c>
      <c r="G966" s="241"/>
      <c r="H966" s="244">
        <v>3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150</v>
      </c>
      <c r="AU966" s="250" t="s">
        <v>144</v>
      </c>
      <c r="AV966" s="14" t="s">
        <v>144</v>
      </c>
      <c r="AW966" s="14" t="s">
        <v>30</v>
      </c>
      <c r="AX966" s="14" t="s">
        <v>74</v>
      </c>
      <c r="AY966" s="250" t="s">
        <v>136</v>
      </c>
    </row>
    <row r="967" s="13" customFormat="1">
      <c r="A967" s="13"/>
      <c r="B967" s="229"/>
      <c r="C967" s="230"/>
      <c r="D967" s="231" t="s">
        <v>150</v>
      </c>
      <c r="E967" s="232" t="s">
        <v>1</v>
      </c>
      <c r="F967" s="233" t="s">
        <v>164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150</v>
      </c>
      <c r="AU967" s="239" t="s">
        <v>144</v>
      </c>
      <c r="AV967" s="13" t="s">
        <v>81</v>
      </c>
      <c r="AW967" s="13" t="s">
        <v>30</v>
      </c>
      <c r="AX967" s="13" t="s">
        <v>74</v>
      </c>
      <c r="AY967" s="239" t="s">
        <v>136</v>
      </c>
    </row>
    <row r="968" s="14" customFormat="1">
      <c r="A968" s="14"/>
      <c r="B968" s="240"/>
      <c r="C968" s="241"/>
      <c r="D968" s="231" t="s">
        <v>150</v>
      </c>
      <c r="E968" s="242" t="s">
        <v>1</v>
      </c>
      <c r="F968" s="243" t="s">
        <v>81</v>
      </c>
      <c r="G968" s="241"/>
      <c r="H968" s="244">
        <v>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150</v>
      </c>
      <c r="AU968" s="250" t="s">
        <v>144</v>
      </c>
      <c r="AV968" s="14" t="s">
        <v>144</v>
      </c>
      <c r="AW968" s="14" t="s">
        <v>30</v>
      </c>
      <c r="AX968" s="14" t="s">
        <v>74</v>
      </c>
      <c r="AY968" s="250" t="s">
        <v>136</v>
      </c>
    </row>
    <row r="969" s="13" customFormat="1">
      <c r="A969" s="13"/>
      <c r="B969" s="229"/>
      <c r="C969" s="230"/>
      <c r="D969" s="231" t="s">
        <v>150</v>
      </c>
      <c r="E969" s="232" t="s">
        <v>1</v>
      </c>
      <c r="F969" s="233" t="s">
        <v>166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150</v>
      </c>
      <c r="AU969" s="239" t="s">
        <v>144</v>
      </c>
      <c r="AV969" s="13" t="s">
        <v>81</v>
      </c>
      <c r="AW969" s="13" t="s">
        <v>30</v>
      </c>
      <c r="AX969" s="13" t="s">
        <v>74</v>
      </c>
      <c r="AY969" s="239" t="s">
        <v>136</v>
      </c>
    </row>
    <row r="970" s="14" customFormat="1">
      <c r="A970" s="14"/>
      <c r="B970" s="240"/>
      <c r="C970" s="241"/>
      <c r="D970" s="231" t="s">
        <v>150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150</v>
      </c>
      <c r="AU970" s="250" t="s">
        <v>144</v>
      </c>
      <c r="AV970" s="14" t="s">
        <v>144</v>
      </c>
      <c r="AW970" s="14" t="s">
        <v>30</v>
      </c>
      <c r="AX970" s="14" t="s">
        <v>74</v>
      </c>
      <c r="AY970" s="250" t="s">
        <v>136</v>
      </c>
    </row>
    <row r="971" s="13" customFormat="1">
      <c r="A971" s="13"/>
      <c r="B971" s="229"/>
      <c r="C971" s="230"/>
      <c r="D971" s="231" t="s">
        <v>150</v>
      </c>
      <c r="E971" s="232" t="s">
        <v>1</v>
      </c>
      <c r="F971" s="233" t="s">
        <v>162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150</v>
      </c>
      <c r="AU971" s="239" t="s">
        <v>144</v>
      </c>
      <c r="AV971" s="13" t="s">
        <v>81</v>
      </c>
      <c r="AW971" s="13" t="s">
        <v>30</v>
      </c>
      <c r="AX971" s="13" t="s">
        <v>74</v>
      </c>
      <c r="AY971" s="239" t="s">
        <v>136</v>
      </c>
    </row>
    <row r="972" s="14" customFormat="1">
      <c r="A972" s="14"/>
      <c r="B972" s="240"/>
      <c r="C972" s="241"/>
      <c r="D972" s="231" t="s">
        <v>150</v>
      </c>
      <c r="E972" s="242" t="s">
        <v>1</v>
      </c>
      <c r="F972" s="243" t="s">
        <v>144</v>
      </c>
      <c r="G972" s="241"/>
      <c r="H972" s="244">
        <v>2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150</v>
      </c>
      <c r="AU972" s="250" t="s">
        <v>144</v>
      </c>
      <c r="AV972" s="14" t="s">
        <v>144</v>
      </c>
      <c r="AW972" s="14" t="s">
        <v>30</v>
      </c>
      <c r="AX972" s="14" t="s">
        <v>74</v>
      </c>
      <c r="AY972" s="250" t="s">
        <v>136</v>
      </c>
    </row>
    <row r="973" s="15" customFormat="1">
      <c r="A973" s="15"/>
      <c r="B973" s="251"/>
      <c r="C973" s="252"/>
      <c r="D973" s="231" t="s">
        <v>150</v>
      </c>
      <c r="E973" s="253" t="s">
        <v>1</v>
      </c>
      <c r="F973" s="254" t="s">
        <v>174</v>
      </c>
      <c r="G973" s="252"/>
      <c r="H973" s="255">
        <v>15</v>
      </c>
      <c r="I973" s="256"/>
      <c r="J973" s="252"/>
      <c r="K973" s="252"/>
      <c r="L973" s="257"/>
      <c r="M973" s="258"/>
      <c r="N973" s="259"/>
      <c r="O973" s="259"/>
      <c r="P973" s="259"/>
      <c r="Q973" s="259"/>
      <c r="R973" s="259"/>
      <c r="S973" s="259"/>
      <c r="T973" s="260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1" t="s">
        <v>150</v>
      </c>
      <c r="AU973" s="261" t="s">
        <v>144</v>
      </c>
      <c r="AV973" s="15" t="s">
        <v>143</v>
      </c>
      <c r="AW973" s="15" t="s">
        <v>30</v>
      </c>
      <c r="AX973" s="15" t="s">
        <v>81</v>
      </c>
      <c r="AY973" s="261" t="s">
        <v>136</v>
      </c>
    </row>
    <row r="974" s="2" customFormat="1" ht="24.15" customHeight="1">
      <c r="A974" s="38"/>
      <c r="B974" s="39"/>
      <c r="C974" s="262" t="s">
        <v>1117</v>
      </c>
      <c r="D974" s="262" t="s">
        <v>254</v>
      </c>
      <c r="E974" s="263" t="s">
        <v>1118</v>
      </c>
      <c r="F974" s="264" t="s">
        <v>1119</v>
      </c>
      <c r="G974" s="265" t="s">
        <v>142</v>
      </c>
      <c r="H974" s="266">
        <v>32</v>
      </c>
      <c r="I974" s="267"/>
      <c r="J974" s="268">
        <f>ROUND(I974*H974,1)</f>
        <v>0</v>
      </c>
      <c r="K974" s="269"/>
      <c r="L974" s="270"/>
      <c r="M974" s="271" t="s">
        <v>1</v>
      </c>
      <c r="N974" s="272" t="s">
        <v>40</v>
      </c>
      <c r="O974" s="91"/>
      <c r="P974" s="225">
        <f>O974*H974</f>
        <v>0</v>
      </c>
      <c r="Q974" s="225">
        <v>6.0000000000000002E-05</v>
      </c>
      <c r="R974" s="225">
        <f>Q974*H974</f>
        <v>0.0019200000000000001</v>
      </c>
      <c r="S974" s="225">
        <v>0</v>
      </c>
      <c r="T974" s="22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188</v>
      </c>
      <c r="AT974" s="227" t="s">
        <v>254</v>
      </c>
      <c r="AU974" s="227" t="s">
        <v>144</v>
      </c>
      <c r="AY974" s="17" t="s">
        <v>136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144</v>
      </c>
      <c r="BK974" s="228">
        <f>ROUND(I974*H974,1)</f>
        <v>0</v>
      </c>
      <c r="BL974" s="17" t="s">
        <v>143</v>
      </c>
      <c r="BM974" s="227" t="s">
        <v>1120</v>
      </c>
    </row>
    <row r="975" s="13" customFormat="1">
      <c r="A975" s="13"/>
      <c r="B975" s="229"/>
      <c r="C975" s="230"/>
      <c r="D975" s="231" t="s">
        <v>150</v>
      </c>
      <c r="E975" s="232" t="s">
        <v>1</v>
      </c>
      <c r="F975" s="233" t="s">
        <v>971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150</v>
      </c>
      <c r="AU975" s="239" t="s">
        <v>144</v>
      </c>
      <c r="AV975" s="13" t="s">
        <v>81</v>
      </c>
      <c r="AW975" s="13" t="s">
        <v>30</v>
      </c>
      <c r="AX975" s="13" t="s">
        <v>74</v>
      </c>
      <c r="AY975" s="239" t="s">
        <v>136</v>
      </c>
    </row>
    <row r="976" s="14" customFormat="1">
      <c r="A976" s="14"/>
      <c r="B976" s="240"/>
      <c r="C976" s="241"/>
      <c r="D976" s="231" t="s">
        <v>150</v>
      </c>
      <c r="E976" s="242" t="s">
        <v>1</v>
      </c>
      <c r="F976" s="243" t="s">
        <v>1121</v>
      </c>
      <c r="G976" s="241"/>
      <c r="H976" s="244">
        <v>32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150</v>
      </c>
      <c r="AU976" s="250" t="s">
        <v>144</v>
      </c>
      <c r="AV976" s="14" t="s">
        <v>144</v>
      </c>
      <c r="AW976" s="14" t="s">
        <v>30</v>
      </c>
      <c r="AX976" s="14" t="s">
        <v>81</v>
      </c>
      <c r="AY976" s="250" t="s">
        <v>136</v>
      </c>
    </row>
    <row r="977" s="2" customFormat="1" ht="16.5" customHeight="1">
      <c r="A977" s="38"/>
      <c r="B977" s="39"/>
      <c r="C977" s="262" t="s">
        <v>1122</v>
      </c>
      <c r="D977" s="262" t="s">
        <v>254</v>
      </c>
      <c r="E977" s="263" t="s">
        <v>1123</v>
      </c>
      <c r="F977" s="264" t="s">
        <v>1124</v>
      </c>
      <c r="G977" s="265" t="s">
        <v>142</v>
      </c>
      <c r="H977" s="266">
        <v>2</v>
      </c>
      <c r="I977" s="267"/>
      <c r="J977" s="268">
        <f>ROUND(I977*H977,1)</f>
        <v>0</v>
      </c>
      <c r="K977" s="269"/>
      <c r="L977" s="270"/>
      <c r="M977" s="271" t="s">
        <v>1</v>
      </c>
      <c r="N977" s="272" t="s">
        <v>40</v>
      </c>
      <c r="O977" s="91"/>
      <c r="P977" s="225">
        <f>O977*H977</f>
        <v>0</v>
      </c>
      <c r="Q977" s="225">
        <v>6.9999999999999994E-05</v>
      </c>
      <c r="R977" s="225">
        <f>Q977*H977</f>
        <v>0.00013999999999999999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188</v>
      </c>
      <c r="AT977" s="227" t="s">
        <v>254</v>
      </c>
      <c r="AU977" s="227" t="s">
        <v>144</v>
      </c>
      <c r="AY977" s="17" t="s">
        <v>136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144</v>
      </c>
      <c r="BK977" s="228">
        <f>ROUND(I977*H977,1)</f>
        <v>0</v>
      </c>
      <c r="BL977" s="17" t="s">
        <v>143</v>
      </c>
      <c r="BM977" s="227" t="s">
        <v>1125</v>
      </c>
    </row>
    <row r="978" s="13" customFormat="1">
      <c r="A978" s="13"/>
      <c r="B978" s="229"/>
      <c r="C978" s="230"/>
      <c r="D978" s="231" t="s">
        <v>150</v>
      </c>
      <c r="E978" s="232" t="s">
        <v>1</v>
      </c>
      <c r="F978" s="233" t="s">
        <v>971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150</v>
      </c>
      <c r="AU978" s="239" t="s">
        <v>144</v>
      </c>
      <c r="AV978" s="13" t="s">
        <v>81</v>
      </c>
      <c r="AW978" s="13" t="s">
        <v>30</v>
      </c>
      <c r="AX978" s="13" t="s">
        <v>74</v>
      </c>
      <c r="AY978" s="239" t="s">
        <v>136</v>
      </c>
    </row>
    <row r="979" s="14" customFormat="1">
      <c r="A979" s="14"/>
      <c r="B979" s="240"/>
      <c r="C979" s="241"/>
      <c r="D979" s="231" t="s">
        <v>150</v>
      </c>
      <c r="E979" s="242" t="s">
        <v>1</v>
      </c>
      <c r="F979" s="243" t="s">
        <v>144</v>
      </c>
      <c r="G979" s="241"/>
      <c r="H979" s="244">
        <v>2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150</v>
      </c>
      <c r="AU979" s="250" t="s">
        <v>144</v>
      </c>
      <c r="AV979" s="14" t="s">
        <v>144</v>
      </c>
      <c r="AW979" s="14" t="s">
        <v>30</v>
      </c>
      <c r="AX979" s="14" t="s">
        <v>81</v>
      </c>
      <c r="AY979" s="250" t="s">
        <v>136</v>
      </c>
    </row>
    <row r="980" s="2" customFormat="1" ht="37.8" customHeight="1">
      <c r="A980" s="38"/>
      <c r="B980" s="39"/>
      <c r="C980" s="215" t="s">
        <v>1126</v>
      </c>
      <c r="D980" s="215" t="s">
        <v>139</v>
      </c>
      <c r="E980" s="216" t="s">
        <v>1127</v>
      </c>
      <c r="F980" s="217" t="s">
        <v>1128</v>
      </c>
      <c r="G980" s="218" t="s">
        <v>142</v>
      </c>
      <c r="H980" s="219">
        <v>11</v>
      </c>
      <c r="I980" s="220"/>
      <c r="J980" s="221">
        <f>ROUND(I980*H980,1)</f>
        <v>0</v>
      </c>
      <c r="K980" s="222"/>
      <c r="L980" s="44"/>
      <c r="M980" s="223" t="s">
        <v>1</v>
      </c>
      <c r="N980" s="224" t="s">
        <v>40</v>
      </c>
      <c r="O980" s="91"/>
      <c r="P980" s="225">
        <f>O980*H980</f>
        <v>0</v>
      </c>
      <c r="Q980" s="225">
        <v>0</v>
      </c>
      <c r="R980" s="225">
        <f>Q980*H980</f>
        <v>0</v>
      </c>
      <c r="S980" s="225">
        <v>5.0000000000000002E-05</v>
      </c>
      <c r="T980" s="226">
        <f>S980*H980</f>
        <v>0.00055000000000000003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244</v>
      </c>
      <c r="AT980" s="227" t="s">
        <v>139</v>
      </c>
      <c r="AU980" s="227" t="s">
        <v>144</v>
      </c>
      <c r="AY980" s="17" t="s">
        <v>136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144</v>
      </c>
      <c r="BK980" s="228">
        <f>ROUND(I980*H980,1)</f>
        <v>0</v>
      </c>
      <c r="BL980" s="17" t="s">
        <v>244</v>
      </c>
      <c r="BM980" s="227" t="s">
        <v>1129</v>
      </c>
    </row>
    <row r="981" s="13" customFormat="1">
      <c r="A981" s="13"/>
      <c r="B981" s="229"/>
      <c r="C981" s="230"/>
      <c r="D981" s="231" t="s">
        <v>150</v>
      </c>
      <c r="E981" s="232" t="s">
        <v>1</v>
      </c>
      <c r="F981" s="233" t="s">
        <v>172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150</v>
      </c>
      <c r="AU981" s="239" t="s">
        <v>144</v>
      </c>
      <c r="AV981" s="13" t="s">
        <v>81</v>
      </c>
      <c r="AW981" s="13" t="s">
        <v>30</v>
      </c>
      <c r="AX981" s="13" t="s">
        <v>74</v>
      </c>
      <c r="AY981" s="239" t="s">
        <v>136</v>
      </c>
    </row>
    <row r="982" s="14" customFormat="1">
      <c r="A982" s="14"/>
      <c r="B982" s="240"/>
      <c r="C982" s="241"/>
      <c r="D982" s="231" t="s">
        <v>150</v>
      </c>
      <c r="E982" s="242" t="s">
        <v>1</v>
      </c>
      <c r="F982" s="243" t="s">
        <v>137</v>
      </c>
      <c r="G982" s="241"/>
      <c r="H982" s="244">
        <v>3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150</v>
      </c>
      <c r="AU982" s="250" t="s">
        <v>144</v>
      </c>
      <c r="AV982" s="14" t="s">
        <v>144</v>
      </c>
      <c r="AW982" s="14" t="s">
        <v>30</v>
      </c>
      <c r="AX982" s="14" t="s">
        <v>74</v>
      </c>
      <c r="AY982" s="250" t="s">
        <v>136</v>
      </c>
    </row>
    <row r="983" s="13" customFormat="1">
      <c r="A983" s="13"/>
      <c r="B983" s="229"/>
      <c r="C983" s="230"/>
      <c r="D983" s="231" t="s">
        <v>150</v>
      </c>
      <c r="E983" s="232" t="s">
        <v>1</v>
      </c>
      <c r="F983" s="233" t="s">
        <v>170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150</v>
      </c>
      <c r="AU983" s="239" t="s">
        <v>144</v>
      </c>
      <c r="AV983" s="13" t="s">
        <v>81</v>
      </c>
      <c r="AW983" s="13" t="s">
        <v>30</v>
      </c>
      <c r="AX983" s="13" t="s">
        <v>74</v>
      </c>
      <c r="AY983" s="239" t="s">
        <v>136</v>
      </c>
    </row>
    <row r="984" s="14" customFormat="1">
      <c r="A984" s="14"/>
      <c r="B984" s="240"/>
      <c r="C984" s="241"/>
      <c r="D984" s="231" t="s">
        <v>150</v>
      </c>
      <c r="E984" s="242" t="s">
        <v>1</v>
      </c>
      <c r="F984" s="243" t="s">
        <v>137</v>
      </c>
      <c r="G984" s="241"/>
      <c r="H984" s="244">
        <v>3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150</v>
      </c>
      <c r="AU984" s="250" t="s">
        <v>144</v>
      </c>
      <c r="AV984" s="14" t="s">
        <v>144</v>
      </c>
      <c r="AW984" s="14" t="s">
        <v>30</v>
      </c>
      <c r="AX984" s="14" t="s">
        <v>74</v>
      </c>
      <c r="AY984" s="250" t="s">
        <v>136</v>
      </c>
    </row>
    <row r="985" s="13" customFormat="1">
      <c r="A985" s="13"/>
      <c r="B985" s="229"/>
      <c r="C985" s="230"/>
      <c r="D985" s="231" t="s">
        <v>150</v>
      </c>
      <c r="E985" s="232" t="s">
        <v>1</v>
      </c>
      <c r="F985" s="233" t="s">
        <v>168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150</v>
      </c>
      <c r="AU985" s="239" t="s">
        <v>144</v>
      </c>
      <c r="AV985" s="13" t="s">
        <v>81</v>
      </c>
      <c r="AW985" s="13" t="s">
        <v>30</v>
      </c>
      <c r="AX985" s="13" t="s">
        <v>74</v>
      </c>
      <c r="AY985" s="239" t="s">
        <v>136</v>
      </c>
    </row>
    <row r="986" s="14" customFormat="1">
      <c r="A986" s="14"/>
      <c r="B986" s="240"/>
      <c r="C986" s="241"/>
      <c r="D986" s="231" t="s">
        <v>150</v>
      </c>
      <c r="E986" s="242" t="s">
        <v>1</v>
      </c>
      <c r="F986" s="243" t="s">
        <v>137</v>
      </c>
      <c r="G986" s="241"/>
      <c r="H986" s="244">
        <v>3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150</v>
      </c>
      <c r="AU986" s="250" t="s">
        <v>144</v>
      </c>
      <c r="AV986" s="14" t="s">
        <v>144</v>
      </c>
      <c r="AW986" s="14" t="s">
        <v>30</v>
      </c>
      <c r="AX986" s="14" t="s">
        <v>74</v>
      </c>
      <c r="AY986" s="250" t="s">
        <v>136</v>
      </c>
    </row>
    <row r="987" s="13" customFormat="1">
      <c r="A987" s="13"/>
      <c r="B987" s="229"/>
      <c r="C987" s="230"/>
      <c r="D987" s="231" t="s">
        <v>150</v>
      </c>
      <c r="E987" s="232" t="s">
        <v>1</v>
      </c>
      <c r="F987" s="233" t="s">
        <v>164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150</v>
      </c>
      <c r="AU987" s="239" t="s">
        <v>144</v>
      </c>
      <c r="AV987" s="13" t="s">
        <v>81</v>
      </c>
      <c r="AW987" s="13" t="s">
        <v>30</v>
      </c>
      <c r="AX987" s="13" t="s">
        <v>74</v>
      </c>
      <c r="AY987" s="239" t="s">
        <v>136</v>
      </c>
    </row>
    <row r="988" s="14" customFormat="1">
      <c r="A988" s="14"/>
      <c r="B988" s="240"/>
      <c r="C988" s="241"/>
      <c r="D988" s="231" t="s">
        <v>150</v>
      </c>
      <c r="E988" s="242" t="s">
        <v>1</v>
      </c>
      <c r="F988" s="243" t="s">
        <v>81</v>
      </c>
      <c r="G988" s="241"/>
      <c r="H988" s="244">
        <v>1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150</v>
      </c>
      <c r="AU988" s="250" t="s">
        <v>144</v>
      </c>
      <c r="AV988" s="14" t="s">
        <v>144</v>
      </c>
      <c r="AW988" s="14" t="s">
        <v>30</v>
      </c>
      <c r="AX988" s="14" t="s">
        <v>74</v>
      </c>
      <c r="AY988" s="250" t="s">
        <v>136</v>
      </c>
    </row>
    <row r="989" s="13" customFormat="1">
      <c r="A989" s="13"/>
      <c r="B989" s="229"/>
      <c r="C989" s="230"/>
      <c r="D989" s="231" t="s">
        <v>150</v>
      </c>
      <c r="E989" s="232" t="s">
        <v>1</v>
      </c>
      <c r="F989" s="233" t="s">
        <v>166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150</v>
      </c>
      <c r="AU989" s="239" t="s">
        <v>144</v>
      </c>
      <c r="AV989" s="13" t="s">
        <v>81</v>
      </c>
      <c r="AW989" s="13" t="s">
        <v>30</v>
      </c>
      <c r="AX989" s="13" t="s">
        <v>74</v>
      </c>
      <c r="AY989" s="239" t="s">
        <v>136</v>
      </c>
    </row>
    <row r="990" s="14" customFormat="1">
      <c r="A990" s="14"/>
      <c r="B990" s="240"/>
      <c r="C990" s="241"/>
      <c r="D990" s="231" t="s">
        <v>150</v>
      </c>
      <c r="E990" s="242" t="s">
        <v>1</v>
      </c>
      <c r="F990" s="243" t="s">
        <v>74</v>
      </c>
      <c r="G990" s="241"/>
      <c r="H990" s="244">
        <v>0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150</v>
      </c>
      <c r="AU990" s="250" t="s">
        <v>144</v>
      </c>
      <c r="AV990" s="14" t="s">
        <v>144</v>
      </c>
      <c r="AW990" s="14" t="s">
        <v>30</v>
      </c>
      <c r="AX990" s="14" t="s">
        <v>74</v>
      </c>
      <c r="AY990" s="250" t="s">
        <v>136</v>
      </c>
    </row>
    <row r="991" s="13" customFormat="1">
      <c r="A991" s="13"/>
      <c r="B991" s="229"/>
      <c r="C991" s="230"/>
      <c r="D991" s="231" t="s">
        <v>150</v>
      </c>
      <c r="E991" s="232" t="s">
        <v>1</v>
      </c>
      <c r="F991" s="233" t="s">
        <v>162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150</v>
      </c>
      <c r="AU991" s="239" t="s">
        <v>144</v>
      </c>
      <c r="AV991" s="13" t="s">
        <v>81</v>
      </c>
      <c r="AW991" s="13" t="s">
        <v>30</v>
      </c>
      <c r="AX991" s="13" t="s">
        <v>74</v>
      </c>
      <c r="AY991" s="239" t="s">
        <v>136</v>
      </c>
    </row>
    <row r="992" s="14" customFormat="1">
      <c r="A992" s="14"/>
      <c r="B992" s="240"/>
      <c r="C992" s="241"/>
      <c r="D992" s="231" t="s">
        <v>150</v>
      </c>
      <c r="E992" s="242" t="s">
        <v>1</v>
      </c>
      <c r="F992" s="243" t="s">
        <v>81</v>
      </c>
      <c r="G992" s="241"/>
      <c r="H992" s="244">
        <v>1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150</v>
      </c>
      <c r="AU992" s="250" t="s">
        <v>144</v>
      </c>
      <c r="AV992" s="14" t="s">
        <v>144</v>
      </c>
      <c r="AW992" s="14" t="s">
        <v>30</v>
      </c>
      <c r="AX992" s="14" t="s">
        <v>74</v>
      </c>
      <c r="AY992" s="250" t="s">
        <v>136</v>
      </c>
    </row>
    <row r="993" s="15" customFormat="1">
      <c r="A993" s="15"/>
      <c r="B993" s="251"/>
      <c r="C993" s="252"/>
      <c r="D993" s="231" t="s">
        <v>150</v>
      </c>
      <c r="E993" s="253" t="s">
        <v>1</v>
      </c>
      <c r="F993" s="254" t="s">
        <v>174</v>
      </c>
      <c r="G993" s="252"/>
      <c r="H993" s="255">
        <v>11</v>
      </c>
      <c r="I993" s="256"/>
      <c r="J993" s="252"/>
      <c r="K993" s="252"/>
      <c r="L993" s="257"/>
      <c r="M993" s="258"/>
      <c r="N993" s="259"/>
      <c r="O993" s="259"/>
      <c r="P993" s="259"/>
      <c r="Q993" s="259"/>
      <c r="R993" s="259"/>
      <c r="S993" s="259"/>
      <c r="T993" s="260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61" t="s">
        <v>150</v>
      </c>
      <c r="AU993" s="261" t="s">
        <v>144</v>
      </c>
      <c r="AV993" s="15" t="s">
        <v>143</v>
      </c>
      <c r="AW993" s="15" t="s">
        <v>30</v>
      </c>
      <c r="AX993" s="15" t="s">
        <v>81</v>
      </c>
      <c r="AY993" s="261" t="s">
        <v>136</v>
      </c>
    </row>
    <row r="994" s="2" customFormat="1" ht="16.5" customHeight="1">
      <c r="A994" s="38"/>
      <c r="B994" s="39"/>
      <c r="C994" s="215" t="s">
        <v>1130</v>
      </c>
      <c r="D994" s="215" t="s">
        <v>139</v>
      </c>
      <c r="E994" s="216" t="s">
        <v>1131</v>
      </c>
      <c r="F994" s="217" t="s">
        <v>1132</v>
      </c>
      <c r="G994" s="218" t="s">
        <v>142</v>
      </c>
      <c r="H994" s="219">
        <v>8</v>
      </c>
      <c r="I994" s="220"/>
      <c r="J994" s="221">
        <f>ROUND(I994*H994,1)</f>
        <v>0</v>
      </c>
      <c r="K994" s="222"/>
      <c r="L994" s="44"/>
      <c r="M994" s="223" t="s">
        <v>1</v>
      </c>
      <c r="N994" s="224" t="s">
        <v>40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143</v>
      </c>
      <c r="AT994" s="227" t="s">
        <v>139</v>
      </c>
      <c r="AU994" s="227" t="s">
        <v>144</v>
      </c>
      <c r="AY994" s="17" t="s">
        <v>136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144</v>
      </c>
      <c r="BK994" s="228">
        <f>ROUND(I994*H994,1)</f>
        <v>0</v>
      </c>
      <c r="BL994" s="17" t="s">
        <v>143</v>
      </c>
      <c r="BM994" s="227" t="s">
        <v>1133</v>
      </c>
    </row>
    <row r="995" s="14" customFormat="1">
      <c r="A995" s="14"/>
      <c r="B995" s="240"/>
      <c r="C995" s="241"/>
      <c r="D995" s="231" t="s">
        <v>150</v>
      </c>
      <c r="E995" s="242" t="s">
        <v>1</v>
      </c>
      <c r="F995" s="243" t="s">
        <v>1134</v>
      </c>
      <c r="G995" s="241"/>
      <c r="H995" s="244">
        <v>8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150</v>
      </c>
      <c r="AU995" s="250" t="s">
        <v>144</v>
      </c>
      <c r="AV995" s="14" t="s">
        <v>144</v>
      </c>
      <c r="AW995" s="14" t="s">
        <v>30</v>
      </c>
      <c r="AX995" s="14" t="s">
        <v>81</v>
      </c>
      <c r="AY995" s="250" t="s">
        <v>136</v>
      </c>
    </row>
    <row r="996" s="2" customFormat="1" ht="16.5" customHeight="1">
      <c r="A996" s="38"/>
      <c r="B996" s="39"/>
      <c r="C996" s="262" t="s">
        <v>1135</v>
      </c>
      <c r="D996" s="262" t="s">
        <v>254</v>
      </c>
      <c r="E996" s="263" t="s">
        <v>1136</v>
      </c>
      <c r="F996" s="264" t="s">
        <v>1137</v>
      </c>
      <c r="G996" s="265" t="s">
        <v>142</v>
      </c>
      <c r="H996" s="266">
        <v>6</v>
      </c>
      <c r="I996" s="267"/>
      <c r="J996" s="268">
        <f>ROUND(I996*H996,1)</f>
        <v>0</v>
      </c>
      <c r="K996" s="269"/>
      <c r="L996" s="270"/>
      <c r="M996" s="271" t="s">
        <v>1</v>
      </c>
      <c r="N996" s="272" t="s">
        <v>40</v>
      </c>
      <c r="O996" s="91"/>
      <c r="P996" s="225">
        <f>O996*H996</f>
        <v>0</v>
      </c>
      <c r="Q996" s="225">
        <v>0.00040000000000000002</v>
      </c>
      <c r="R996" s="225">
        <f>Q996*H996</f>
        <v>0.0024000000000000002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188</v>
      </c>
      <c r="AT996" s="227" t="s">
        <v>254</v>
      </c>
      <c r="AU996" s="227" t="s">
        <v>144</v>
      </c>
      <c r="AY996" s="17" t="s">
        <v>136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144</v>
      </c>
      <c r="BK996" s="228">
        <f>ROUND(I996*H996,1)</f>
        <v>0</v>
      </c>
      <c r="BL996" s="17" t="s">
        <v>143</v>
      </c>
      <c r="BM996" s="227" t="s">
        <v>1138</v>
      </c>
    </row>
    <row r="997" s="14" customFormat="1">
      <c r="A997" s="14"/>
      <c r="B997" s="240"/>
      <c r="C997" s="241"/>
      <c r="D997" s="231" t="s">
        <v>150</v>
      </c>
      <c r="E997" s="242" t="s">
        <v>1</v>
      </c>
      <c r="F997" s="243" t="s">
        <v>153</v>
      </c>
      <c r="G997" s="241"/>
      <c r="H997" s="244">
        <v>6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150</v>
      </c>
      <c r="AU997" s="250" t="s">
        <v>144</v>
      </c>
      <c r="AV997" s="14" t="s">
        <v>144</v>
      </c>
      <c r="AW997" s="14" t="s">
        <v>30</v>
      </c>
      <c r="AX997" s="14" t="s">
        <v>81</v>
      </c>
      <c r="AY997" s="250" t="s">
        <v>136</v>
      </c>
    </row>
    <row r="998" s="2" customFormat="1" ht="16.5" customHeight="1">
      <c r="A998" s="38"/>
      <c r="B998" s="39"/>
      <c r="C998" s="262" t="s">
        <v>1139</v>
      </c>
      <c r="D998" s="262" t="s">
        <v>254</v>
      </c>
      <c r="E998" s="263" t="s">
        <v>1140</v>
      </c>
      <c r="F998" s="264" t="s">
        <v>1141</v>
      </c>
      <c r="G998" s="265" t="s">
        <v>142</v>
      </c>
      <c r="H998" s="266">
        <v>2</v>
      </c>
      <c r="I998" s="267"/>
      <c r="J998" s="268">
        <f>ROUND(I998*H998,1)</f>
        <v>0</v>
      </c>
      <c r="K998" s="269"/>
      <c r="L998" s="270"/>
      <c r="M998" s="271" t="s">
        <v>1</v>
      </c>
      <c r="N998" s="272" t="s">
        <v>40</v>
      </c>
      <c r="O998" s="91"/>
      <c r="P998" s="225">
        <f>O998*H998</f>
        <v>0</v>
      </c>
      <c r="Q998" s="225">
        <v>0.00040000000000000002</v>
      </c>
      <c r="R998" s="225">
        <f>Q998*H998</f>
        <v>0.00080000000000000004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188</v>
      </c>
      <c r="AT998" s="227" t="s">
        <v>254</v>
      </c>
      <c r="AU998" s="227" t="s">
        <v>144</v>
      </c>
      <c r="AY998" s="17" t="s">
        <v>136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144</v>
      </c>
      <c r="BK998" s="228">
        <f>ROUND(I998*H998,1)</f>
        <v>0</v>
      </c>
      <c r="BL998" s="17" t="s">
        <v>143</v>
      </c>
      <c r="BM998" s="227" t="s">
        <v>1142</v>
      </c>
    </row>
    <row r="999" s="14" customFormat="1">
      <c r="A999" s="14"/>
      <c r="B999" s="240"/>
      <c r="C999" s="241"/>
      <c r="D999" s="231" t="s">
        <v>150</v>
      </c>
      <c r="E999" s="242" t="s">
        <v>1</v>
      </c>
      <c r="F999" s="243" t="s">
        <v>144</v>
      </c>
      <c r="G999" s="241"/>
      <c r="H999" s="244">
        <v>2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150</v>
      </c>
      <c r="AU999" s="250" t="s">
        <v>144</v>
      </c>
      <c r="AV999" s="14" t="s">
        <v>144</v>
      </c>
      <c r="AW999" s="14" t="s">
        <v>30</v>
      </c>
      <c r="AX999" s="14" t="s">
        <v>81</v>
      </c>
      <c r="AY999" s="250" t="s">
        <v>136</v>
      </c>
    </row>
    <row r="1000" s="2" customFormat="1" ht="16.5" customHeight="1">
      <c r="A1000" s="38"/>
      <c r="B1000" s="39"/>
      <c r="C1000" s="215" t="s">
        <v>1143</v>
      </c>
      <c r="D1000" s="215" t="s">
        <v>139</v>
      </c>
      <c r="E1000" s="216" t="s">
        <v>1144</v>
      </c>
      <c r="F1000" s="217" t="s">
        <v>1145</v>
      </c>
      <c r="G1000" s="218" t="s">
        <v>142</v>
      </c>
      <c r="H1000" s="219">
        <v>1</v>
      </c>
      <c r="I1000" s="220"/>
      <c r="J1000" s="221">
        <f>ROUND(I1000*H1000,1)</f>
        <v>0</v>
      </c>
      <c r="K1000" s="222"/>
      <c r="L1000" s="44"/>
      <c r="M1000" s="223" t="s">
        <v>1</v>
      </c>
      <c r="N1000" s="224" t="s">
        <v>40</v>
      </c>
      <c r="O1000" s="91"/>
      <c r="P1000" s="225">
        <f>O1000*H1000</f>
        <v>0</v>
      </c>
      <c r="Q1000" s="225">
        <v>0</v>
      </c>
      <c r="R1000" s="225">
        <f>Q1000*H1000</f>
        <v>0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244</v>
      </c>
      <c r="AT1000" s="227" t="s">
        <v>139</v>
      </c>
      <c r="AU1000" s="227" t="s">
        <v>144</v>
      </c>
      <c r="AY1000" s="17" t="s">
        <v>136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144</v>
      </c>
      <c r="BK1000" s="228">
        <f>ROUND(I1000*H1000,1)</f>
        <v>0</v>
      </c>
      <c r="BL1000" s="17" t="s">
        <v>244</v>
      </c>
      <c r="BM1000" s="227" t="s">
        <v>1146</v>
      </c>
    </row>
    <row r="1001" s="13" customFormat="1">
      <c r="A1001" s="13"/>
      <c r="B1001" s="229"/>
      <c r="C1001" s="230"/>
      <c r="D1001" s="231" t="s">
        <v>150</v>
      </c>
      <c r="E1001" s="232" t="s">
        <v>1</v>
      </c>
      <c r="F1001" s="233" t="s">
        <v>1147</v>
      </c>
      <c r="G1001" s="230"/>
      <c r="H1001" s="232" t="s">
        <v>1</v>
      </c>
      <c r="I1001" s="234"/>
      <c r="J1001" s="230"/>
      <c r="K1001" s="230"/>
      <c r="L1001" s="235"/>
      <c r="M1001" s="236"/>
      <c r="N1001" s="237"/>
      <c r="O1001" s="237"/>
      <c r="P1001" s="237"/>
      <c r="Q1001" s="237"/>
      <c r="R1001" s="237"/>
      <c r="S1001" s="237"/>
      <c r="T1001" s="238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9" t="s">
        <v>150</v>
      </c>
      <c r="AU1001" s="239" t="s">
        <v>144</v>
      </c>
      <c r="AV1001" s="13" t="s">
        <v>81</v>
      </c>
      <c r="AW1001" s="13" t="s">
        <v>30</v>
      </c>
      <c r="AX1001" s="13" t="s">
        <v>74</v>
      </c>
      <c r="AY1001" s="239" t="s">
        <v>136</v>
      </c>
    </row>
    <row r="1002" s="14" customFormat="1">
      <c r="A1002" s="14"/>
      <c r="B1002" s="240"/>
      <c r="C1002" s="241"/>
      <c r="D1002" s="231" t="s">
        <v>150</v>
      </c>
      <c r="E1002" s="242" t="s">
        <v>1</v>
      </c>
      <c r="F1002" s="243" t="s">
        <v>81</v>
      </c>
      <c r="G1002" s="241"/>
      <c r="H1002" s="244">
        <v>1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150</v>
      </c>
      <c r="AU1002" s="250" t="s">
        <v>144</v>
      </c>
      <c r="AV1002" s="14" t="s">
        <v>144</v>
      </c>
      <c r="AW1002" s="14" t="s">
        <v>30</v>
      </c>
      <c r="AX1002" s="14" t="s">
        <v>81</v>
      </c>
      <c r="AY1002" s="250" t="s">
        <v>136</v>
      </c>
    </row>
    <row r="1003" s="2" customFormat="1" ht="16.5" customHeight="1">
      <c r="A1003" s="38"/>
      <c r="B1003" s="39"/>
      <c r="C1003" s="262" t="s">
        <v>1148</v>
      </c>
      <c r="D1003" s="262" t="s">
        <v>254</v>
      </c>
      <c r="E1003" s="263" t="s">
        <v>1149</v>
      </c>
      <c r="F1003" s="264" t="s">
        <v>1150</v>
      </c>
      <c r="G1003" s="265" t="s">
        <v>142</v>
      </c>
      <c r="H1003" s="266">
        <v>1</v>
      </c>
      <c r="I1003" s="267"/>
      <c r="J1003" s="268">
        <f>ROUND(I1003*H1003,1)</f>
        <v>0</v>
      </c>
      <c r="K1003" s="269"/>
      <c r="L1003" s="270"/>
      <c r="M1003" s="271" t="s">
        <v>1</v>
      </c>
      <c r="N1003" s="272" t="s">
        <v>40</v>
      </c>
      <c r="O1003" s="91"/>
      <c r="P1003" s="225">
        <f>O1003*H1003</f>
        <v>0</v>
      </c>
      <c r="Q1003" s="225">
        <v>0.00040000000000000002</v>
      </c>
      <c r="R1003" s="225">
        <f>Q1003*H1003</f>
        <v>0.00040000000000000002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188</v>
      </c>
      <c r="AT1003" s="227" t="s">
        <v>254</v>
      </c>
      <c r="AU1003" s="227" t="s">
        <v>144</v>
      </c>
      <c r="AY1003" s="17" t="s">
        <v>136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144</v>
      </c>
      <c r="BK1003" s="228">
        <f>ROUND(I1003*H1003,1)</f>
        <v>0</v>
      </c>
      <c r="BL1003" s="17" t="s">
        <v>143</v>
      </c>
      <c r="BM1003" s="227" t="s">
        <v>1151</v>
      </c>
    </row>
    <row r="1004" s="2" customFormat="1" ht="24.15" customHeight="1">
      <c r="A1004" s="38"/>
      <c r="B1004" s="39"/>
      <c r="C1004" s="215" t="s">
        <v>1152</v>
      </c>
      <c r="D1004" s="215" t="s">
        <v>139</v>
      </c>
      <c r="E1004" s="216" t="s">
        <v>1153</v>
      </c>
      <c r="F1004" s="217" t="s">
        <v>1154</v>
      </c>
      <c r="G1004" s="218" t="s">
        <v>142</v>
      </c>
      <c r="H1004" s="219">
        <v>2</v>
      </c>
      <c r="I1004" s="220"/>
      <c r="J1004" s="221">
        <f>ROUND(I1004*H1004,1)</f>
        <v>0</v>
      </c>
      <c r="K1004" s="222"/>
      <c r="L1004" s="44"/>
      <c r="M1004" s="223" t="s">
        <v>1</v>
      </c>
      <c r="N1004" s="224" t="s">
        <v>40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244</v>
      </c>
      <c r="AT1004" s="227" t="s">
        <v>139</v>
      </c>
      <c r="AU1004" s="227" t="s">
        <v>144</v>
      </c>
      <c r="AY1004" s="17" t="s">
        <v>136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144</v>
      </c>
      <c r="BK1004" s="228">
        <f>ROUND(I1004*H1004,1)</f>
        <v>0</v>
      </c>
      <c r="BL1004" s="17" t="s">
        <v>244</v>
      </c>
      <c r="BM1004" s="227" t="s">
        <v>1155</v>
      </c>
    </row>
    <row r="1005" s="14" customFormat="1">
      <c r="A1005" s="14"/>
      <c r="B1005" s="240"/>
      <c r="C1005" s="241"/>
      <c r="D1005" s="231" t="s">
        <v>150</v>
      </c>
      <c r="E1005" s="242" t="s">
        <v>1</v>
      </c>
      <c r="F1005" s="243" t="s">
        <v>144</v>
      </c>
      <c r="G1005" s="241"/>
      <c r="H1005" s="244">
        <v>2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150</v>
      </c>
      <c r="AU1005" s="250" t="s">
        <v>144</v>
      </c>
      <c r="AV1005" s="14" t="s">
        <v>144</v>
      </c>
      <c r="AW1005" s="14" t="s">
        <v>30</v>
      </c>
      <c r="AX1005" s="14" t="s">
        <v>81</v>
      </c>
      <c r="AY1005" s="250" t="s">
        <v>136</v>
      </c>
    </row>
    <row r="1006" s="2" customFormat="1" ht="24.15" customHeight="1">
      <c r="A1006" s="38"/>
      <c r="B1006" s="39"/>
      <c r="C1006" s="262" t="s">
        <v>1156</v>
      </c>
      <c r="D1006" s="262" t="s">
        <v>254</v>
      </c>
      <c r="E1006" s="263" t="s">
        <v>1157</v>
      </c>
      <c r="F1006" s="264" t="s">
        <v>1158</v>
      </c>
      <c r="G1006" s="265" t="s">
        <v>142</v>
      </c>
      <c r="H1006" s="266">
        <v>2</v>
      </c>
      <c r="I1006" s="267"/>
      <c r="J1006" s="268">
        <f>ROUND(I1006*H1006,1)</f>
        <v>0</v>
      </c>
      <c r="K1006" s="269"/>
      <c r="L1006" s="270"/>
      <c r="M1006" s="271" t="s">
        <v>1</v>
      </c>
      <c r="N1006" s="272" t="s">
        <v>40</v>
      </c>
      <c r="O1006" s="91"/>
      <c r="P1006" s="225">
        <f>O1006*H1006</f>
        <v>0</v>
      </c>
      <c r="Q1006" s="225">
        <v>0.00046999999999999999</v>
      </c>
      <c r="R1006" s="225">
        <f>Q1006*H1006</f>
        <v>0.00093999999999999997</v>
      </c>
      <c r="S1006" s="225">
        <v>0</v>
      </c>
      <c r="T1006" s="226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27" t="s">
        <v>325</v>
      </c>
      <c r="AT1006" s="227" t="s">
        <v>254</v>
      </c>
      <c r="AU1006" s="227" t="s">
        <v>144</v>
      </c>
      <c r="AY1006" s="17" t="s">
        <v>136</v>
      </c>
      <c r="BE1006" s="228">
        <f>IF(N1006="základní",J1006,0)</f>
        <v>0</v>
      </c>
      <c r="BF1006" s="228">
        <f>IF(N1006="snížená",J1006,0)</f>
        <v>0</v>
      </c>
      <c r="BG1006" s="228">
        <f>IF(N1006="zákl. přenesená",J1006,0)</f>
        <v>0</v>
      </c>
      <c r="BH1006" s="228">
        <f>IF(N1006="sníž. přenesená",J1006,0)</f>
        <v>0</v>
      </c>
      <c r="BI1006" s="228">
        <f>IF(N1006="nulová",J1006,0)</f>
        <v>0</v>
      </c>
      <c r="BJ1006" s="17" t="s">
        <v>144</v>
      </c>
      <c r="BK1006" s="228">
        <f>ROUND(I1006*H1006,1)</f>
        <v>0</v>
      </c>
      <c r="BL1006" s="17" t="s">
        <v>244</v>
      </c>
      <c r="BM1006" s="227" t="s">
        <v>1159</v>
      </c>
    </row>
    <row r="1007" s="14" customFormat="1">
      <c r="A1007" s="14"/>
      <c r="B1007" s="240"/>
      <c r="C1007" s="241"/>
      <c r="D1007" s="231" t="s">
        <v>150</v>
      </c>
      <c r="E1007" s="242" t="s">
        <v>1</v>
      </c>
      <c r="F1007" s="243" t="s">
        <v>144</v>
      </c>
      <c r="G1007" s="241"/>
      <c r="H1007" s="244">
        <v>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150</v>
      </c>
      <c r="AU1007" s="250" t="s">
        <v>144</v>
      </c>
      <c r="AV1007" s="14" t="s">
        <v>144</v>
      </c>
      <c r="AW1007" s="14" t="s">
        <v>30</v>
      </c>
      <c r="AX1007" s="14" t="s">
        <v>81</v>
      </c>
      <c r="AY1007" s="250" t="s">
        <v>136</v>
      </c>
    </row>
    <row r="1008" s="2" customFormat="1" ht="24.15" customHeight="1">
      <c r="A1008" s="38"/>
      <c r="B1008" s="39"/>
      <c r="C1008" s="215" t="s">
        <v>1160</v>
      </c>
      <c r="D1008" s="215" t="s">
        <v>139</v>
      </c>
      <c r="E1008" s="216" t="s">
        <v>1161</v>
      </c>
      <c r="F1008" s="217" t="s">
        <v>1162</v>
      </c>
      <c r="G1008" s="218" t="s">
        <v>142</v>
      </c>
      <c r="H1008" s="219">
        <v>3</v>
      </c>
      <c r="I1008" s="220"/>
      <c r="J1008" s="221">
        <f>ROUND(I1008*H1008,1)</f>
        <v>0</v>
      </c>
      <c r="K1008" s="222"/>
      <c r="L1008" s="44"/>
      <c r="M1008" s="223" t="s">
        <v>1</v>
      </c>
      <c r="N1008" s="224" t="s">
        <v>40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244</v>
      </c>
      <c r="AT1008" s="227" t="s">
        <v>139</v>
      </c>
      <c r="AU1008" s="227" t="s">
        <v>144</v>
      </c>
      <c r="AY1008" s="17" t="s">
        <v>136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144</v>
      </c>
      <c r="BK1008" s="228">
        <f>ROUND(I1008*H1008,1)</f>
        <v>0</v>
      </c>
      <c r="BL1008" s="17" t="s">
        <v>244</v>
      </c>
      <c r="BM1008" s="227" t="s">
        <v>1163</v>
      </c>
    </row>
    <row r="1009" s="13" customFormat="1">
      <c r="A1009" s="13"/>
      <c r="B1009" s="229"/>
      <c r="C1009" s="230"/>
      <c r="D1009" s="231" t="s">
        <v>150</v>
      </c>
      <c r="E1009" s="232" t="s">
        <v>1</v>
      </c>
      <c r="F1009" s="233" t="s">
        <v>1060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150</v>
      </c>
      <c r="AU1009" s="239" t="s">
        <v>144</v>
      </c>
      <c r="AV1009" s="13" t="s">
        <v>81</v>
      </c>
      <c r="AW1009" s="13" t="s">
        <v>30</v>
      </c>
      <c r="AX1009" s="13" t="s">
        <v>74</v>
      </c>
      <c r="AY1009" s="239" t="s">
        <v>136</v>
      </c>
    </row>
    <row r="1010" s="14" customFormat="1">
      <c r="A1010" s="14"/>
      <c r="B1010" s="240"/>
      <c r="C1010" s="241"/>
      <c r="D1010" s="231" t="s">
        <v>150</v>
      </c>
      <c r="E1010" s="242" t="s">
        <v>1</v>
      </c>
      <c r="F1010" s="243" t="s">
        <v>81</v>
      </c>
      <c r="G1010" s="241"/>
      <c r="H1010" s="244">
        <v>1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150</v>
      </c>
      <c r="AU1010" s="250" t="s">
        <v>144</v>
      </c>
      <c r="AV1010" s="14" t="s">
        <v>144</v>
      </c>
      <c r="AW1010" s="14" t="s">
        <v>30</v>
      </c>
      <c r="AX1010" s="14" t="s">
        <v>74</v>
      </c>
      <c r="AY1010" s="250" t="s">
        <v>136</v>
      </c>
    </row>
    <row r="1011" s="13" customFormat="1">
      <c r="A1011" s="13"/>
      <c r="B1011" s="229"/>
      <c r="C1011" s="230"/>
      <c r="D1011" s="231" t="s">
        <v>150</v>
      </c>
      <c r="E1011" s="232" t="s">
        <v>1</v>
      </c>
      <c r="F1011" s="233" t="s">
        <v>1164</v>
      </c>
      <c r="G1011" s="230"/>
      <c r="H1011" s="232" t="s">
        <v>1</v>
      </c>
      <c r="I1011" s="234"/>
      <c r="J1011" s="230"/>
      <c r="K1011" s="230"/>
      <c r="L1011" s="235"/>
      <c r="M1011" s="236"/>
      <c r="N1011" s="237"/>
      <c r="O1011" s="237"/>
      <c r="P1011" s="237"/>
      <c r="Q1011" s="237"/>
      <c r="R1011" s="237"/>
      <c r="S1011" s="237"/>
      <c r="T1011" s="238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9" t="s">
        <v>150</v>
      </c>
      <c r="AU1011" s="239" t="s">
        <v>144</v>
      </c>
      <c r="AV1011" s="13" t="s">
        <v>81</v>
      </c>
      <c r="AW1011" s="13" t="s">
        <v>30</v>
      </c>
      <c r="AX1011" s="13" t="s">
        <v>74</v>
      </c>
      <c r="AY1011" s="239" t="s">
        <v>136</v>
      </c>
    </row>
    <row r="1012" s="14" customFormat="1">
      <c r="A1012" s="14"/>
      <c r="B1012" s="240"/>
      <c r="C1012" s="241"/>
      <c r="D1012" s="231" t="s">
        <v>150</v>
      </c>
      <c r="E1012" s="242" t="s">
        <v>1</v>
      </c>
      <c r="F1012" s="243" t="s">
        <v>81</v>
      </c>
      <c r="G1012" s="241"/>
      <c r="H1012" s="244">
        <v>1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150</v>
      </c>
      <c r="AU1012" s="250" t="s">
        <v>144</v>
      </c>
      <c r="AV1012" s="14" t="s">
        <v>144</v>
      </c>
      <c r="AW1012" s="14" t="s">
        <v>30</v>
      </c>
      <c r="AX1012" s="14" t="s">
        <v>74</v>
      </c>
      <c r="AY1012" s="250" t="s">
        <v>136</v>
      </c>
    </row>
    <row r="1013" s="13" customFormat="1">
      <c r="A1013" s="13"/>
      <c r="B1013" s="229"/>
      <c r="C1013" s="230"/>
      <c r="D1013" s="231" t="s">
        <v>150</v>
      </c>
      <c r="E1013" s="232" t="s">
        <v>1</v>
      </c>
      <c r="F1013" s="233" t="s">
        <v>1165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150</v>
      </c>
      <c r="AU1013" s="239" t="s">
        <v>144</v>
      </c>
      <c r="AV1013" s="13" t="s">
        <v>81</v>
      </c>
      <c r="AW1013" s="13" t="s">
        <v>30</v>
      </c>
      <c r="AX1013" s="13" t="s">
        <v>74</v>
      </c>
      <c r="AY1013" s="239" t="s">
        <v>136</v>
      </c>
    </row>
    <row r="1014" s="14" customFormat="1">
      <c r="A1014" s="14"/>
      <c r="B1014" s="240"/>
      <c r="C1014" s="241"/>
      <c r="D1014" s="231" t="s">
        <v>150</v>
      </c>
      <c r="E1014" s="242" t="s">
        <v>1</v>
      </c>
      <c r="F1014" s="243" t="s">
        <v>81</v>
      </c>
      <c r="G1014" s="241"/>
      <c r="H1014" s="244">
        <v>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150</v>
      </c>
      <c r="AU1014" s="250" t="s">
        <v>144</v>
      </c>
      <c r="AV1014" s="14" t="s">
        <v>144</v>
      </c>
      <c r="AW1014" s="14" t="s">
        <v>30</v>
      </c>
      <c r="AX1014" s="14" t="s">
        <v>74</v>
      </c>
      <c r="AY1014" s="250" t="s">
        <v>136</v>
      </c>
    </row>
    <row r="1015" s="15" customFormat="1">
      <c r="A1015" s="15"/>
      <c r="B1015" s="251"/>
      <c r="C1015" s="252"/>
      <c r="D1015" s="231" t="s">
        <v>150</v>
      </c>
      <c r="E1015" s="253" t="s">
        <v>1</v>
      </c>
      <c r="F1015" s="254" t="s">
        <v>174</v>
      </c>
      <c r="G1015" s="252"/>
      <c r="H1015" s="255">
        <v>3</v>
      </c>
      <c r="I1015" s="256"/>
      <c r="J1015" s="252"/>
      <c r="K1015" s="252"/>
      <c r="L1015" s="257"/>
      <c r="M1015" s="258"/>
      <c r="N1015" s="259"/>
      <c r="O1015" s="259"/>
      <c r="P1015" s="259"/>
      <c r="Q1015" s="259"/>
      <c r="R1015" s="259"/>
      <c r="S1015" s="259"/>
      <c r="T1015" s="260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61" t="s">
        <v>150</v>
      </c>
      <c r="AU1015" s="261" t="s">
        <v>144</v>
      </c>
      <c r="AV1015" s="15" t="s">
        <v>143</v>
      </c>
      <c r="AW1015" s="15" t="s">
        <v>30</v>
      </c>
      <c r="AX1015" s="15" t="s">
        <v>81</v>
      </c>
      <c r="AY1015" s="261" t="s">
        <v>136</v>
      </c>
    </row>
    <row r="1016" s="2" customFormat="1" ht="16.5" customHeight="1">
      <c r="A1016" s="38"/>
      <c r="B1016" s="39"/>
      <c r="C1016" s="262" t="s">
        <v>1166</v>
      </c>
      <c r="D1016" s="262" t="s">
        <v>254</v>
      </c>
      <c r="E1016" s="263" t="s">
        <v>1167</v>
      </c>
      <c r="F1016" s="264" t="s">
        <v>1168</v>
      </c>
      <c r="G1016" s="265" t="s">
        <v>142</v>
      </c>
      <c r="H1016" s="266">
        <v>3</v>
      </c>
      <c r="I1016" s="267"/>
      <c r="J1016" s="268">
        <f>ROUND(I1016*H1016,1)</f>
        <v>0</v>
      </c>
      <c r="K1016" s="269"/>
      <c r="L1016" s="270"/>
      <c r="M1016" s="271" t="s">
        <v>1</v>
      </c>
      <c r="N1016" s="272" t="s">
        <v>40</v>
      </c>
      <c r="O1016" s="91"/>
      <c r="P1016" s="225">
        <f>O1016*H1016</f>
        <v>0</v>
      </c>
      <c r="Q1016" s="225">
        <v>5.0000000000000002E-05</v>
      </c>
      <c r="R1016" s="225">
        <f>Q1016*H1016</f>
        <v>0.00015000000000000001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325</v>
      </c>
      <c r="AT1016" s="227" t="s">
        <v>254</v>
      </c>
      <c r="AU1016" s="227" t="s">
        <v>144</v>
      </c>
      <c r="AY1016" s="17" t="s">
        <v>136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144</v>
      </c>
      <c r="BK1016" s="228">
        <f>ROUND(I1016*H1016,1)</f>
        <v>0</v>
      </c>
      <c r="BL1016" s="17" t="s">
        <v>244</v>
      </c>
      <c r="BM1016" s="227" t="s">
        <v>1169</v>
      </c>
    </row>
    <row r="1017" s="14" customFormat="1">
      <c r="A1017" s="14"/>
      <c r="B1017" s="240"/>
      <c r="C1017" s="241"/>
      <c r="D1017" s="231" t="s">
        <v>150</v>
      </c>
      <c r="E1017" s="242" t="s">
        <v>1</v>
      </c>
      <c r="F1017" s="243" t="s">
        <v>137</v>
      </c>
      <c r="G1017" s="241"/>
      <c r="H1017" s="244">
        <v>3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150</v>
      </c>
      <c r="AU1017" s="250" t="s">
        <v>144</v>
      </c>
      <c r="AV1017" s="14" t="s">
        <v>144</v>
      </c>
      <c r="AW1017" s="14" t="s">
        <v>30</v>
      </c>
      <c r="AX1017" s="14" t="s">
        <v>81</v>
      </c>
      <c r="AY1017" s="250" t="s">
        <v>136</v>
      </c>
    </row>
    <row r="1018" s="2" customFormat="1" ht="16.5" customHeight="1">
      <c r="A1018" s="38"/>
      <c r="B1018" s="39"/>
      <c r="C1018" s="262" t="s">
        <v>1170</v>
      </c>
      <c r="D1018" s="262" t="s">
        <v>254</v>
      </c>
      <c r="E1018" s="263" t="s">
        <v>1171</v>
      </c>
      <c r="F1018" s="264" t="s">
        <v>1172</v>
      </c>
      <c r="G1018" s="265" t="s">
        <v>142</v>
      </c>
      <c r="H1018" s="266">
        <v>3</v>
      </c>
      <c r="I1018" s="267"/>
      <c r="J1018" s="268">
        <f>ROUND(I1018*H1018,1)</f>
        <v>0</v>
      </c>
      <c r="K1018" s="269"/>
      <c r="L1018" s="270"/>
      <c r="M1018" s="271" t="s">
        <v>1</v>
      </c>
      <c r="N1018" s="272" t="s">
        <v>40</v>
      </c>
      <c r="O1018" s="91"/>
      <c r="P1018" s="225">
        <f>O1018*H1018</f>
        <v>0</v>
      </c>
      <c r="Q1018" s="225">
        <v>0.00080000000000000004</v>
      </c>
      <c r="R1018" s="225">
        <f>Q1018*H1018</f>
        <v>0.0024000000000000002</v>
      </c>
      <c r="S1018" s="225">
        <v>0</v>
      </c>
      <c r="T1018" s="226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27" t="s">
        <v>325</v>
      </c>
      <c r="AT1018" s="227" t="s">
        <v>254</v>
      </c>
      <c r="AU1018" s="227" t="s">
        <v>144</v>
      </c>
      <c r="AY1018" s="17" t="s">
        <v>136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17" t="s">
        <v>144</v>
      </c>
      <c r="BK1018" s="228">
        <f>ROUND(I1018*H1018,1)</f>
        <v>0</v>
      </c>
      <c r="BL1018" s="17" t="s">
        <v>244</v>
      </c>
      <c r="BM1018" s="227" t="s">
        <v>1173</v>
      </c>
    </row>
    <row r="1019" s="13" customFormat="1">
      <c r="A1019" s="13"/>
      <c r="B1019" s="229"/>
      <c r="C1019" s="230"/>
      <c r="D1019" s="231" t="s">
        <v>150</v>
      </c>
      <c r="E1019" s="232" t="s">
        <v>1</v>
      </c>
      <c r="F1019" s="233" t="s">
        <v>1060</v>
      </c>
      <c r="G1019" s="230"/>
      <c r="H1019" s="232" t="s">
        <v>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9" t="s">
        <v>150</v>
      </c>
      <c r="AU1019" s="239" t="s">
        <v>144</v>
      </c>
      <c r="AV1019" s="13" t="s">
        <v>81</v>
      </c>
      <c r="AW1019" s="13" t="s">
        <v>30</v>
      </c>
      <c r="AX1019" s="13" t="s">
        <v>74</v>
      </c>
      <c r="AY1019" s="239" t="s">
        <v>136</v>
      </c>
    </row>
    <row r="1020" s="14" customFormat="1">
      <c r="A1020" s="14"/>
      <c r="B1020" s="240"/>
      <c r="C1020" s="241"/>
      <c r="D1020" s="231" t="s">
        <v>150</v>
      </c>
      <c r="E1020" s="242" t="s">
        <v>1</v>
      </c>
      <c r="F1020" s="243" t="s">
        <v>81</v>
      </c>
      <c r="G1020" s="241"/>
      <c r="H1020" s="244">
        <v>1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150</v>
      </c>
      <c r="AU1020" s="250" t="s">
        <v>144</v>
      </c>
      <c r="AV1020" s="14" t="s">
        <v>144</v>
      </c>
      <c r="AW1020" s="14" t="s">
        <v>30</v>
      </c>
      <c r="AX1020" s="14" t="s">
        <v>74</v>
      </c>
      <c r="AY1020" s="250" t="s">
        <v>136</v>
      </c>
    </row>
    <row r="1021" s="13" customFormat="1">
      <c r="A1021" s="13"/>
      <c r="B1021" s="229"/>
      <c r="C1021" s="230"/>
      <c r="D1021" s="231" t="s">
        <v>150</v>
      </c>
      <c r="E1021" s="232" t="s">
        <v>1</v>
      </c>
      <c r="F1021" s="233" t="s">
        <v>1164</v>
      </c>
      <c r="G1021" s="230"/>
      <c r="H1021" s="232" t="s">
        <v>1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9" t="s">
        <v>150</v>
      </c>
      <c r="AU1021" s="239" t="s">
        <v>144</v>
      </c>
      <c r="AV1021" s="13" t="s">
        <v>81</v>
      </c>
      <c r="AW1021" s="13" t="s">
        <v>30</v>
      </c>
      <c r="AX1021" s="13" t="s">
        <v>74</v>
      </c>
      <c r="AY1021" s="239" t="s">
        <v>136</v>
      </c>
    </row>
    <row r="1022" s="14" customFormat="1">
      <c r="A1022" s="14"/>
      <c r="B1022" s="240"/>
      <c r="C1022" s="241"/>
      <c r="D1022" s="231" t="s">
        <v>150</v>
      </c>
      <c r="E1022" s="242" t="s">
        <v>1</v>
      </c>
      <c r="F1022" s="243" t="s">
        <v>81</v>
      </c>
      <c r="G1022" s="241"/>
      <c r="H1022" s="244">
        <v>1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150</v>
      </c>
      <c r="AU1022" s="250" t="s">
        <v>144</v>
      </c>
      <c r="AV1022" s="14" t="s">
        <v>144</v>
      </c>
      <c r="AW1022" s="14" t="s">
        <v>30</v>
      </c>
      <c r="AX1022" s="14" t="s">
        <v>74</v>
      </c>
      <c r="AY1022" s="250" t="s">
        <v>136</v>
      </c>
    </row>
    <row r="1023" s="13" customFormat="1">
      <c r="A1023" s="13"/>
      <c r="B1023" s="229"/>
      <c r="C1023" s="230"/>
      <c r="D1023" s="231" t="s">
        <v>150</v>
      </c>
      <c r="E1023" s="232" t="s">
        <v>1</v>
      </c>
      <c r="F1023" s="233" t="s">
        <v>1165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150</v>
      </c>
      <c r="AU1023" s="239" t="s">
        <v>144</v>
      </c>
      <c r="AV1023" s="13" t="s">
        <v>81</v>
      </c>
      <c r="AW1023" s="13" t="s">
        <v>30</v>
      </c>
      <c r="AX1023" s="13" t="s">
        <v>74</v>
      </c>
      <c r="AY1023" s="239" t="s">
        <v>136</v>
      </c>
    </row>
    <row r="1024" s="14" customFormat="1">
      <c r="A1024" s="14"/>
      <c r="B1024" s="240"/>
      <c r="C1024" s="241"/>
      <c r="D1024" s="231" t="s">
        <v>150</v>
      </c>
      <c r="E1024" s="242" t="s">
        <v>1</v>
      </c>
      <c r="F1024" s="243" t="s">
        <v>81</v>
      </c>
      <c r="G1024" s="241"/>
      <c r="H1024" s="244">
        <v>1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150</v>
      </c>
      <c r="AU1024" s="250" t="s">
        <v>144</v>
      </c>
      <c r="AV1024" s="14" t="s">
        <v>144</v>
      </c>
      <c r="AW1024" s="14" t="s">
        <v>30</v>
      </c>
      <c r="AX1024" s="14" t="s">
        <v>74</v>
      </c>
      <c r="AY1024" s="250" t="s">
        <v>136</v>
      </c>
    </row>
    <row r="1025" s="15" customFormat="1">
      <c r="A1025" s="15"/>
      <c r="B1025" s="251"/>
      <c r="C1025" s="252"/>
      <c r="D1025" s="231" t="s">
        <v>150</v>
      </c>
      <c r="E1025" s="253" t="s">
        <v>1</v>
      </c>
      <c r="F1025" s="254" t="s">
        <v>174</v>
      </c>
      <c r="G1025" s="252"/>
      <c r="H1025" s="255">
        <v>3</v>
      </c>
      <c r="I1025" s="256"/>
      <c r="J1025" s="252"/>
      <c r="K1025" s="252"/>
      <c r="L1025" s="257"/>
      <c r="M1025" s="258"/>
      <c r="N1025" s="259"/>
      <c r="O1025" s="259"/>
      <c r="P1025" s="259"/>
      <c r="Q1025" s="259"/>
      <c r="R1025" s="259"/>
      <c r="S1025" s="259"/>
      <c r="T1025" s="260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61" t="s">
        <v>150</v>
      </c>
      <c r="AU1025" s="261" t="s">
        <v>144</v>
      </c>
      <c r="AV1025" s="15" t="s">
        <v>143</v>
      </c>
      <c r="AW1025" s="15" t="s">
        <v>30</v>
      </c>
      <c r="AX1025" s="15" t="s">
        <v>81</v>
      </c>
      <c r="AY1025" s="261" t="s">
        <v>136</v>
      </c>
    </row>
    <row r="1026" s="2" customFormat="1" ht="33" customHeight="1">
      <c r="A1026" s="38"/>
      <c r="B1026" s="39"/>
      <c r="C1026" s="215" t="s">
        <v>1174</v>
      </c>
      <c r="D1026" s="215" t="s">
        <v>139</v>
      </c>
      <c r="E1026" s="216" t="s">
        <v>1175</v>
      </c>
      <c r="F1026" s="217" t="s">
        <v>1176</v>
      </c>
      <c r="G1026" s="218" t="s">
        <v>142</v>
      </c>
      <c r="H1026" s="219">
        <v>4</v>
      </c>
      <c r="I1026" s="220"/>
      <c r="J1026" s="221">
        <f>ROUND(I1026*H1026,1)</f>
        <v>0</v>
      </c>
      <c r="K1026" s="222"/>
      <c r="L1026" s="44"/>
      <c r="M1026" s="223" t="s">
        <v>1</v>
      </c>
      <c r="N1026" s="224" t="s">
        <v>40</v>
      </c>
      <c r="O1026" s="91"/>
      <c r="P1026" s="225">
        <f>O1026*H1026</f>
        <v>0</v>
      </c>
      <c r="Q1026" s="225">
        <v>0</v>
      </c>
      <c r="R1026" s="225">
        <f>Q1026*H1026</f>
        <v>0</v>
      </c>
      <c r="S1026" s="225">
        <v>0.00080000000000000004</v>
      </c>
      <c r="T1026" s="226">
        <f>S1026*H1026</f>
        <v>0.0032000000000000002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244</v>
      </c>
      <c r="AT1026" s="227" t="s">
        <v>139</v>
      </c>
      <c r="AU1026" s="227" t="s">
        <v>144</v>
      </c>
      <c r="AY1026" s="17" t="s">
        <v>136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144</v>
      </c>
      <c r="BK1026" s="228">
        <f>ROUND(I1026*H1026,1)</f>
        <v>0</v>
      </c>
      <c r="BL1026" s="17" t="s">
        <v>244</v>
      </c>
      <c r="BM1026" s="227" t="s">
        <v>1177</v>
      </c>
    </row>
    <row r="1027" s="13" customFormat="1">
      <c r="A1027" s="13"/>
      <c r="B1027" s="229"/>
      <c r="C1027" s="230"/>
      <c r="D1027" s="231" t="s">
        <v>150</v>
      </c>
      <c r="E1027" s="232" t="s">
        <v>1</v>
      </c>
      <c r="F1027" s="233" t="s">
        <v>1060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150</v>
      </c>
      <c r="AU1027" s="239" t="s">
        <v>144</v>
      </c>
      <c r="AV1027" s="13" t="s">
        <v>81</v>
      </c>
      <c r="AW1027" s="13" t="s">
        <v>30</v>
      </c>
      <c r="AX1027" s="13" t="s">
        <v>74</v>
      </c>
      <c r="AY1027" s="239" t="s">
        <v>136</v>
      </c>
    </row>
    <row r="1028" s="14" customFormat="1">
      <c r="A1028" s="14"/>
      <c r="B1028" s="240"/>
      <c r="C1028" s="241"/>
      <c r="D1028" s="231" t="s">
        <v>150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150</v>
      </c>
      <c r="AU1028" s="250" t="s">
        <v>144</v>
      </c>
      <c r="AV1028" s="14" t="s">
        <v>144</v>
      </c>
      <c r="AW1028" s="14" t="s">
        <v>30</v>
      </c>
      <c r="AX1028" s="14" t="s">
        <v>74</v>
      </c>
      <c r="AY1028" s="250" t="s">
        <v>136</v>
      </c>
    </row>
    <row r="1029" s="13" customFormat="1">
      <c r="A1029" s="13"/>
      <c r="B1029" s="229"/>
      <c r="C1029" s="230"/>
      <c r="D1029" s="231" t="s">
        <v>150</v>
      </c>
      <c r="E1029" s="232" t="s">
        <v>1</v>
      </c>
      <c r="F1029" s="233" t="s">
        <v>1165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150</v>
      </c>
      <c r="AU1029" s="239" t="s">
        <v>144</v>
      </c>
      <c r="AV1029" s="13" t="s">
        <v>81</v>
      </c>
      <c r="AW1029" s="13" t="s">
        <v>30</v>
      </c>
      <c r="AX1029" s="13" t="s">
        <v>74</v>
      </c>
      <c r="AY1029" s="239" t="s">
        <v>136</v>
      </c>
    </row>
    <row r="1030" s="14" customFormat="1">
      <c r="A1030" s="14"/>
      <c r="B1030" s="240"/>
      <c r="C1030" s="241"/>
      <c r="D1030" s="231" t="s">
        <v>150</v>
      </c>
      <c r="E1030" s="242" t="s">
        <v>1</v>
      </c>
      <c r="F1030" s="243" t="s">
        <v>81</v>
      </c>
      <c r="G1030" s="241"/>
      <c r="H1030" s="244">
        <v>1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150</v>
      </c>
      <c r="AU1030" s="250" t="s">
        <v>144</v>
      </c>
      <c r="AV1030" s="14" t="s">
        <v>144</v>
      </c>
      <c r="AW1030" s="14" t="s">
        <v>30</v>
      </c>
      <c r="AX1030" s="14" t="s">
        <v>74</v>
      </c>
      <c r="AY1030" s="250" t="s">
        <v>136</v>
      </c>
    </row>
    <row r="1031" s="13" customFormat="1">
      <c r="A1031" s="13"/>
      <c r="B1031" s="229"/>
      <c r="C1031" s="230"/>
      <c r="D1031" s="231" t="s">
        <v>150</v>
      </c>
      <c r="E1031" s="232" t="s">
        <v>1</v>
      </c>
      <c r="F1031" s="233" t="s">
        <v>1164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150</v>
      </c>
      <c r="AU1031" s="239" t="s">
        <v>144</v>
      </c>
      <c r="AV1031" s="13" t="s">
        <v>81</v>
      </c>
      <c r="AW1031" s="13" t="s">
        <v>30</v>
      </c>
      <c r="AX1031" s="13" t="s">
        <v>74</v>
      </c>
      <c r="AY1031" s="239" t="s">
        <v>136</v>
      </c>
    </row>
    <row r="1032" s="14" customFormat="1">
      <c r="A1032" s="14"/>
      <c r="B1032" s="240"/>
      <c r="C1032" s="241"/>
      <c r="D1032" s="231" t="s">
        <v>150</v>
      </c>
      <c r="E1032" s="242" t="s">
        <v>1</v>
      </c>
      <c r="F1032" s="243" t="s">
        <v>81</v>
      </c>
      <c r="G1032" s="241"/>
      <c r="H1032" s="244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150</v>
      </c>
      <c r="AU1032" s="250" t="s">
        <v>144</v>
      </c>
      <c r="AV1032" s="14" t="s">
        <v>144</v>
      </c>
      <c r="AW1032" s="14" t="s">
        <v>30</v>
      </c>
      <c r="AX1032" s="14" t="s">
        <v>74</v>
      </c>
      <c r="AY1032" s="250" t="s">
        <v>136</v>
      </c>
    </row>
    <row r="1033" s="13" customFormat="1">
      <c r="A1033" s="13"/>
      <c r="B1033" s="229"/>
      <c r="C1033" s="230"/>
      <c r="D1033" s="231" t="s">
        <v>150</v>
      </c>
      <c r="E1033" s="232" t="s">
        <v>1</v>
      </c>
      <c r="F1033" s="233" t="s">
        <v>1178</v>
      </c>
      <c r="G1033" s="230"/>
      <c r="H1033" s="232" t="s">
        <v>1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9" t="s">
        <v>150</v>
      </c>
      <c r="AU1033" s="239" t="s">
        <v>144</v>
      </c>
      <c r="AV1033" s="13" t="s">
        <v>81</v>
      </c>
      <c r="AW1033" s="13" t="s">
        <v>30</v>
      </c>
      <c r="AX1033" s="13" t="s">
        <v>74</v>
      </c>
      <c r="AY1033" s="239" t="s">
        <v>136</v>
      </c>
    </row>
    <row r="1034" s="14" customFormat="1">
      <c r="A1034" s="14"/>
      <c r="B1034" s="240"/>
      <c r="C1034" s="241"/>
      <c r="D1034" s="231" t="s">
        <v>150</v>
      </c>
      <c r="E1034" s="242" t="s">
        <v>1</v>
      </c>
      <c r="F1034" s="243" t="s">
        <v>81</v>
      </c>
      <c r="G1034" s="241"/>
      <c r="H1034" s="244">
        <v>1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0" t="s">
        <v>150</v>
      </c>
      <c r="AU1034" s="250" t="s">
        <v>144</v>
      </c>
      <c r="AV1034" s="14" t="s">
        <v>144</v>
      </c>
      <c r="AW1034" s="14" t="s">
        <v>30</v>
      </c>
      <c r="AX1034" s="14" t="s">
        <v>74</v>
      </c>
      <c r="AY1034" s="250" t="s">
        <v>136</v>
      </c>
    </row>
    <row r="1035" s="15" customFormat="1">
      <c r="A1035" s="15"/>
      <c r="B1035" s="251"/>
      <c r="C1035" s="252"/>
      <c r="D1035" s="231" t="s">
        <v>150</v>
      </c>
      <c r="E1035" s="253" t="s">
        <v>1</v>
      </c>
      <c r="F1035" s="254" t="s">
        <v>174</v>
      </c>
      <c r="G1035" s="252"/>
      <c r="H1035" s="255">
        <v>4</v>
      </c>
      <c r="I1035" s="256"/>
      <c r="J1035" s="252"/>
      <c r="K1035" s="252"/>
      <c r="L1035" s="257"/>
      <c r="M1035" s="258"/>
      <c r="N1035" s="259"/>
      <c r="O1035" s="259"/>
      <c r="P1035" s="259"/>
      <c r="Q1035" s="259"/>
      <c r="R1035" s="259"/>
      <c r="S1035" s="259"/>
      <c r="T1035" s="260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61" t="s">
        <v>150</v>
      </c>
      <c r="AU1035" s="261" t="s">
        <v>144</v>
      </c>
      <c r="AV1035" s="15" t="s">
        <v>143</v>
      </c>
      <c r="AW1035" s="15" t="s">
        <v>30</v>
      </c>
      <c r="AX1035" s="15" t="s">
        <v>81</v>
      </c>
      <c r="AY1035" s="261" t="s">
        <v>136</v>
      </c>
    </row>
    <row r="1036" s="2" customFormat="1" ht="33" customHeight="1">
      <c r="A1036" s="38"/>
      <c r="B1036" s="39"/>
      <c r="C1036" s="215" t="s">
        <v>1179</v>
      </c>
      <c r="D1036" s="215" t="s">
        <v>139</v>
      </c>
      <c r="E1036" s="216" t="s">
        <v>1180</v>
      </c>
      <c r="F1036" s="217" t="s">
        <v>1181</v>
      </c>
      <c r="G1036" s="218" t="s">
        <v>307</v>
      </c>
      <c r="H1036" s="219">
        <v>15</v>
      </c>
      <c r="I1036" s="220"/>
      <c r="J1036" s="221">
        <f>ROUND(I1036*H1036,1)</f>
        <v>0</v>
      </c>
      <c r="K1036" s="222"/>
      <c r="L1036" s="44"/>
      <c r="M1036" s="223" t="s">
        <v>1</v>
      </c>
      <c r="N1036" s="224" t="s">
        <v>40</v>
      </c>
      <c r="O1036" s="91"/>
      <c r="P1036" s="225">
        <f>O1036*H1036</f>
        <v>0</v>
      </c>
      <c r="Q1036" s="225">
        <v>0</v>
      </c>
      <c r="R1036" s="225">
        <f>Q1036*H1036</f>
        <v>0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244</v>
      </c>
      <c r="AT1036" s="227" t="s">
        <v>139</v>
      </c>
      <c r="AU1036" s="227" t="s">
        <v>144</v>
      </c>
      <c r="AY1036" s="17" t="s">
        <v>136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144</v>
      </c>
      <c r="BK1036" s="228">
        <f>ROUND(I1036*H1036,1)</f>
        <v>0</v>
      </c>
      <c r="BL1036" s="17" t="s">
        <v>244</v>
      </c>
      <c r="BM1036" s="227" t="s">
        <v>1182</v>
      </c>
    </row>
    <row r="1037" s="13" customFormat="1">
      <c r="A1037" s="13"/>
      <c r="B1037" s="229"/>
      <c r="C1037" s="230"/>
      <c r="D1037" s="231" t="s">
        <v>150</v>
      </c>
      <c r="E1037" s="232" t="s">
        <v>1</v>
      </c>
      <c r="F1037" s="233" t="s">
        <v>1183</v>
      </c>
      <c r="G1037" s="230"/>
      <c r="H1037" s="232" t="s">
        <v>1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9" t="s">
        <v>150</v>
      </c>
      <c r="AU1037" s="239" t="s">
        <v>144</v>
      </c>
      <c r="AV1037" s="13" t="s">
        <v>81</v>
      </c>
      <c r="AW1037" s="13" t="s">
        <v>30</v>
      </c>
      <c r="AX1037" s="13" t="s">
        <v>74</v>
      </c>
      <c r="AY1037" s="239" t="s">
        <v>136</v>
      </c>
    </row>
    <row r="1038" s="14" customFormat="1">
      <c r="A1038" s="14"/>
      <c r="B1038" s="240"/>
      <c r="C1038" s="241"/>
      <c r="D1038" s="231" t="s">
        <v>150</v>
      </c>
      <c r="E1038" s="242" t="s">
        <v>1</v>
      </c>
      <c r="F1038" s="243" t="s">
        <v>8</v>
      </c>
      <c r="G1038" s="241"/>
      <c r="H1038" s="244">
        <v>15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150</v>
      </c>
      <c r="AU1038" s="250" t="s">
        <v>144</v>
      </c>
      <c r="AV1038" s="14" t="s">
        <v>144</v>
      </c>
      <c r="AW1038" s="14" t="s">
        <v>30</v>
      </c>
      <c r="AX1038" s="14" t="s">
        <v>81</v>
      </c>
      <c r="AY1038" s="250" t="s">
        <v>136</v>
      </c>
    </row>
    <row r="1039" s="2" customFormat="1" ht="24.15" customHeight="1">
      <c r="A1039" s="38"/>
      <c r="B1039" s="39"/>
      <c r="C1039" s="262" t="s">
        <v>1184</v>
      </c>
      <c r="D1039" s="262" t="s">
        <v>254</v>
      </c>
      <c r="E1039" s="263" t="s">
        <v>1185</v>
      </c>
      <c r="F1039" s="264" t="s">
        <v>1186</v>
      </c>
      <c r="G1039" s="265" t="s">
        <v>307</v>
      </c>
      <c r="H1039" s="266">
        <v>15</v>
      </c>
      <c r="I1039" s="267"/>
      <c r="J1039" s="268">
        <f>ROUND(I1039*H1039,1)</f>
        <v>0</v>
      </c>
      <c r="K1039" s="269"/>
      <c r="L1039" s="270"/>
      <c r="M1039" s="271" t="s">
        <v>1</v>
      </c>
      <c r="N1039" s="272" t="s">
        <v>40</v>
      </c>
      <c r="O1039" s="91"/>
      <c r="P1039" s="225">
        <f>O1039*H1039</f>
        <v>0</v>
      </c>
      <c r="Q1039" s="225">
        <v>8.0000000000000007E-05</v>
      </c>
      <c r="R1039" s="225">
        <f>Q1039*H1039</f>
        <v>0.0012000000000000001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325</v>
      </c>
      <c r="AT1039" s="227" t="s">
        <v>254</v>
      </c>
      <c r="AU1039" s="227" t="s">
        <v>144</v>
      </c>
      <c r="AY1039" s="17" t="s">
        <v>136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144</v>
      </c>
      <c r="BK1039" s="228">
        <f>ROUND(I1039*H1039,1)</f>
        <v>0</v>
      </c>
      <c r="BL1039" s="17" t="s">
        <v>244</v>
      </c>
      <c r="BM1039" s="227" t="s">
        <v>1187</v>
      </c>
    </row>
    <row r="1040" s="14" customFormat="1">
      <c r="A1040" s="14"/>
      <c r="B1040" s="240"/>
      <c r="C1040" s="241"/>
      <c r="D1040" s="231" t="s">
        <v>150</v>
      </c>
      <c r="E1040" s="242" t="s">
        <v>1</v>
      </c>
      <c r="F1040" s="243" t="s">
        <v>8</v>
      </c>
      <c r="G1040" s="241"/>
      <c r="H1040" s="244">
        <v>15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150</v>
      </c>
      <c r="AU1040" s="250" t="s">
        <v>144</v>
      </c>
      <c r="AV1040" s="14" t="s">
        <v>144</v>
      </c>
      <c r="AW1040" s="14" t="s">
        <v>30</v>
      </c>
      <c r="AX1040" s="14" t="s">
        <v>81</v>
      </c>
      <c r="AY1040" s="250" t="s">
        <v>136</v>
      </c>
    </row>
    <row r="1041" s="2" customFormat="1" ht="16.5" customHeight="1">
      <c r="A1041" s="38"/>
      <c r="B1041" s="39"/>
      <c r="C1041" s="262" t="s">
        <v>1188</v>
      </c>
      <c r="D1041" s="262" t="s">
        <v>254</v>
      </c>
      <c r="E1041" s="263" t="s">
        <v>1189</v>
      </c>
      <c r="F1041" s="264" t="s">
        <v>1190</v>
      </c>
      <c r="G1041" s="265" t="s">
        <v>142</v>
      </c>
      <c r="H1041" s="266">
        <v>4</v>
      </c>
      <c r="I1041" s="267"/>
      <c r="J1041" s="268">
        <f>ROUND(I1041*H1041,1)</f>
        <v>0</v>
      </c>
      <c r="K1041" s="269"/>
      <c r="L1041" s="270"/>
      <c r="M1041" s="271" t="s">
        <v>1</v>
      </c>
      <c r="N1041" s="272" t="s">
        <v>40</v>
      </c>
      <c r="O1041" s="91"/>
      <c r="P1041" s="225">
        <f>O1041*H1041</f>
        <v>0</v>
      </c>
      <c r="Q1041" s="225">
        <v>0.00016000000000000001</v>
      </c>
      <c r="R1041" s="225">
        <f>Q1041*H1041</f>
        <v>0.00064000000000000005</v>
      </c>
      <c r="S1041" s="225">
        <v>0</v>
      </c>
      <c r="T1041" s="226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325</v>
      </c>
      <c r="AT1041" s="227" t="s">
        <v>254</v>
      </c>
      <c r="AU1041" s="227" t="s">
        <v>144</v>
      </c>
      <c r="AY1041" s="17" t="s">
        <v>136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144</v>
      </c>
      <c r="BK1041" s="228">
        <f>ROUND(I1041*H1041,1)</f>
        <v>0</v>
      </c>
      <c r="BL1041" s="17" t="s">
        <v>244</v>
      </c>
      <c r="BM1041" s="227" t="s">
        <v>1191</v>
      </c>
    </row>
    <row r="1042" s="14" customFormat="1">
      <c r="A1042" s="14"/>
      <c r="B1042" s="240"/>
      <c r="C1042" s="241"/>
      <c r="D1042" s="231" t="s">
        <v>150</v>
      </c>
      <c r="E1042" s="242" t="s">
        <v>1</v>
      </c>
      <c r="F1042" s="243" t="s">
        <v>143</v>
      </c>
      <c r="G1042" s="241"/>
      <c r="H1042" s="244">
        <v>4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150</v>
      </c>
      <c r="AU1042" s="250" t="s">
        <v>144</v>
      </c>
      <c r="AV1042" s="14" t="s">
        <v>144</v>
      </c>
      <c r="AW1042" s="14" t="s">
        <v>30</v>
      </c>
      <c r="AX1042" s="14" t="s">
        <v>81</v>
      </c>
      <c r="AY1042" s="250" t="s">
        <v>136</v>
      </c>
    </row>
    <row r="1043" s="2" customFormat="1" ht="24.15" customHeight="1">
      <c r="A1043" s="38"/>
      <c r="B1043" s="39"/>
      <c r="C1043" s="215" t="s">
        <v>1192</v>
      </c>
      <c r="D1043" s="215" t="s">
        <v>139</v>
      </c>
      <c r="E1043" s="216" t="s">
        <v>1193</v>
      </c>
      <c r="F1043" s="217" t="s">
        <v>1194</v>
      </c>
      <c r="G1043" s="218" t="s">
        <v>142</v>
      </c>
      <c r="H1043" s="219">
        <v>1</v>
      </c>
      <c r="I1043" s="220"/>
      <c r="J1043" s="221">
        <f>ROUND(I1043*H1043,1)</f>
        <v>0</v>
      </c>
      <c r="K1043" s="222"/>
      <c r="L1043" s="44"/>
      <c r="M1043" s="223" t="s">
        <v>1</v>
      </c>
      <c r="N1043" s="224" t="s">
        <v>40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244</v>
      </c>
      <c r="AT1043" s="227" t="s">
        <v>139</v>
      </c>
      <c r="AU1043" s="227" t="s">
        <v>144</v>
      </c>
      <c r="AY1043" s="17" t="s">
        <v>136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144</v>
      </c>
      <c r="BK1043" s="228">
        <f>ROUND(I1043*H1043,1)</f>
        <v>0</v>
      </c>
      <c r="BL1043" s="17" t="s">
        <v>244</v>
      </c>
      <c r="BM1043" s="227" t="s">
        <v>1195</v>
      </c>
    </row>
    <row r="1044" s="2" customFormat="1" ht="24.15" customHeight="1">
      <c r="A1044" s="38"/>
      <c r="B1044" s="39"/>
      <c r="C1044" s="215" t="s">
        <v>1196</v>
      </c>
      <c r="D1044" s="215" t="s">
        <v>139</v>
      </c>
      <c r="E1044" s="216" t="s">
        <v>1197</v>
      </c>
      <c r="F1044" s="217" t="s">
        <v>1198</v>
      </c>
      <c r="G1044" s="218" t="s">
        <v>364</v>
      </c>
      <c r="H1044" s="219">
        <v>0.044999999999999998</v>
      </c>
      <c r="I1044" s="220"/>
      <c r="J1044" s="221">
        <f>ROUND(I1044*H1044,1)</f>
        <v>0</v>
      </c>
      <c r="K1044" s="222"/>
      <c r="L1044" s="44"/>
      <c r="M1044" s="223" t="s">
        <v>1</v>
      </c>
      <c r="N1044" s="224" t="s">
        <v>40</v>
      </c>
      <c r="O1044" s="91"/>
      <c r="P1044" s="225">
        <f>O1044*H1044</f>
        <v>0</v>
      </c>
      <c r="Q1044" s="225">
        <v>0</v>
      </c>
      <c r="R1044" s="225">
        <f>Q1044*H1044</f>
        <v>0</v>
      </c>
      <c r="S1044" s="225">
        <v>0</v>
      </c>
      <c r="T1044" s="226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244</v>
      </c>
      <c r="AT1044" s="227" t="s">
        <v>139</v>
      </c>
      <c r="AU1044" s="227" t="s">
        <v>144</v>
      </c>
      <c r="AY1044" s="17" t="s">
        <v>136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144</v>
      </c>
      <c r="BK1044" s="228">
        <f>ROUND(I1044*H1044,1)</f>
        <v>0</v>
      </c>
      <c r="BL1044" s="17" t="s">
        <v>244</v>
      </c>
      <c r="BM1044" s="227" t="s">
        <v>1199</v>
      </c>
    </row>
    <row r="1045" s="2" customFormat="1" ht="24.15" customHeight="1">
      <c r="A1045" s="38"/>
      <c r="B1045" s="39"/>
      <c r="C1045" s="215" t="s">
        <v>1200</v>
      </c>
      <c r="D1045" s="215" t="s">
        <v>139</v>
      </c>
      <c r="E1045" s="216" t="s">
        <v>1201</v>
      </c>
      <c r="F1045" s="217" t="s">
        <v>1202</v>
      </c>
      <c r="G1045" s="218" t="s">
        <v>364</v>
      </c>
      <c r="H1045" s="219">
        <v>0.044999999999999998</v>
      </c>
      <c r="I1045" s="220"/>
      <c r="J1045" s="221">
        <f>ROUND(I1045*H1045,1)</f>
        <v>0</v>
      </c>
      <c r="K1045" s="222"/>
      <c r="L1045" s="44"/>
      <c r="M1045" s="223" t="s">
        <v>1</v>
      </c>
      <c r="N1045" s="224" t="s">
        <v>40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244</v>
      </c>
      <c r="AT1045" s="227" t="s">
        <v>139</v>
      </c>
      <c r="AU1045" s="227" t="s">
        <v>144</v>
      </c>
      <c r="AY1045" s="17" t="s">
        <v>136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144</v>
      </c>
      <c r="BK1045" s="228">
        <f>ROUND(I1045*H1045,1)</f>
        <v>0</v>
      </c>
      <c r="BL1045" s="17" t="s">
        <v>244</v>
      </c>
      <c r="BM1045" s="227" t="s">
        <v>1203</v>
      </c>
    </row>
    <row r="1046" s="12" customFormat="1" ht="22.8" customHeight="1">
      <c r="A1046" s="12"/>
      <c r="B1046" s="199"/>
      <c r="C1046" s="200"/>
      <c r="D1046" s="201" t="s">
        <v>73</v>
      </c>
      <c r="E1046" s="213" t="s">
        <v>1204</v>
      </c>
      <c r="F1046" s="213" t="s">
        <v>1205</v>
      </c>
      <c r="G1046" s="200"/>
      <c r="H1046" s="200"/>
      <c r="I1046" s="203"/>
      <c r="J1046" s="214">
        <f>BK1046</f>
        <v>0</v>
      </c>
      <c r="K1046" s="200"/>
      <c r="L1046" s="205"/>
      <c r="M1046" s="206"/>
      <c r="N1046" s="207"/>
      <c r="O1046" s="207"/>
      <c r="P1046" s="208">
        <f>SUM(P1047:P1097)</f>
        <v>0</v>
      </c>
      <c r="Q1046" s="207"/>
      <c r="R1046" s="208">
        <f>SUM(R1047:R1097)</f>
        <v>0.0027899999999999999</v>
      </c>
      <c r="S1046" s="207"/>
      <c r="T1046" s="209">
        <f>SUM(T1047:T1097)</f>
        <v>0.00029999999999999997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10" t="s">
        <v>144</v>
      </c>
      <c r="AT1046" s="211" t="s">
        <v>73</v>
      </c>
      <c r="AU1046" s="211" t="s">
        <v>81</v>
      </c>
      <c r="AY1046" s="210" t="s">
        <v>136</v>
      </c>
      <c r="BK1046" s="212">
        <f>SUM(BK1047:BK1097)</f>
        <v>0</v>
      </c>
    </row>
    <row r="1047" s="2" customFormat="1" ht="33" customHeight="1">
      <c r="A1047" s="38"/>
      <c r="B1047" s="39"/>
      <c r="C1047" s="215" t="s">
        <v>1206</v>
      </c>
      <c r="D1047" s="215" t="s">
        <v>139</v>
      </c>
      <c r="E1047" s="216" t="s">
        <v>1207</v>
      </c>
      <c r="F1047" s="217" t="s">
        <v>1208</v>
      </c>
      <c r="G1047" s="218" t="s">
        <v>142</v>
      </c>
      <c r="H1047" s="219">
        <v>6</v>
      </c>
      <c r="I1047" s="220"/>
      <c r="J1047" s="221">
        <f>ROUND(I1047*H1047,1)</f>
        <v>0</v>
      </c>
      <c r="K1047" s="222"/>
      <c r="L1047" s="44"/>
      <c r="M1047" s="223" t="s">
        <v>1</v>
      </c>
      <c r="N1047" s="224" t="s">
        <v>40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143</v>
      </c>
      <c r="AT1047" s="227" t="s">
        <v>139</v>
      </c>
      <c r="AU1047" s="227" t="s">
        <v>144</v>
      </c>
      <c r="AY1047" s="17" t="s">
        <v>136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144</v>
      </c>
      <c r="BK1047" s="228">
        <f>ROUND(I1047*H1047,1)</f>
        <v>0</v>
      </c>
      <c r="BL1047" s="17" t="s">
        <v>143</v>
      </c>
      <c r="BM1047" s="227" t="s">
        <v>1209</v>
      </c>
    </row>
    <row r="1048" s="13" customFormat="1">
      <c r="A1048" s="13"/>
      <c r="B1048" s="229"/>
      <c r="C1048" s="230"/>
      <c r="D1048" s="231" t="s">
        <v>150</v>
      </c>
      <c r="E1048" s="232" t="s">
        <v>1</v>
      </c>
      <c r="F1048" s="233" t="s">
        <v>977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150</v>
      </c>
      <c r="AU1048" s="239" t="s">
        <v>144</v>
      </c>
      <c r="AV1048" s="13" t="s">
        <v>81</v>
      </c>
      <c r="AW1048" s="13" t="s">
        <v>30</v>
      </c>
      <c r="AX1048" s="13" t="s">
        <v>74</v>
      </c>
      <c r="AY1048" s="239" t="s">
        <v>136</v>
      </c>
    </row>
    <row r="1049" s="13" customFormat="1">
      <c r="A1049" s="13"/>
      <c r="B1049" s="229"/>
      <c r="C1049" s="230"/>
      <c r="D1049" s="231" t="s">
        <v>150</v>
      </c>
      <c r="E1049" s="232" t="s">
        <v>1</v>
      </c>
      <c r="F1049" s="233" t="s">
        <v>172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150</v>
      </c>
      <c r="AU1049" s="239" t="s">
        <v>144</v>
      </c>
      <c r="AV1049" s="13" t="s">
        <v>81</v>
      </c>
      <c r="AW1049" s="13" t="s">
        <v>30</v>
      </c>
      <c r="AX1049" s="13" t="s">
        <v>74</v>
      </c>
      <c r="AY1049" s="239" t="s">
        <v>136</v>
      </c>
    </row>
    <row r="1050" s="14" customFormat="1">
      <c r="A1050" s="14"/>
      <c r="B1050" s="240"/>
      <c r="C1050" s="241"/>
      <c r="D1050" s="231" t="s">
        <v>150</v>
      </c>
      <c r="E1050" s="242" t="s">
        <v>1</v>
      </c>
      <c r="F1050" s="243" t="s">
        <v>81</v>
      </c>
      <c r="G1050" s="241"/>
      <c r="H1050" s="244">
        <v>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150</v>
      </c>
      <c r="AU1050" s="250" t="s">
        <v>144</v>
      </c>
      <c r="AV1050" s="14" t="s">
        <v>144</v>
      </c>
      <c r="AW1050" s="14" t="s">
        <v>30</v>
      </c>
      <c r="AX1050" s="14" t="s">
        <v>74</v>
      </c>
      <c r="AY1050" s="250" t="s">
        <v>136</v>
      </c>
    </row>
    <row r="1051" s="13" customFormat="1">
      <c r="A1051" s="13"/>
      <c r="B1051" s="229"/>
      <c r="C1051" s="230"/>
      <c r="D1051" s="231" t="s">
        <v>150</v>
      </c>
      <c r="E1051" s="232" t="s">
        <v>1</v>
      </c>
      <c r="F1051" s="233" t="s">
        <v>170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150</v>
      </c>
      <c r="AU1051" s="239" t="s">
        <v>144</v>
      </c>
      <c r="AV1051" s="13" t="s">
        <v>81</v>
      </c>
      <c r="AW1051" s="13" t="s">
        <v>30</v>
      </c>
      <c r="AX1051" s="13" t="s">
        <v>74</v>
      </c>
      <c r="AY1051" s="239" t="s">
        <v>136</v>
      </c>
    </row>
    <row r="1052" s="14" customFormat="1">
      <c r="A1052" s="14"/>
      <c r="B1052" s="240"/>
      <c r="C1052" s="241"/>
      <c r="D1052" s="231" t="s">
        <v>150</v>
      </c>
      <c r="E1052" s="242" t="s">
        <v>1</v>
      </c>
      <c r="F1052" s="243" t="s">
        <v>144</v>
      </c>
      <c r="G1052" s="241"/>
      <c r="H1052" s="244">
        <v>2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150</v>
      </c>
      <c r="AU1052" s="250" t="s">
        <v>144</v>
      </c>
      <c r="AV1052" s="14" t="s">
        <v>144</v>
      </c>
      <c r="AW1052" s="14" t="s">
        <v>30</v>
      </c>
      <c r="AX1052" s="14" t="s">
        <v>74</v>
      </c>
      <c r="AY1052" s="250" t="s">
        <v>136</v>
      </c>
    </row>
    <row r="1053" s="13" customFormat="1">
      <c r="A1053" s="13"/>
      <c r="B1053" s="229"/>
      <c r="C1053" s="230"/>
      <c r="D1053" s="231" t="s">
        <v>150</v>
      </c>
      <c r="E1053" s="232" t="s">
        <v>1</v>
      </c>
      <c r="F1053" s="233" t="s">
        <v>971</v>
      </c>
      <c r="G1053" s="230"/>
      <c r="H1053" s="232" t="s">
        <v>1</v>
      </c>
      <c r="I1053" s="234"/>
      <c r="J1053" s="230"/>
      <c r="K1053" s="230"/>
      <c r="L1053" s="235"/>
      <c r="M1053" s="236"/>
      <c r="N1053" s="237"/>
      <c r="O1053" s="237"/>
      <c r="P1053" s="237"/>
      <c r="Q1053" s="237"/>
      <c r="R1053" s="237"/>
      <c r="S1053" s="237"/>
      <c r="T1053" s="238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9" t="s">
        <v>150</v>
      </c>
      <c r="AU1053" s="239" t="s">
        <v>144</v>
      </c>
      <c r="AV1053" s="13" t="s">
        <v>81</v>
      </c>
      <c r="AW1053" s="13" t="s">
        <v>30</v>
      </c>
      <c r="AX1053" s="13" t="s">
        <v>74</v>
      </c>
      <c r="AY1053" s="239" t="s">
        <v>136</v>
      </c>
    </row>
    <row r="1054" s="14" customFormat="1">
      <c r="A1054" s="14"/>
      <c r="B1054" s="240"/>
      <c r="C1054" s="241"/>
      <c r="D1054" s="231" t="s">
        <v>150</v>
      </c>
      <c r="E1054" s="242" t="s">
        <v>1</v>
      </c>
      <c r="F1054" s="243" t="s">
        <v>81</v>
      </c>
      <c r="G1054" s="241"/>
      <c r="H1054" s="244">
        <v>1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150</v>
      </c>
      <c r="AU1054" s="250" t="s">
        <v>144</v>
      </c>
      <c r="AV1054" s="14" t="s">
        <v>144</v>
      </c>
      <c r="AW1054" s="14" t="s">
        <v>30</v>
      </c>
      <c r="AX1054" s="14" t="s">
        <v>74</v>
      </c>
      <c r="AY1054" s="250" t="s">
        <v>136</v>
      </c>
    </row>
    <row r="1055" s="13" customFormat="1">
      <c r="A1055" s="13"/>
      <c r="B1055" s="229"/>
      <c r="C1055" s="230"/>
      <c r="D1055" s="231" t="s">
        <v>150</v>
      </c>
      <c r="E1055" s="232" t="s">
        <v>1</v>
      </c>
      <c r="F1055" s="233" t="s">
        <v>1210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150</v>
      </c>
      <c r="AU1055" s="239" t="s">
        <v>144</v>
      </c>
      <c r="AV1055" s="13" t="s">
        <v>81</v>
      </c>
      <c r="AW1055" s="13" t="s">
        <v>30</v>
      </c>
      <c r="AX1055" s="13" t="s">
        <v>74</v>
      </c>
      <c r="AY1055" s="239" t="s">
        <v>136</v>
      </c>
    </row>
    <row r="1056" s="14" customFormat="1">
      <c r="A1056" s="14"/>
      <c r="B1056" s="240"/>
      <c r="C1056" s="241"/>
      <c r="D1056" s="231" t="s">
        <v>150</v>
      </c>
      <c r="E1056" s="242" t="s">
        <v>1</v>
      </c>
      <c r="F1056" s="243" t="s">
        <v>144</v>
      </c>
      <c r="G1056" s="241"/>
      <c r="H1056" s="244">
        <v>2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150</v>
      </c>
      <c r="AU1056" s="250" t="s">
        <v>144</v>
      </c>
      <c r="AV1056" s="14" t="s">
        <v>144</v>
      </c>
      <c r="AW1056" s="14" t="s">
        <v>30</v>
      </c>
      <c r="AX1056" s="14" t="s">
        <v>74</v>
      </c>
      <c r="AY1056" s="250" t="s">
        <v>136</v>
      </c>
    </row>
    <row r="1057" s="15" customFormat="1">
      <c r="A1057" s="15"/>
      <c r="B1057" s="251"/>
      <c r="C1057" s="252"/>
      <c r="D1057" s="231" t="s">
        <v>150</v>
      </c>
      <c r="E1057" s="253" t="s">
        <v>1</v>
      </c>
      <c r="F1057" s="254" t="s">
        <v>174</v>
      </c>
      <c r="G1057" s="252"/>
      <c r="H1057" s="255">
        <v>6</v>
      </c>
      <c r="I1057" s="256"/>
      <c r="J1057" s="252"/>
      <c r="K1057" s="252"/>
      <c r="L1057" s="257"/>
      <c r="M1057" s="258"/>
      <c r="N1057" s="259"/>
      <c r="O1057" s="259"/>
      <c r="P1057" s="259"/>
      <c r="Q1057" s="259"/>
      <c r="R1057" s="259"/>
      <c r="S1057" s="259"/>
      <c r="T1057" s="260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61" t="s">
        <v>150</v>
      </c>
      <c r="AU1057" s="261" t="s">
        <v>144</v>
      </c>
      <c r="AV1057" s="15" t="s">
        <v>143</v>
      </c>
      <c r="AW1057" s="15" t="s">
        <v>30</v>
      </c>
      <c r="AX1057" s="15" t="s">
        <v>81</v>
      </c>
      <c r="AY1057" s="261" t="s">
        <v>136</v>
      </c>
    </row>
    <row r="1058" s="2" customFormat="1" ht="24.15" customHeight="1">
      <c r="A1058" s="38"/>
      <c r="B1058" s="39"/>
      <c r="C1058" s="262" t="s">
        <v>1211</v>
      </c>
      <c r="D1058" s="262" t="s">
        <v>254</v>
      </c>
      <c r="E1058" s="263" t="s">
        <v>955</v>
      </c>
      <c r="F1058" s="264" t="s">
        <v>956</v>
      </c>
      <c r="G1058" s="265" t="s">
        <v>142</v>
      </c>
      <c r="H1058" s="266">
        <v>6</v>
      </c>
      <c r="I1058" s="267"/>
      <c r="J1058" s="268">
        <f>ROUND(I1058*H1058,1)</f>
        <v>0</v>
      </c>
      <c r="K1058" s="269"/>
      <c r="L1058" s="270"/>
      <c r="M1058" s="271" t="s">
        <v>1</v>
      </c>
      <c r="N1058" s="272" t="s">
        <v>40</v>
      </c>
      <c r="O1058" s="91"/>
      <c r="P1058" s="225">
        <f>O1058*H1058</f>
        <v>0</v>
      </c>
      <c r="Q1058" s="225">
        <v>9.0000000000000006E-05</v>
      </c>
      <c r="R1058" s="225">
        <f>Q1058*H1058</f>
        <v>0.00054000000000000001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188</v>
      </c>
      <c r="AT1058" s="227" t="s">
        <v>254</v>
      </c>
      <c r="AU1058" s="227" t="s">
        <v>144</v>
      </c>
      <c r="AY1058" s="17" t="s">
        <v>136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144</v>
      </c>
      <c r="BK1058" s="228">
        <f>ROUND(I1058*H1058,1)</f>
        <v>0</v>
      </c>
      <c r="BL1058" s="17" t="s">
        <v>143</v>
      </c>
      <c r="BM1058" s="227" t="s">
        <v>1212</v>
      </c>
    </row>
    <row r="1059" s="14" customFormat="1">
      <c r="A1059" s="14"/>
      <c r="B1059" s="240"/>
      <c r="C1059" s="241"/>
      <c r="D1059" s="231" t="s">
        <v>150</v>
      </c>
      <c r="E1059" s="242" t="s">
        <v>1</v>
      </c>
      <c r="F1059" s="243" t="s">
        <v>153</v>
      </c>
      <c r="G1059" s="241"/>
      <c r="H1059" s="244">
        <v>6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150</v>
      </c>
      <c r="AU1059" s="250" t="s">
        <v>144</v>
      </c>
      <c r="AV1059" s="14" t="s">
        <v>144</v>
      </c>
      <c r="AW1059" s="14" t="s">
        <v>30</v>
      </c>
      <c r="AX1059" s="14" t="s">
        <v>81</v>
      </c>
      <c r="AY1059" s="250" t="s">
        <v>136</v>
      </c>
    </row>
    <row r="1060" s="2" customFormat="1" ht="21.75" customHeight="1">
      <c r="A1060" s="38"/>
      <c r="B1060" s="39"/>
      <c r="C1060" s="215" t="s">
        <v>1213</v>
      </c>
      <c r="D1060" s="215" t="s">
        <v>139</v>
      </c>
      <c r="E1060" s="216" t="s">
        <v>1214</v>
      </c>
      <c r="F1060" s="217" t="s">
        <v>1215</v>
      </c>
      <c r="G1060" s="218" t="s">
        <v>307</v>
      </c>
      <c r="H1060" s="219">
        <v>31</v>
      </c>
      <c r="I1060" s="220"/>
      <c r="J1060" s="221">
        <f>ROUND(I1060*H1060,1)</f>
        <v>0</v>
      </c>
      <c r="K1060" s="222"/>
      <c r="L1060" s="44"/>
      <c r="M1060" s="223" t="s">
        <v>1</v>
      </c>
      <c r="N1060" s="224" t="s">
        <v>40</v>
      </c>
      <c r="O1060" s="91"/>
      <c r="P1060" s="225">
        <f>O1060*H1060</f>
        <v>0</v>
      </c>
      <c r="Q1060" s="225">
        <v>0</v>
      </c>
      <c r="R1060" s="225">
        <f>Q1060*H1060</f>
        <v>0</v>
      </c>
      <c r="S1060" s="225">
        <v>0</v>
      </c>
      <c r="T1060" s="226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27" t="s">
        <v>244</v>
      </c>
      <c r="AT1060" s="227" t="s">
        <v>139</v>
      </c>
      <c r="AU1060" s="227" t="s">
        <v>144</v>
      </c>
      <c r="AY1060" s="17" t="s">
        <v>136</v>
      </c>
      <c r="BE1060" s="228">
        <f>IF(N1060="základní",J1060,0)</f>
        <v>0</v>
      </c>
      <c r="BF1060" s="228">
        <f>IF(N1060="snížená",J1060,0)</f>
        <v>0</v>
      </c>
      <c r="BG1060" s="228">
        <f>IF(N1060="zákl. přenesená",J1060,0)</f>
        <v>0</v>
      </c>
      <c r="BH1060" s="228">
        <f>IF(N1060="sníž. přenesená",J1060,0)</f>
        <v>0</v>
      </c>
      <c r="BI1060" s="228">
        <f>IF(N1060="nulová",J1060,0)</f>
        <v>0</v>
      </c>
      <c r="BJ1060" s="17" t="s">
        <v>144</v>
      </c>
      <c r="BK1060" s="228">
        <f>ROUND(I1060*H1060,1)</f>
        <v>0</v>
      </c>
      <c r="BL1060" s="17" t="s">
        <v>244</v>
      </c>
      <c r="BM1060" s="227" t="s">
        <v>1216</v>
      </c>
    </row>
    <row r="1061" s="13" customFormat="1">
      <c r="A1061" s="13"/>
      <c r="B1061" s="229"/>
      <c r="C1061" s="230"/>
      <c r="D1061" s="231" t="s">
        <v>150</v>
      </c>
      <c r="E1061" s="232" t="s">
        <v>1</v>
      </c>
      <c r="F1061" s="233" t="s">
        <v>1060</v>
      </c>
      <c r="G1061" s="230"/>
      <c r="H1061" s="232" t="s">
        <v>1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9" t="s">
        <v>150</v>
      </c>
      <c r="AU1061" s="239" t="s">
        <v>144</v>
      </c>
      <c r="AV1061" s="13" t="s">
        <v>81</v>
      </c>
      <c r="AW1061" s="13" t="s">
        <v>30</v>
      </c>
      <c r="AX1061" s="13" t="s">
        <v>74</v>
      </c>
      <c r="AY1061" s="239" t="s">
        <v>136</v>
      </c>
    </row>
    <row r="1062" s="14" customFormat="1">
      <c r="A1062" s="14"/>
      <c r="B1062" s="240"/>
      <c r="C1062" s="241"/>
      <c r="D1062" s="231" t="s">
        <v>150</v>
      </c>
      <c r="E1062" s="242" t="s">
        <v>1</v>
      </c>
      <c r="F1062" s="243" t="s">
        <v>1217</v>
      </c>
      <c r="G1062" s="241"/>
      <c r="H1062" s="244">
        <v>7.5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150</v>
      </c>
      <c r="AU1062" s="250" t="s">
        <v>144</v>
      </c>
      <c r="AV1062" s="14" t="s">
        <v>144</v>
      </c>
      <c r="AW1062" s="14" t="s">
        <v>30</v>
      </c>
      <c r="AX1062" s="14" t="s">
        <v>74</v>
      </c>
      <c r="AY1062" s="250" t="s">
        <v>136</v>
      </c>
    </row>
    <row r="1063" s="13" customFormat="1">
      <c r="A1063" s="13"/>
      <c r="B1063" s="229"/>
      <c r="C1063" s="230"/>
      <c r="D1063" s="231" t="s">
        <v>150</v>
      </c>
      <c r="E1063" s="232" t="s">
        <v>1</v>
      </c>
      <c r="F1063" s="233" t="s">
        <v>971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150</v>
      </c>
      <c r="AU1063" s="239" t="s">
        <v>144</v>
      </c>
      <c r="AV1063" s="13" t="s">
        <v>81</v>
      </c>
      <c r="AW1063" s="13" t="s">
        <v>30</v>
      </c>
      <c r="AX1063" s="13" t="s">
        <v>74</v>
      </c>
      <c r="AY1063" s="239" t="s">
        <v>136</v>
      </c>
    </row>
    <row r="1064" s="14" customFormat="1">
      <c r="A1064" s="14"/>
      <c r="B1064" s="240"/>
      <c r="C1064" s="241"/>
      <c r="D1064" s="231" t="s">
        <v>150</v>
      </c>
      <c r="E1064" s="242" t="s">
        <v>1</v>
      </c>
      <c r="F1064" s="243" t="s">
        <v>1218</v>
      </c>
      <c r="G1064" s="241"/>
      <c r="H1064" s="244">
        <v>1.5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150</v>
      </c>
      <c r="AU1064" s="250" t="s">
        <v>144</v>
      </c>
      <c r="AV1064" s="14" t="s">
        <v>144</v>
      </c>
      <c r="AW1064" s="14" t="s">
        <v>30</v>
      </c>
      <c r="AX1064" s="14" t="s">
        <v>74</v>
      </c>
      <c r="AY1064" s="250" t="s">
        <v>136</v>
      </c>
    </row>
    <row r="1065" s="13" customFormat="1">
      <c r="A1065" s="13"/>
      <c r="B1065" s="229"/>
      <c r="C1065" s="230"/>
      <c r="D1065" s="231" t="s">
        <v>150</v>
      </c>
      <c r="E1065" s="232" t="s">
        <v>1</v>
      </c>
      <c r="F1065" s="233" t="s">
        <v>170</v>
      </c>
      <c r="G1065" s="230"/>
      <c r="H1065" s="232" t="s">
        <v>1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9" t="s">
        <v>150</v>
      </c>
      <c r="AU1065" s="239" t="s">
        <v>144</v>
      </c>
      <c r="AV1065" s="13" t="s">
        <v>81</v>
      </c>
      <c r="AW1065" s="13" t="s">
        <v>30</v>
      </c>
      <c r="AX1065" s="13" t="s">
        <v>74</v>
      </c>
      <c r="AY1065" s="239" t="s">
        <v>136</v>
      </c>
    </row>
    <row r="1066" s="14" customFormat="1">
      <c r="A1066" s="14"/>
      <c r="B1066" s="240"/>
      <c r="C1066" s="241"/>
      <c r="D1066" s="231" t="s">
        <v>150</v>
      </c>
      <c r="E1066" s="242" t="s">
        <v>1</v>
      </c>
      <c r="F1066" s="243" t="s">
        <v>211</v>
      </c>
      <c r="G1066" s="241"/>
      <c r="H1066" s="244">
        <v>10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150</v>
      </c>
      <c r="AU1066" s="250" t="s">
        <v>144</v>
      </c>
      <c r="AV1066" s="14" t="s">
        <v>144</v>
      </c>
      <c r="AW1066" s="14" t="s">
        <v>30</v>
      </c>
      <c r="AX1066" s="14" t="s">
        <v>74</v>
      </c>
      <c r="AY1066" s="250" t="s">
        <v>136</v>
      </c>
    </row>
    <row r="1067" s="13" customFormat="1">
      <c r="A1067" s="13"/>
      <c r="B1067" s="229"/>
      <c r="C1067" s="230"/>
      <c r="D1067" s="231" t="s">
        <v>150</v>
      </c>
      <c r="E1067" s="232" t="s">
        <v>1</v>
      </c>
      <c r="F1067" s="233" t="s">
        <v>172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150</v>
      </c>
      <c r="AU1067" s="239" t="s">
        <v>144</v>
      </c>
      <c r="AV1067" s="13" t="s">
        <v>81</v>
      </c>
      <c r="AW1067" s="13" t="s">
        <v>30</v>
      </c>
      <c r="AX1067" s="13" t="s">
        <v>74</v>
      </c>
      <c r="AY1067" s="239" t="s">
        <v>136</v>
      </c>
    </row>
    <row r="1068" s="14" customFormat="1">
      <c r="A1068" s="14"/>
      <c r="B1068" s="240"/>
      <c r="C1068" s="241"/>
      <c r="D1068" s="231" t="s">
        <v>150</v>
      </c>
      <c r="E1068" s="242" t="s">
        <v>1</v>
      </c>
      <c r="F1068" s="243" t="s">
        <v>220</v>
      </c>
      <c r="G1068" s="241"/>
      <c r="H1068" s="244">
        <v>12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150</v>
      </c>
      <c r="AU1068" s="250" t="s">
        <v>144</v>
      </c>
      <c r="AV1068" s="14" t="s">
        <v>144</v>
      </c>
      <c r="AW1068" s="14" t="s">
        <v>30</v>
      </c>
      <c r="AX1068" s="14" t="s">
        <v>74</v>
      </c>
      <c r="AY1068" s="250" t="s">
        <v>136</v>
      </c>
    </row>
    <row r="1069" s="15" customFormat="1">
      <c r="A1069" s="15"/>
      <c r="B1069" s="251"/>
      <c r="C1069" s="252"/>
      <c r="D1069" s="231" t="s">
        <v>150</v>
      </c>
      <c r="E1069" s="253" t="s">
        <v>1</v>
      </c>
      <c r="F1069" s="254" t="s">
        <v>174</v>
      </c>
      <c r="G1069" s="252"/>
      <c r="H1069" s="255">
        <v>31</v>
      </c>
      <c r="I1069" s="256"/>
      <c r="J1069" s="252"/>
      <c r="K1069" s="252"/>
      <c r="L1069" s="257"/>
      <c r="M1069" s="258"/>
      <c r="N1069" s="259"/>
      <c r="O1069" s="259"/>
      <c r="P1069" s="259"/>
      <c r="Q1069" s="259"/>
      <c r="R1069" s="259"/>
      <c r="S1069" s="259"/>
      <c r="T1069" s="260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1" t="s">
        <v>150</v>
      </c>
      <c r="AU1069" s="261" t="s">
        <v>144</v>
      </c>
      <c r="AV1069" s="15" t="s">
        <v>143</v>
      </c>
      <c r="AW1069" s="15" t="s">
        <v>30</v>
      </c>
      <c r="AX1069" s="15" t="s">
        <v>81</v>
      </c>
      <c r="AY1069" s="261" t="s">
        <v>136</v>
      </c>
    </row>
    <row r="1070" s="2" customFormat="1" ht="24.15" customHeight="1">
      <c r="A1070" s="38"/>
      <c r="B1070" s="39"/>
      <c r="C1070" s="262" t="s">
        <v>1219</v>
      </c>
      <c r="D1070" s="262" t="s">
        <v>254</v>
      </c>
      <c r="E1070" s="263" t="s">
        <v>1220</v>
      </c>
      <c r="F1070" s="264" t="s">
        <v>1221</v>
      </c>
      <c r="G1070" s="265" t="s">
        <v>307</v>
      </c>
      <c r="H1070" s="266">
        <v>31</v>
      </c>
      <c r="I1070" s="267"/>
      <c r="J1070" s="268">
        <f>ROUND(I1070*H1070,1)</f>
        <v>0</v>
      </c>
      <c r="K1070" s="269"/>
      <c r="L1070" s="270"/>
      <c r="M1070" s="271" t="s">
        <v>1</v>
      </c>
      <c r="N1070" s="272" t="s">
        <v>40</v>
      </c>
      <c r="O1070" s="91"/>
      <c r="P1070" s="225">
        <f>O1070*H1070</f>
        <v>0</v>
      </c>
      <c r="Q1070" s="225">
        <v>4.0000000000000003E-05</v>
      </c>
      <c r="R1070" s="225">
        <f>Q1070*H1070</f>
        <v>0.00124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325</v>
      </c>
      <c r="AT1070" s="227" t="s">
        <v>254</v>
      </c>
      <c r="AU1070" s="227" t="s">
        <v>144</v>
      </c>
      <c r="AY1070" s="17" t="s">
        <v>136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144</v>
      </c>
      <c r="BK1070" s="228">
        <f>ROUND(I1070*H1070,1)</f>
        <v>0</v>
      </c>
      <c r="BL1070" s="17" t="s">
        <v>244</v>
      </c>
      <c r="BM1070" s="227" t="s">
        <v>1222</v>
      </c>
    </row>
    <row r="1071" s="14" customFormat="1">
      <c r="A1071" s="14"/>
      <c r="B1071" s="240"/>
      <c r="C1071" s="241"/>
      <c r="D1071" s="231" t="s">
        <v>150</v>
      </c>
      <c r="E1071" s="242" t="s">
        <v>1</v>
      </c>
      <c r="F1071" s="243" t="s">
        <v>317</v>
      </c>
      <c r="G1071" s="241"/>
      <c r="H1071" s="244">
        <v>31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150</v>
      </c>
      <c r="AU1071" s="250" t="s">
        <v>144</v>
      </c>
      <c r="AV1071" s="14" t="s">
        <v>144</v>
      </c>
      <c r="AW1071" s="14" t="s">
        <v>30</v>
      </c>
      <c r="AX1071" s="14" t="s">
        <v>81</v>
      </c>
      <c r="AY1071" s="250" t="s">
        <v>136</v>
      </c>
    </row>
    <row r="1072" s="2" customFormat="1" ht="21.75" customHeight="1">
      <c r="A1072" s="38"/>
      <c r="B1072" s="39"/>
      <c r="C1072" s="215" t="s">
        <v>1223</v>
      </c>
      <c r="D1072" s="215" t="s">
        <v>139</v>
      </c>
      <c r="E1072" s="216" t="s">
        <v>1224</v>
      </c>
      <c r="F1072" s="217" t="s">
        <v>1225</v>
      </c>
      <c r="G1072" s="218" t="s">
        <v>142</v>
      </c>
      <c r="H1072" s="219">
        <v>3</v>
      </c>
      <c r="I1072" s="220"/>
      <c r="J1072" s="221">
        <f>ROUND(I1072*H1072,1)</f>
        <v>0</v>
      </c>
      <c r="K1072" s="222"/>
      <c r="L1072" s="44"/>
      <c r="M1072" s="223" t="s">
        <v>1</v>
      </c>
      <c r="N1072" s="224" t="s">
        <v>40</v>
      </c>
      <c r="O1072" s="91"/>
      <c r="P1072" s="225">
        <f>O1072*H1072</f>
        <v>0</v>
      </c>
      <c r="Q1072" s="225">
        <v>0</v>
      </c>
      <c r="R1072" s="225">
        <f>Q1072*H1072</f>
        <v>0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244</v>
      </c>
      <c r="AT1072" s="227" t="s">
        <v>139</v>
      </c>
      <c r="AU1072" s="227" t="s">
        <v>144</v>
      </c>
      <c r="AY1072" s="17" t="s">
        <v>136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144</v>
      </c>
      <c r="BK1072" s="228">
        <f>ROUND(I1072*H1072,1)</f>
        <v>0</v>
      </c>
      <c r="BL1072" s="17" t="s">
        <v>244</v>
      </c>
      <c r="BM1072" s="227" t="s">
        <v>1226</v>
      </c>
    </row>
    <row r="1073" s="13" customFormat="1">
      <c r="A1073" s="13"/>
      <c r="B1073" s="229"/>
      <c r="C1073" s="230"/>
      <c r="D1073" s="231" t="s">
        <v>150</v>
      </c>
      <c r="E1073" s="232" t="s">
        <v>1</v>
      </c>
      <c r="F1073" s="233" t="s">
        <v>1227</v>
      </c>
      <c r="G1073" s="230"/>
      <c r="H1073" s="232" t="s">
        <v>1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9" t="s">
        <v>150</v>
      </c>
      <c r="AU1073" s="239" t="s">
        <v>144</v>
      </c>
      <c r="AV1073" s="13" t="s">
        <v>81</v>
      </c>
      <c r="AW1073" s="13" t="s">
        <v>30</v>
      </c>
      <c r="AX1073" s="13" t="s">
        <v>74</v>
      </c>
      <c r="AY1073" s="239" t="s">
        <v>136</v>
      </c>
    </row>
    <row r="1074" s="14" customFormat="1">
      <c r="A1074" s="14"/>
      <c r="B1074" s="240"/>
      <c r="C1074" s="241"/>
      <c r="D1074" s="231" t="s">
        <v>150</v>
      </c>
      <c r="E1074" s="242" t="s">
        <v>1</v>
      </c>
      <c r="F1074" s="243" t="s">
        <v>515</v>
      </c>
      <c r="G1074" s="241"/>
      <c r="H1074" s="244">
        <v>3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0" t="s">
        <v>150</v>
      </c>
      <c r="AU1074" s="250" t="s">
        <v>144</v>
      </c>
      <c r="AV1074" s="14" t="s">
        <v>144</v>
      </c>
      <c r="AW1074" s="14" t="s">
        <v>30</v>
      </c>
      <c r="AX1074" s="14" t="s">
        <v>81</v>
      </c>
      <c r="AY1074" s="250" t="s">
        <v>136</v>
      </c>
    </row>
    <row r="1075" s="2" customFormat="1" ht="21.75" customHeight="1">
      <c r="A1075" s="38"/>
      <c r="B1075" s="39"/>
      <c r="C1075" s="215" t="s">
        <v>1228</v>
      </c>
      <c r="D1075" s="215" t="s">
        <v>139</v>
      </c>
      <c r="E1075" s="216" t="s">
        <v>1229</v>
      </c>
      <c r="F1075" s="217" t="s">
        <v>1230</v>
      </c>
      <c r="G1075" s="218" t="s">
        <v>142</v>
      </c>
      <c r="H1075" s="219">
        <v>1</v>
      </c>
      <c r="I1075" s="220"/>
      <c r="J1075" s="221">
        <f>ROUND(I1075*H1075,1)</f>
        <v>0</v>
      </c>
      <c r="K1075" s="222"/>
      <c r="L1075" s="44"/>
      <c r="M1075" s="223" t="s">
        <v>1</v>
      </c>
      <c r="N1075" s="224" t="s">
        <v>40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244</v>
      </c>
      <c r="AT1075" s="227" t="s">
        <v>139</v>
      </c>
      <c r="AU1075" s="227" t="s">
        <v>144</v>
      </c>
      <c r="AY1075" s="17" t="s">
        <v>136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144</v>
      </c>
      <c r="BK1075" s="228">
        <f>ROUND(I1075*H1075,1)</f>
        <v>0</v>
      </c>
      <c r="BL1075" s="17" t="s">
        <v>244</v>
      </c>
      <c r="BM1075" s="227" t="s">
        <v>1231</v>
      </c>
    </row>
    <row r="1076" s="2" customFormat="1" ht="16.5" customHeight="1">
      <c r="A1076" s="38"/>
      <c r="B1076" s="39"/>
      <c r="C1076" s="262" t="s">
        <v>1232</v>
      </c>
      <c r="D1076" s="262" t="s">
        <v>254</v>
      </c>
      <c r="E1076" s="263" t="s">
        <v>1233</v>
      </c>
      <c r="F1076" s="264" t="s">
        <v>1234</v>
      </c>
      <c r="G1076" s="265" t="s">
        <v>142</v>
      </c>
      <c r="H1076" s="266">
        <v>1</v>
      </c>
      <c r="I1076" s="267"/>
      <c r="J1076" s="268">
        <f>ROUND(I1076*H1076,1)</f>
        <v>0</v>
      </c>
      <c r="K1076" s="269"/>
      <c r="L1076" s="270"/>
      <c r="M1076" s="271" t="s">
        <v>1</v>
      </c>
      <c r="N1076" s="272" t="s">
        <v>40</v>
      </c>
      <c r="O1076" s="91"/>
      <c r="P1076" s="225">
        <f>O1076*H1076</f>
        <v>0</v>
      </c>
      <c r="Q1076" s="225">
        <v>0.00044999999999999999</v>
      </c>
      <c r="R1076" s="225">
        <f>Q1076*H1076</f>
        <v>0.00044999999999999999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325</v>
      </c>
      <c r="AT1076" s="227" t="s">
        <v>254</v>
      </c>
      <c r="AU1076" s="227" t="s">
        <v>144</v>
      </c>
      <c r="AY1076" s="17" t="s">
        <v>136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144</v>
      </c>
      <c r="BK1076" s="228">
        <f>ROUND(I1076*H1076,1)</f>
        <v>0</v>
      </c>
      <c r="BL1076" s="17" t="s">
        <v>244</v>
      </c>
      <c r="BM1076" s="227" t="s">
        <v>1235</v>
      </c>
    </row>
    <row r="1077" s="2" customFormat="1" ht="21.75" customHeight="1">
      <c r="A1077" s="38"/>
      <c r="B1077" s="39"/>
      <c r="C1077" s="215" t="s">
        <v>1236</v>
      </c>
      <c r="D1077" s="215" t="s">
        <v>139</v>
      </c>
      <c r="E1077" s="216" t="s">
        <v>1237</v>
      </c>
      <c r="F1077" s="217" t="s">
        <v>1238</v>
      </c>
      <c r="G1077" s="218" t="s">
        <v>142</v>
      </c>
      <c r="H1077" s="219">
        <v>1</v>
      </c>
      <c r="I1077" s="220"/>
      <c r="J1077" s="221">
        <f>ROUND(I1077*H1077,1)</f>
        <v>0</v>
      </c>
      <c r="K1077" s="222"/>
      <c r="L1077" s="44"/>
      <c r="M1077" s="223" t="s">
        <v>1</v>
      </c>
      <c r="N1077" s="224" t="s">
        <v>40</v>
      </c>
      <c r="O1077" s="91"/>
      <c r="P1077" s="225">
        <f>O1077*H1077</f>
        <v>0</v>
      </c>
      <c r="Q1077" s="225">
        <v>0</v>
      </c>
      <c r="R1077" s="225">
        <f>Q1077*H1077</f>
        <v>0</v>
      </c>
      <c r="S1077" s="225">
        <v>0.00029999999999999997</v>
      </c>
      <c r="T1077" s="226">
        <f>S1077*H1077</f>
        <v>0.00029999999999999997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244</v>
      </c>
      <c r="AT1077" s="227" t="s">
        <v>139</v>
      </c>
      <c r="AU1077" s="227" t="s">
        <v>144</v>
      </c>
      <c r="AY1077" s="17" t="s">
        <v>136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144</v>
      </c>
      <c r="BK1077" s="228">
        <f>ROUND(I1077*H1077,1)</f>
        <v>0</v>
      </c>
      <c r="BL1077" s="17" t="s">
        <v>244</v>
      </c>
      <c r="BM1077" s="227" t="s">
        <v>1239</v>
      </c>
    </row>
    <row r="1078" s="2" customFormat="1" ht="16.5" customHeight="1">
      <c r="A1078" s="38"/>
      <c r="B1078" s="39"/>
      <c r="C1078" s="215" t="s">
        <v>1240</v>
      </c>
      <c r="D1078" s="215" t="s">
        <v>139</v>
      </c>
      <c r="E1078" s="216" t="s">
        <v>1241</v>
      </c>
      <c r="F1078" s="217" t="s">
        <v>1242</v>
      </c>
      <c r="G1078" s="218" t="s">
        <v>142</v>
      </c>
      <c r="H1078" s="219">
        <v>4</v>
      </c>
      <c r="I1078" s="220"/>
      <c r="J1078" s="221">
        <f>ROUND(I1078*H1078,1)</f>
        <v>0</v>
      </c>
      <c r="K1078" s="222"/>
      <c r="L1078" s="44"/>
      <c r="M1078" s="223" t="s">
        <v>1</v>
      </c>
      <c r="N1078" s="224" t="s">
        <v>40</v>
      </c>
      <c r="O1078" s="91"/>
      <c r="P1078" s="225">
        <f>O1078*H1078</f>
        <v>0</v>
      </c>
      <c r="Q1078" s="225">
        <v>0</v>
      </c>
      <c r="R1078" s="225">
        <f>Q1078*H1078</f>
        <v>0</v>
      </c>
      <c r="S1078" s="225">
        <v>0</v>
      </c>
      <c r="T1078" s="226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244</v>
      </c>
      <c r="AT1078" s="227" t="s">
        <v>139</v>
      </c>
      <c r="AU1078" s="227" t="s">
        <v>144</v>
      </c>
      <c r="AY1078" s="17" t="s">
        <v>136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144</v>
      </c>
      <c r="BK1078" s="228">
        <f>ROUND(I1078*H1078,1)</f>
        <v>0</v>
      </c>
      <c r="BL1078" s="17" t="s">
        <v>244</v>
      </c>
      <c r="BM1078" s="227" t="s">
        <v>1243</v>
      </c>
    </row>
    <row r="1079" s="13" customFormat="1">
      <c r="A1079" s="13"/>
      <c r="B1079" s="229"/>
      <c r="C1079" s="230"/>
      <c r="D1079" s="231" t="s">
        <v>150</v>
      </c>
      <c r="E1079" s="232" t="s">
        <v>1</v>
      </c>
      <c r="F1079" s="233" t="s">
        <v>172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150</v>
      </c>
      <c r="AU1079" s="239" t="s">
        <v>144</v>
      </c>
      <c r="AV1079" s="13" t="s">
        <v>81</v>
      </c>
      <c r="AW1079" s="13" t="s">
        <v>30</v>
      </c>
      <c r="AX1079" s="13" t="s">
        <v>74</v>
      </c>
      <c r="AY1079" s="239" t="s">
        <v>136</v>
      </c>
    </row>
    <row r="1080" s="14" customFormat="1">
      <c r="A1080" s="14"/>
      <c r="B1080" s="240"/>
      <c r="C1080" s="241"/>
      <c r="D1080" s="231" t="s">
        <v>150</v>
      </c>
      <c r="E1080" s="242" t="s">
        <v>1</v>
      </c>
      <c r="F1080" s="243" t="s">
        <v>81</v>
      </c>
      <c r="G1080" s="241"/>
      <c r="H1080" s="244">
        <v>1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150</v>
      </c>
      <c r="AU1080" s="250" t="s">
        <v>144</v>
      </c>
      <c r="AV1080" s="14" t="s">
        <v>144</v>
      </c>
      <c r="AW1080" s="14" t="s">
        <v>30</v>
      </c>
      <c r="AX1080" s="14" t="s">
        <v>74</v>
      </c>
      <c r="AY1080" s="250" t="s">
        <v>136</v>
      </c>
    </row>
    <row r="1081" s="13" customFormat="1">
      <c r="A1081" s="13"/>
      <c r="B1081" s="229"/>
      <c r="C1081" s="230"/>
      <c r="D1081" s="231" t="s">
        <v>150</v>
      </c>
      <c r="E1081" s="232" t="s">
        <v>1</v>
      </c>
      <c r="F1081" s="233" t="s">
        <v>170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150</v>
      </c>
      <c r="AU1081" s="239" t="s">
        <v>144</v>
      </c>
      <c r="AV1081" s="13" t="s">
        <v>81</v>
      </c>
      <c r="AW1081" s="13" t="s">
        <v>30</v>
      </c>
      <c r="AX1081" s="13" t="s">
        <v>74</v>
      </c>
      <c r="AY1081" s="239" t="s">
        <v>136</v>
      </c>
    </row>
    <row r="1082" s="14" customFormat="1">
      <c r="A1082" s="14"/>
      <c r="B1082" s="240"/>
      <c r="C1082" s="241"/>
      <c r="D1082" s="231" t="s">
        <v>150</v>
      </c>
      <c r="E1082" s="242" t="s">
        <v>1</v>
      </c>
      <c r="F1082" s="243" t="s">
        <v>144</v>
      </c>
      <c r="G1082" s="241"/>
      <c r="H1082" s="244">
        <v>2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150</v>
      </c>
      <c r="AU1082" s="250" t="s">
        <v>144</v>
      </c>
      <c r="AV1082" s="14" t="s">
        <v>144</v>
      </c>
      <c r="AW1082" s="14" t="s">
        <v>30</v>
      </c>
      <c r="AX1082" s="14" t="s">
        <v>74</v>
      </c>
      <c r="AY1082" s="250" t="s">
        <v>136</v>
      </c>
    </row>
    <row r="1083" s="13" customFormat="1">
      <c r="A1083" s="13"/>
      <c r="B1083" s="229"/>
      <c r="C1083" s="230"/>
      <c r="D1083" s="231" t="s">
        <v>150</v>
      </c>
      <c r="E1083" s="232" t="s">
        <v>1</v>
      </c>
      <c r="F1083" s="233" t="s">
        <v>971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150</v>
      </c>
      <c r="AU1083" s="239" t="s">
        <v>144</v>
      </c>
      <c r="AV1083" s="13" t="s">
        <v>81</v>
      </c>
      <c r="AW1083" s="13" t="s">
        <v>30</v>
      </c>
      <c r="AX1083" s="13" t="s">
        <v>74</v>
      </c>
      <c r="AY1083" s="239" t="s">
        <v>136</v>
      </c>
    </row>
    <row r="1084" s="14" customFormat="1">
      <c r="A1084" s="14"/>
      <c r="B1084" s="240"/>
      <c r="C1084" s="241"/>
      <c r="D1084" s="231" t="s">
        <v>150</v>
      </c>
      <c r="E1084" s="242" t="s">
        <v>1</v>
      </c>
      <c r="F1084" s="243" t="s">
        <v>81</v>
      </c>
      <c r="G1084" s="241"/>
      <c r="H1084" s="244">
        <v>1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150</v>
      </c>
      <c r="AU1084" s="250" t="s">
        <v>144</v>
      </c>
      <c r="AV1084" s="14" t="s">
        <v>144</v>
      </c>
      <c r="AW1084" s="14" t="s">
        <v>30</v>
      </c>
      <c r="AX1084" s="14" t="s">
        <v>74</v>
      </c>
      <c r="AY1084" s="250" t="s">
        <v>136</v>
      </c>
    </row>
    <row r="1085" s="15" customFormat="1">
      <c r="A1085" s="15"/>
      <c r="B1085" s="251"/>
      <c r="C1085" s="252"/>
      <c r="D1085" s="231" t="s">
        <v>150</v>
      </c>
      <c r="E1085" s="253" t="s">
        <v>1</v>
      </c>
      <c r="F1085" s="254" t="s">
        <v>174</v>
      </c>
      <c r="G1085" s="252"/>
      <c r="H1085" s="255">
        <v>4</v>
      </c>
      <c r="I1085" s="256"/>
      <c r="J1085" s="252"/>
      <c r="K1085" s="252"/>
      <c r="L1085" s="257"/>
      <c r="M1085" s="258"/>
      <c r="N1085" s="259"/>
      <c r="O1085" s="259"/>
      <c r="P1085" s="259"/>
      <c r="Q1085" s="259"/>
      <c r="R1085" s="259"/>
      <c r="S1085" s="259"/>
      <c r="T1085" s="260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1" t="s">
        <v>150</v>
      </c>
      <c r="AU1085" s="261" t="s">
        <v>144</v>
      </c>
      <c r="AV1085" s="15" t="s">
        <v>143</v>
      </c>
      <c r="AW1085" s="15" t="s">
        <v>30</v>
      </c>
      <c r="AX1085" s="15" t="s">
        <v>81</v>
      </c>
      <c r="AY1085" s="261" t="s">
        <v>136</v>
      </c>
    </row>
    <row r="1086" s="2" customFormat="1" ht="21.75" customHeight="1">
      <c r="A1086" s="38"/>
      <c r="B1086" s="39"/>
      <c r="C1086" s="262" t="s">
        <v>1244</v>
      </c>
      <c r="D1086" s="262" t="s">
        <v>254</v>
      </c>
      <c r="E1086" s="263" t="s">
        <v>1245</v>
      </c>
      <c r="F1086" s="264" t="s">
        <v>1246</v>
      </c>
      <c r="G1086" s="265" t="s">
        <v>142</v>
      </c>
      <c r="H1086" s="266">
        <v>4</v>
      </c>
      <c r="I1086" s="267"/>
      <c r="J1086" s="268">
        <f>ROUND(I1086*H1086,1)</f>
        <v>0</v>
      </c>
      <c r="K1086" s="269"/>
      <c r="L1086" s="270"/>
      <c r="M1086" s="271" t="s">
        <v>1</v>
      </c>
      <c r="N1086" s="272" t="s">
        <v>40</v>
      </c>
      <c r="O1086" s="91"/>
      <c r="P1086" s="225">
        <f>O1086*H1086</f>
        <v>0</v>
      </c>
      <c r="Q1086" s="225">
        <v>0.00013999999999999999</v>
      </c>
      <c r="R1086" s="225">
        <f>Q1086*H1086</f>
        <v>0.00055999999999999995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325</v>
      </c>
      <c r="AT1086" s="227" t="s">
        <v>254</v>
      </c>
      <c r="AU1086" s="227" t="s">
        <v>144</v>
      </c>
      <c r="AY1086" s="17" t="s">
        <v>136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144</v>
      </c>
      <c r="BK1086" s="228">
        <f>ROUND(I1086*H1086,1)</f>
        <v>0</v>
      </c>
      <c r="BL1086" s="17" t="s">
        <v>244</v>
      </c>
      <c r="BM1086" s="227" t="s">
        <v>1247</v>
      </c>
    </row>
    <row r="1087" s="13" customFormat="1">
      <c r="A1087" s="13"/>
      <c r="B1087" s="229"/>
      <c r="C1087" s="230"/>
      <c r="D1087" s="231" t="s">
        <v>150</v>
      </c>
      <c r="E1087" s="232" t="s">
        <v>1</v>
      </c>
      <c r="F1087" s="233" t="s">
        <v>172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150</v>
      </c>
      <c r="AU1087" s="239" t="s">
        <v>144</v>
      </c>
      <c r="AV1087" s="13" t="s">
        <v>81</v>
      </c>
      <c r="AW1087" s="13" t="s">
        <v>30</v>
      </c>
      <c r="AX1087" s="13" t="s">
        <v>74</v>
      </c>
      <c r="AY1087" s="239" t="s">
        <v>136</v>
      </c>
    </row>
    <row r="1088" s="14" customFormat="1">
      <c r="A1088" s="14"/>
      <c r="B1088" s="240"/>
      <c r="C1088" s="241"/>
      <c r="D1088" s="231" t="s">
        <v>150</v>
      </c>
      <c r="E1088" s="242" t="s">
        <v>1</v>
      </c>
      <c r="F1088" s="243" t="s">
        <v>81</v>
      </c>
      <c r="G1088" s="241"/>
      <c r="H1088" s="244">
        <v>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150</v>
      </c>
      <c r="AU1088" s="250" t="s">
        <v>144</v>
      </c>
      <c r="AV1088" s="14" t="s">
        <v>144</v>
      </c>
      <c r="AW1088" s="14" t="s">
        <v>30</v>
      </c>
      <c r="AX1088" s="14" t="s">
        <v>74</v>
      </c>
      <c r="AY1088" s="250" t="s">
        <v>136</v>
      </c>
    </row>
    <row r="1089" s="13" customFormat="1">
      <c r="A1089" s="13"/>
      <c r="B1089" s="229"/>
      <c r="C1089" s="230"/>
      <c r="D1089" s="231" t="s">
        <v>150</v>
      </c>
      <c r="E1089" s="232" t="s">
        <v>1</v>
      </c>
      <c r="F1089" s="233" t="s">
        <v>170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150</v>
      </c>
      <c r="AU1089" s="239" t="s">
        <v>144</v>
      </c>
      <c r="AV1089" s="13" t="s">
        <v>81</v>
      </c>
      <c r="AW1089" s="13" t="s">
        <v>30</v>
      </c>
      <c r="AX1089" s="13" t="s">
        <v>74</v>
      </c>
      <c r="AY1089" s="239" t="s">
        <v>136</v>
      </c>
    </row>
    <row r="1090" s="14" customFormat="1">
      <c r="A1090" s="14"/>
      <c r="B1090" s="240"/>
      <c r="C1090" s="241"/>
      <c r="D1090" s="231" t="s">
        <v>150</v>
      </c>
      <c r="E1090" s="242" t="s">
        <v>1</v>
      </c>
      <c r="F1090" s="243" t="s">
        <v>144</v>
      </c>
      <c r="G1090" s="241"/>
      <c r="H1090" s="244">
        <v>2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150</v>
      </c>
      <c r="AU1090" s="250" t="s">
        <v>144</v>
      </c>
      <c r="AV1090" s="14" t="s">
        <v>144</v>
      </c>
      <c r="AW1090" s="14" t="s">
        <v>30</v>
      </c>
      <c r="AX1090" s="14" t="s">
        <v>74</v>
      </c>
      <c r="AY1090" s="250" t="s">
        <v>136</v>
      </c>
    </row>
    <row r="1091" s="13" customFormat="1">
      <c r="A1091" s="13"/>
      <c r="B1091" s="229"/>
      <c r="C1091" s="230"/>
      <c r="D1091" s="231" t="s">
        <v>150</v>
      </c>
      <c r="E1091" s="232" t="s">
        <v>1</v>
      </c>
      <c r="F1091" s="233" t="s">
        <v>971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150</v>
      </c>
      <c r="AU1091" s="239" t="s">
        <v>144</v>
      </c>
      <c r="AV1091" s="13" t="s">
        <v>81</v>
      </c>
      <c r="AW1091" s="13" t="s">
        <v>30</v>
      </c>
      <c r="AX1091" s="13" t="s">
        <v>74</v>
      </c>
      <c r="AY1091" s="239" t="s">
        <v>136</v>
      </c>
    </row>
    <row r="1092" s="14" customFormat="1">
      <c r="A1092" s="14"/>
      <c r="B1092" s="240"/>
      <c r="C1092" s="241"/>
      <c r="D1092" s="231" t="s">
        <v>150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150</v>
      </c>
      <c r="AU1092" s="250" t="s">
        <v>144</v>
      </c>
      <c r="AV1092" s="14" t="s">
        <v>144</v>
      </c>
      <c r="AW1092" s="14" t="s">
        <v>30</v>
      </c>
      <c r="AX1092" s="14" t="s">
        <v>74</v>
      </c>
      <c r="AY1092" s="250" t="s">
        <v>136</v>
      </c>
    </row>
    <row r="1093" s="15" customFormat="1">
      <c r="A1093" s="15"/>
      <c r="B1093" s="251"/>
      <c r="C1093" s="252"/>
      <c r="D1093" s="231" t="s">
        <v>150</v>
      </c>
      <c r="E1093" s="253" t="s">
        <v>1</v>
      </c>
      <c r="F1093" s="254" t="s">
        <v>174</v>
      </c>
      <c r="G1093" s="252"/>
      <c r="H1093" s="255">
        <v>4</v>
      </c>
      <c r="I1093" s="256"/>
      <c r="J1093" s="252"/>
      <c r="K1093" s="252"/>
      <c r="L1093" s="257"/>
      <c r="M1093" s="258"/>
      <c r="N1093" s="259"/>
      <c r="O1093" s="259"/>
      <c r="P1093" s="259"/>
      <c r="Q1093" s="259"/>
      <c r="R1093" s="259"/>
      <c r="S1093" s="259"/>
      <c r="T1093" s="260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1" t="s">
        <v>150</v>
      </c>
      <c r="AU1093" s="261" t="s">
        <v>144</v>
      </c>
      <c r="AV1093" s="15" t="s">
        <v>143</v>
      </c>
      <c r="AW1093" s="15" t="s">
        <v>30</v>
      </c>
      <c r="AX1093" s="15" t="s">
        <v>81</v>
      </c>
      <c r="AY1093" s="261" t="s">
        <v>136</v>
      </c>
    </row>
    <row r="1094" s="2" customFormat="1" ht="16.5" customHeight="1">
      <c r="A1094" s="38"/>
      <c r="B1094" s="39"/>
      <c r="C1094" s="262" t="s">
        <v>1248</v>
      </c>
      <c r="D1094" s="262" t="s">
        <v>254</v>
      </c>
      <c r="E1094" s="263" t="s">
        <v>1249</v>
      </c>
      <c r="F1094" s="264" t="s">
        <v>1250</v>
      </c>
      <c r="G1094" s="265" t="s">
        <v>142</v>
      </c>
      <c r="H1094" s="266">
        <v>2</v>
      </c>
      <c r="I1094" s="267"/>
      <c r="J1094" s="268">
        <f>ROUND(I1094*H1094,1)</f>
        <v>0</v>
      </c>
      <c r="K1094" s="269"/>
      <c r="L1094" s="270"/>
      <c r="M1094" s="271" t="s">
        <v>1</v>
      </c>
      <c r="N1094" s="272" t="s">
        <v>40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325</v>
      </c>
      <c r="AT1094" s="227" t="s">
        <v>254</v>
      </c>
      <c r="AU1094" s="227" t="s">
        <v>144</v>
      </c>
      <c r="AY1094" s="17" t="s">
        <v>136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144</v>
      </c>
      <c r="BK1094" s="228">
        <f>ROUND(I1094*H1094,1)</f>
        <v>0</v>
      </c>
      <c r="BL1094" s="17" t="s">
        <v>244</v>
      </c>
      <c r="BM1094" s="227" t="s">
        <v>1251</v>
      </c>
    </row>
    <row r="1095" s="14" customFormat="1">
      <c r="A1095" s="14"/>
      <c r="B1095" s="240"/>
      <c r="C1095" s="241"/>
      <c r="D1095" s="231" t="s">
        <v>150</v>
      </c>
      <c r="E1095" s="242" t="s">
        <v>1</v>
      </c>
      <c r="F1095" s="243" t="s">
        <v>144</v>
      </c>
      <c r="G1095" s="241"/>
      <c r="H1095" s="244">
        <v>2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0" t="s">
        <v>150</v>
      </c>
      <c r="AU1095" s="250" t="s">
        <v>144</v>
      </c>
      <c r="AV1095" s="14" t="s">
        <v>144</v>
      </c>
      <c r="AW1095" s="14" t="s">
        <v>30</v>
      </c>
      <c r="AX1095" s="14" t="s">
        <v>81</v>
      </c>
      <c r="AY1095" s="250" t="s">
        <v>136</v>
      </c>
    </row>
    <row r="1096" s="2" customFormat="1" ht="24.15" customHeight="1">
      <c r="A1096" s="38"/>
      <c r="B1096" s="39"/>
      <c r="C1096" s="215" t="s">
        <v>1252</v>
      </c>
      <c r="D1096" s="215" t="s">
        <v>139</v>
      </c>
      <c r="E1096" s="216" t="s">
        <v>1253</v>
      </c>
      <c r="F1096" s="217" t="s">
        <v>1254</v>
      </c>
      <c r="G1096" s="218" t="s">
        <v>364</v>
      </c>
      <c r="H1096" s="219">
        <v>0.002</v>
      </c>
      <c r="I1096" s="220"/>
      <c r="J1096" s="221">
        <f>ROUND(I1096*H1096,1)</f>
        <v>0</v>
      </c>
      <c r="K1096" s="222"/>
      <c r="L1096" s="44"/>
      <c r="M1096" s="223" t="s">
        <v>1</v>
      </c>
      <c r="N1096" s="224" t="s">
        <v>40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244</v>
      </c>
      <c r="AT1096" s="227" t="s">
        <v>139</v>
      </c>
      <c r="AU1096" s="227" t="s">
        <v>144</v>
      </c>
      <c r="AY1096" s="17" t="s">
        <v>136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144</v>
      </c>
      <c r="BK1096" s="228">
        <f>ROUND(I1096*H1096,1)</f>
        <v>0</v>
      </c>
      <c r="BL1096" s="17" t="s">
        <v>244</v>
      </c>
      <c r="BM1096" s="227" t="s">
        <v>1255</v>
      </c>
    </row>
    <row r="1097" s="2" customFormat="1" ht="24.15" customHeight="1">
      <c r="A1097" s="38"/>
      <c r="B1097" s="39"/>
      <c r="C1097" s="215" t="s">
        <v>1256</v>
      </c>
      <c r="D1097" s="215" t="s">
        <v>139</v>
      </c>
      <c r="E1097" s="216" t="s">
        <v>1257</v>
      </c>
      <c r="F1097" s="217" t="s">
        <v>1258</v>
      </c>
      <c r="G1097" s="218" t="s">
        <v>364</v>
      </c>
      <c r="H1097" s="219">
        <v>0.002</v>
      </c>
      <c r="I1097" s="220"/>
      <c r="J1097" s="221">
        <f>ROUND(I1097*H1097,1)</f>
        <v>0</v>
      </c>
      <c r="K1097" s="222"/>
      <c r="L1097" s="44"/>
      <c r="M1097" s="223" t="s">
        <v>1</v>
      </c>
      <c r="N1097" s="224" t="s">
        <v>40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244</v>
      </c>
      <c r="AT1097" s="227" t="s">
        <v>139</v>
      </c>
      <c r="AU1097" s="227" t="s">
        <v>144</v>
      </c>
      <c r="AY1097" s="17" t="s">
        <v>136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144</v>
      </c>
      <c r="BK1097" s="228">
        <f>ROUND(I1097*H1097,1)</f>
        <v>0</v>
      </c>
      <c r="BL1097" s="17" t="s">
        <v>244</v>
      </c>
      <c r="BM1097" s="227" t="s">
        <v>1259</v>
      </c>
    </row>
    <row r="1098" s="12" customFormat="1" ht="22.8" customHeight="1">
      <c r="A1098" s="12"/>
      <c r="B1098" s="199"/>
      <c r="C1098" s="200"/>
      <c r="D1098" s="201" t="s">
        <v>73</v>
      </c>
      <c r="E1098" s="213" t="s">
        <v>1260</v>
      </c>
      <c r="F1098" s="213" t="s">
        <v>1261</v>
      </c>
      <c r="G1098" s="200"/>
      <c r="H1098" s="200"/>
      <c r="I1098" s="203"/>
      <c r="J1098" s="214">
        <f>BK1098</f>
        <v>0</v>
      </c>
      <c r="K1098" s="200"/>
      <c r="L1098" s="205"/>
      <c r="M1098" s="206"/>
      <c r="N1098" s="207"/>
      <c r="O1098" s="207"/>
      <c r="P1098" s="208">
        <f>SUM(P1099:P1109)</f>
        <v>0</v>
      </c>
      <c r="Q1098" s="207"/>
      <c r="R1098" s="208">
        <f>SUM(R1099:R1109)</f>
        <v>0</v>
      </c>
      <c r="S1098" s="207"/>
      <c r="T1098" s="209">
        <f>SUM(T1099:T1109)</f>
        <v>0.00060000000000000006</v>
      </c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R1098" s="210" t="s">
        <v>144</v>
      </c>
      <c r="AT1098" s="211" t="s">
        <v>73</v>
      </c>
      <c r="AU1098" s="211" t="s">
        <v>81</v>
      </c>
      <c r="AY1098" s="210" t="s">
        <v>136</v>
      </c>
      <c r="BK1098" s="212">
        <f>SUM(BK1099:BK1109)</f>
        <v>0</v>
      </c>
    </row>
    <row r="1099" s="2" customFormat="1" ht="16.5" customHeight="1">
      <c r="A1099" s="38"/>
      <c r="B1099" s="39"/>
      <c r="C1099" s="215" t="s">
        <v>1262</v>
      </c>
      <c r="D1099" s="215" t="s">
        <v>139</v>
      </c>
      <c r="E1099" s="216" t="s">
        <v>1263</v>
      </c>
      <c r="F1099" s="217" t="s">
        <v>1264</v>
      </c>
      <c r="G1099" s="218" t="s">
        <v>142</v>
      </c>
      <c r="H1099" s="219">
        <v>3</v>
      </c>
      <c r="I1099" s="220"/>
      <c r="J1099" s="221">
        <f>ROUND(I1099*H1099,1)</f>
        <v>0</v>
      </c>
      <c r="K1099" s="222"/>
      <c r="L1099" s="44"/>
      <c r="M1099" s="223" t="s">
        <v>1</v>
      </c>
      <c r="N1099" s="224" t="s">
        <v>40</v>
      </c>
      <c r="O1099" s="91"/>
      <c r="P1099" s="225">
        <f>O1099*H1099</f>
        <v>0</v>
      </c>
      <c r="Q1099" s="225">
        <v>0</v>
      </c>
      <c r="R1099" s="225">
        <f>Q1099*H1099</f>
        <v>0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244</v>
      </c>
      <c r="AT1099" s="227" t="s">
        <v>139</v>
      </c>
      <c r="AU1099" s="227" t="s">
        <v>144</v>
      </c>
      <c r="AY1099" s="17" t="s">
        <v>136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144</v>
      </c>
      <c r="BK1099" s="228">
        <f>ROUND(I1099*H1099,1)</f>
        <v>0</v>
      </c>
      <c r="BL1099" s="17" t="s">
        <v>244</v>
      </c>
      <c r="BM1099" s="227" t="s">
        <v>1265</v>
      </c>
    </row>
    <row r="1100" s="2" customFormat="1" ht="16.5" customHeight="1">
      <c r="A1100" s="38"/>
      <c r="B1100" s="39"/>
      <c r="C1100" s="262" t="s">
        <v>1266</v>
      </c>
      <c r="D1100" s="262" t="s">
        <v>254</v>
      </c>
      <c r="E1100" s="263" t="s">
        <v>1267</v>
      </c>
      <c r="F1100" s="264" t="s">
        <v>1268</v>
      </c>
      <c r="G1100" s="265" t="s">
        <v>142</v>
      </c>
      <c r="H1100" s="266">
        <v>3</v>
      </c>
      <c r="I1100" s="267"/>
      <c r="J1100" s="268">
        <f>ROUND(I1100*H1100,1)</f>
        <v>0</v>
      </c>
      <c r="K1100" s="269"/>
      <c r="L1100" s="270"/>
      <c r="M1100" s="271" t="s">
        <v>1</v>
      </c>
      <c r="N1100" s="272" t="s">
        <v>40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325</v>
      </c>
      <c r="AT1100" s="227" t="s">
        <v>254</v>
      </c>
      <c r="AU1100" s="227" t="s">
        <v>144</v>
      </c>
      <c r="AY1100" s="17" t="s">
        <v>136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144</v>
      </c>
      <c r="BK1100" s="228">
        <f>ROUND(I1100*H1100,1)</f>
        <v>0</v>
      </c>
      <c r="BL1100" s="17" t="s">
        <v>244</v>
      </c>
      <c r="BM1100" s="227" t="s">
        <v>1269</v>
      </c>
    </row>
    <row r="1101" s="2" customFormat="1" ht="24.15" customHeight="1">
      <c r="A1101" s="38"/>
      <c r="B1101" s="39"/>
      <c r="C1101" s="215" t="s">
        <v>1270</v>
      </c>
      <c r="D1101" s="215" t="s">
        <v>139</v>
      </c>
      <c r="E1101" s="216" t="s">
        <v>1271</v>
      </c>
      <c r="F1101" s="217" t="s">
        <v>1272</v>
      </c>
      <c r="G1101" s="218" t="s">
        <v>142</v>
      </c>
      <c r="H1101" s="219">
        <v>3</v>
      </c>
      <c r="I1101" s="220"/>
      <c r="J1101" s="221">
        <f>ROUND(I1101*H1101,1)</f>
        <v>0</v>
      </c>
      <c r="K1101" s="222"/>
      <c r="L1101" s="44"/>
      <c r="M1101" s="223" t="s">
        <v>1</v>
      </c>
      <c r="N1101" s="224" t="s">
        <v>40</v>
      </c>
      <c r="O1101" s="91"/>
      <c r="P1101" s="225">
        <f>O1101*H1101</f>
        <v>0</v>
      </c>
      <c r="Q1101" s="225">
        <v>0</v>
      </c>
      <c r="R1101" s="225">
        <f>Q1101*H1101</f>
        <v>0</v>
      </c>
      <c r="S1101" s="225">
        <v>0.00020000000000000001</v>
      </c>
      <c r="T1101" s="226">
        <f>S1101*H1101</f>
        <v>0.00060000000000000006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244</v>
      </c>
      <c r="AT1101" s="227" t="s">
        <v>139</v>
      </c>
      <c r="AU1101" s="227" t="s">
        <v>144</v>
      </c>
      <c r="AY1101" s="17" t="s">
        <v>136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144</v>
      </c>
      <c r="BK1101" s="228">
        <f>ROUND(I1101*H1101,1)</f>
        <v>0</v>
      </c>
      <c r="BL1101" s="17" t="s">
        <v>244</v>
      </c>
      <c r="BM1101" s="227" t="s">
        <v>1273</v>
      </c>
    </row>
    <row r="1102" s="13" customFormat="1">
      <c r="A1102" s="13"/>
      <c r="B1102" s="229"/>
      <c r="C1102" s="230"/>
      <c r="D1102" s="231" t="s">
        <v>150</v>
      </c>
      <c r="E1102" s="232" t="s">
        <v>1</v>
      </c>
      <c r="F1102" s="233" t="s">
        <v>1274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150</v>
      </c>
      <c r="AU1102" s="239" t="s">
        <v>144</v>
      </c>
      <c r="AV1102" s="13" t="s">
        <v>81</v>
      </c>
      <c r="AW1102" s="13" t="s">
        <v>30</v>
      </c>
      <c r="AX1102" s="13" t="s">
        <v>74</v>
      </c>
      <c r="AY1102" s="239" t="s">
        <v>136</v>
      </c>
    </row>
    <row r="1103" s="14" customFormat="1">
      <c r="A1103" s="14"/>
      <c r="B1103" s="240"/>
      <c r="C1103" s="241"/>
      <c r="D1103" s="231" t="s">
        <v>150</v>
      </c>
      <c r="E1103" s="242" t="s">
        <v>1</v>
      </c>
      <c r="F1103" s="243" t="s">
        <v>515</v>
      </c>
      <c r="G1103" s="241"/>
      <c r="H1103" s="244">
        <v>3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150</v>
      </c>
      <c r="AU1103" s="250" t="s">
        <v>144</v>
      </c>
      <c r="AV1103" s="14" t="s">
        <v>144</v>
      </c>
      <c r="AW1103" s="14" t="s">
        <v>30</v>
      </c>
      <c r="AX1103" s="14" t="s">
        <v>81</v>
      </c>
      <c r="AY1103" s="250" t="s">
        <v>136</v>
      </c>
    </row>
    <row r="1104" s="2" customFormat="1" ht="24.15" customHeight="1">
      <c r="A1104" s="38"/>
      <c r="B1104" s="39"/>
      <c r="C1104" s="215" t="s">
        <v>1275</v>
      </c>
      <c r="D1104" s="215" t="s">
        <v>139</v>
      </c>
      <c r="E1104" s="216" t="s">
        <v>1276</v>
      </c>
      <c r="F1104" s="217" t="s">
        <v>1277</v>
      </c>
      <c r="G1104" s="218" t="s">
        <v>364</v>
      </c>
      <c r="H1104" s="219">
        <v>0.001</v>
      </c>
      <c r="I1104" s="220"/>
      <c r="J1104" s="221">
        <f>ROUND(I1104*H1104,1)</f>
        <v>0</v>
      </c>
      <c r="K1104" s="222"/>
      <c r="L1104" s="44"/>
      <c r="M1104" s="223" t="s">
        <v>1</v>
      </c>
      <c r="N1104" s="224" t="s">
        <v>40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244</v>
      </c>
      <c r="AT1104" s="227" t="s">
        <v>139</v>
      </c>
      <c r="AU1104" s="227" t="s">
        <v>144</v>
      </c>
      <c r="AY1104" s="17" t="s">
        <v>136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144</v>
      </c>
      <c r="BK1104" s="228">
        <f>ROUND(I1104*H1104,1)</f>
        <v>0</v>
      </c>
      <c r="BL1104" s="17" t="s">
        <v>244</v>
      </c>
      <c r="BM1104" s="227" t="s">
        <v>1278</v>
      </c>
    </row>
    <row r="1105" s="14" customFormat="1">
      <c r="A1105" s="14"/>
      <c r="B1105" s="240"/>
      <c r="C1105" s="241"/>
      <c r="D1105" s="231" t="s">
        <v>150</v>
      </c>
      <c r="E1105" s="242" t="s">
        <v>1</v>
      </c>
      <c r="F1105" s="243" t="s">
        <v>12</v>
      </c>
      <c r="G1105" s="241"/>
      <c r="H1105" s="244">
        <v>0.001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150</v>
      </c>
      <c r="AU1105" s="250" t="s">
        <v>144</v>
      </c>
      <c r="AV1105" s="14" t="s">
        <v>144</v>
      </c>
      <c r="AW1105" s="14" t="s">
        <v>30</v>
      </c>
      <c r="AX1105" s="14" t="s">
        <v>81</v>
      </c>
      <c r="AY1105" s="250" t="s">
        <v>136</v>
      </c>
    </row>
    <row r="1106" s="2" customFormat="1" ht="33" customHeight="1">
      <c r="A1106" s="38"/>
      <c r="B1106" s="39"/>
      <c r="C1106" s="215" t="s">
        <v>1279</v>
      </c>
      <c r="D1106" s="215" t="s">
        <v>139</v>
      </c>
      <c r="E1106" s="216" t="s">
        <v>1280</v>
      </c>
      <c r="F1106" s="217" t="s">
        <v>1281</v>
      </c>
      <c r="G1106" s="218" t="s">
        <v>364</v>
      </c>
      <c r="H1106" s="219">
        <v>0.001</v>
      </c>
      <c r="I1106" s="220"/>
      <c r="J1106" s="221">
        <f>ROUND(I1106*H1106,1)</f>
        <v>0</v>
      </c>
      <c r="K1106" s="222"/>
      <c r="L1106" s="44"/>
      <c r="M1106" s="223" t="s">
        <v>1</v>
      </c>
      <c r="N1106" s="224" t="s">
        <v>40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244</v>
      </c>
      <c r="AT1106" s="227" t="s">
        <v>139</v>
      </c>
      <c r="AU1106" s="227" t="s">
        <v>144</v>
      </c>
      <c r="AY1106" s="17" t="s">
        <v>136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144</v>
      </c>
      <c r="BK1106" s="228">
        <f>ROUND(I1106*H1106,1)</f>
        <v>0</v>
      </c>
      <c r="BL1106" s="17" t="s">
        <v>244</v>
      </c>
      <c r="BM1106" s="227" t="s">
        <v>1282</v>
      </c>
    </row>
    <row r="1107" s="14" customFormat="1">
      <c r="A1107" s="14"/>
      <c r="B1107" s="240"/>
      <c r="C1107" s="241"/>
      <c r="D1107" s="231" t="s">
        <v>150</v>
      </c>
      <c r="E1107" s="242" t="s">
        <v>1</v>
      </c>
      <c r="F1107" s="243" t="s">
        <v>12</v>
      </c>
      <c r="G1107" s="241"/>
      <c r="H1107" s="244">
        <v>0.001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150</v>
      </c>
      <c r="AU1107" s="250" t="s">
        <v>144</v>
      </c>
      <c r="AV1107" s="14" t="s">
        <v>144</v>
      </c>
      <c r="AW1107" s="14" t="s">
        <v>30</v>
      </c>
      <c r="AX1107" s="14" t="s">
        <v>81</v>
      </c>
      <c r="AY1107" s="250" t="s">
        <v>136</v>
      </c>
    </row>
    <row r="1108" s="2" customFormat="1" ht="24.15" customHeight="1">
      <c r="A1108" s="38"/>
      <c r="B1108" s="39"/>
      <c r="C1108" s="215" t="s">
        <v>1283</v>
      </c>
      <c r="D1108" s="215" t="s">
        <v>139</v>
      </c>
      <c r="E1108" s="216" t="s">
        <v>1284</v>
      </c>
      <c r="F1108" s="217" t="s">
        <v>1285</v>
      </c>
      <c r="G1108" s="218" t="s">
        <v>364</v>
      </c>
      <c r="H1108" s="219">
        <v>0.001</v>
      </c>
      <c r="I1108" s="220"/>
      <c r="J1108" s="221">
        <f>ROUND(I1108*H1108,1)</f>
        <v>0</v>
      </c>
      <c r="K1108" s="222"/>
      <c r="L1108" s="44"/>
      <c r="M1108" s="223" t="s">
        <v>1</v>
      </c>
      <c r="N1108" s="224" t="s">
        <v>40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244</v>
      </c>
      <c r="AT1108" s="227" t="s">
        <v>139</v>
      </c>
      <c r="AU1108" s="227" t="s">
        <v>144</v>
      </c>
      <c r="AY1108" s="17" t="s">
        <v>136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144</v>
      </c>
      <c r="BK1108" s="228">
        <f>ROUND(I1108*H1108,1)</f>
        <v>0</v>
      </c>
      <c r="BL1108" s="17" t="s">
        <v>244</v>
      </c>
      <c r="BM1108" s="227" t="s">
        <v>1286</v>
      </c>
    </row>
    <row r="1109" s="14" customFormat="1">
      <c r="A1109" s="14"/>
      <c r="B1109" s="240"/>
      <c r="C1109" s="241"/>
      <c r="D1109" s="231" t="s">
        <v>150</v>
      </c>
      <c r="E1109" s="242" t="s">
        <v>1</v>
      </c>
      <c r="F1109" s="243" t="s">
        <v>12</v>
      </c>
      <c r="G1109" s="241"/>
      <c r="H1109" s="244">
        <v>0.001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150</v>
      </c>
      <c r="AU1109" s="250" t="s">
        <v>144</v>
      </c>
      <c r="AV1109" s="14" t="s">
        <v>144</v>
      </c>
      <c r="AW1109" s="14" t="s">
        <v>30</v>
      </c>
      <c r="AX1109" s="14" t="s">
        <v>81</v>
      </c>
      <c r="AY1109" s="250" t="s">
        <v>136</v>
      </c>
    </row>
    <row r="1110" s="12" customFormat="1" ht="22.8" customHeight="1">
      <c r="A1110" s="12"/>
      <c r="B1110" s="199"/>
      <c r="C1110" s="200"/>
      <c r="D1110" s="201" t="s">
        <v>73</v>
      </c>
      <c r="E1110" s="213" t="s">
        <v>1287</v>
      </c>
      <c r="F1110" s="213" t="s">
        <v>1288</v>
      </c>
      <c r="G1110" s="200"/>
      <c r="H1110" s="200"/>
      <c r="I1110" s="203"/>
      <c r="J1110" s="214">
        <f>BK1110</f>
        <v>0</v>
      </c>
      <c r="K1110" s="200"/>
      <c r="L1110" s="205"/>
      <c r="M1110" s="206"/>
      <c r="N1110" s="207"/>
      <c r="O1110" s="207"/>
      <c r="P1110" s="208">
        <f>SUM(P1111:P1116)</f>
        <v>0</v>
      </c>
      <c r="Q1110" s="207"/>
      <c r="R1110" s="208">
        <f>SUM(R1111:R1116)</f>
        <v>0.025935</v>
      </c>
      <c r="S1110" s="207"/>
      <c r="T1110" s="209">
        <f>SUM(T1111:T1116)</f>
        <v>0</v>
      </c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R1110" s="210" t="s">
        <v>144</v>
      </c>
      <c r="AT1110" s="211" t="s">
        <v>73</v>
      </c>
      <c r="AU1110" s="211" t="s">
        <v>81</v>
      </c>
      <c r="AY1110" s="210" t="s">
        <v>136</v>
      </c>
      <c r="BK1110" s="212">
        <f>SUM(BK1111:BK1116)</f>
        <v>0</v>
      </c>
    </row>
    <row r="1111" s="2" customFormat="1" ht="21.75" customHeight="1">
      <c r="A1111" s="38"/>
      <c r="B1111" s="39"/>
      <c r="C1111" s="215" t="s">
        <v>1289</v>
      </c>
      <c r="D1111" s="215" t="s">
        <v>139</v>
      </c>
      <c r="E1111" s="216" t="s">
        <v>1290</v>
      </c>
      <c r="F1111" s="217" t="s">
        <v>1291</v>
      </c>
      <c r="G1111" s="218" t="s">
        <v>148</v>
      </c>
      <c r="H1111" s="219">
        <v>1.5</v>
      </c>
      <c r="I1111" s="220"/>
      <c r="J1111" s="221">
        <f>ROUND(I1111*H1111,1)</f>
        <v>0</v>
      </c>
      <c r="K1111" s="222"/>
      <c r="L1111" s="44"/>
      <c r="M1111" s="223" t="s">
        <v>1</v>
      </c>
      <c r="N1111" s="224" t="s">
        <v>40</v>
      </c>
      <c r="O1111" s="91"/>
      <c r="P1111" s="225">
        <f>O1111*H1111</f>
        <v>0</v>
      </c>
      <c r="Q1111" s="225">
        <v>0.01729</v>
      </c>
      <c r="R1111" s="225">
        <f>Q1111*H1111</f>
        <v>0.025935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244</v>
      </c>
      <c r="AT1111" s="227" t="s">
        <v>139</v>
      </c>
      <c r="AU1111" s="227" t="s">
        <v>144</v>
      </c>
      <c r="AY1111" s="17" t="s">
        <v>136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144</v>
      </c>
      <c r="BK1111" s="228">
        <f>ROUND(I1111*H1111,1)</f>
        <v>0</v>
      </c>
      <c r="BL1111" s="17" t="s">
        <v>244</v>
      </c>
      <c r="BM1111" s="227" t="s">
        <v>1292</v>
      </c>
    </row>
    <row r="1112" s="13" customFormat="1">
      <c r="A1112" s="13"/>
      <c r="B1112" s="229"/>
      <c r="C1112" s="230"/>
      <c r="D1112" s="231" t="s">
        <v>150</v>
      </c>
      <c r="E1112" s="232" t="s">
        <v>1</v>
      </c>
      <c r="F1112" s="233" t="s">
        <v>1293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150</v>
      </c>
      <c r="AU1112" s="239" t="s">
        <v>144</v>
      </c>
      <c r="AV1112" s="13" t="s">
        <v>81</v>
      </c>
      <c r="AW1112" s="13" t="s">
        <v>30</v>
      </c>
      <c r="AX1112" s="13" t="s">
        <v>74</v>
      </c>
      <c r="AY1112" s="239" t="s">
        <v>136</v>
      </c>
    </row>
    <row r="1113" s="14" customFormat="1">
      <c r="A1113" s="14"/>
      <c r="B1113" s="240"/>
      <c r="C1113" s="241"/>
      <c r="D1113" s="231" t="s">
        <v>150</v>
      </c>
      <c r="E1113" s="242" t="s">
        <v>1</v>
      </c>
      <c r="F1113" s="243" t="s">
        <v>1218</v>
      </c>
      <c r="G1113" s="241"/>
      <c r="H1113" s="244">
        <v>1.5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150</v>
      </c>
      <c r="AU1113" s="250" t="s">
        <v>144</v>
      </c>
      <c r="AV1113" s="14" t="s">
        <v>144</v>
      </c>
      <c r="AW1113" s="14" t="s">
        <v>30</v>
      </c>
      <c r="AX1113" s="14" t="s">
        <v>81</v>
      </c>
      <c r="AY1113" s="250" t="s">
        <v>136</v>
      </c>
    </row>
    <row r="1114" s="2" customFormat="1" ht="24.15" customHeight="1">
      <c r="A1114" s="38"/>
      <c r="B1114" s="39"/>
      <c r="C1114" s="215" t="s">
        <v>1294</v>
      </c>
      <c r="D1114" s="215" t="s">
        <v>139</v>
      </c>
      <c r="E1114" s="216" t="s">
        <v>1295</v>
      </c>
      <c r="F1114" s="217" t="s">
        <v>1296</v>
      </c>
      <c r="G1114" s="218" t="s">
        <v>364</v>
      </c>
      <c r="H1114" s="219">
        <v>0.025999999999999999</v>
      </c>
      <c r="I1114" s="220"/>
      <c r="J1114" s="221">
        <f>ROUND(I1114*H1114,1)</f>
        <v>0</v>
      </c>
      <c r="K1114" s="222"/>
      <c r="L1114" s="44"/>
      <c r="M1114" s="223" t="s">
        <v>1</v>
      </c>
      <c r="N1114" s="224" t="s">
        <v>40</v>
      </c>
      <c r="O1114" s="91"/>
      <c r="P1114" s="225">
        <f>O1114*H1114</f>
        <v>0</v>
      </c>
      <c r="Q1114" s="225">
        <v>0</v>
      </c>
      <c r="R1114" s="225">
        <f>Q1114*H1114</f>
        <v>0</v>
      </c>
      <c r="S1114" s="225">
        <v>0</v>
      </c>
      <c r="T1114" s="226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27" t="s">
        <v>244</v>
      </c>
      <c r="AT1114" s="227" t="s">
        <v>139</v>
      </c>
      <c r="AU1114" s="227" t="s">
        <v>144</v>
      </c>
      <c r="AY1114" s="17" t="s">
        <v>136</v>
      </c>
      <c r="BE1114" s="228">
        <f>IF(N1114="základní",J1114,0)</f>
        <v>0</v>
      </c>
      <c r="BF1114" s="228">
        <f>IF(N1114="snížená",J1114,0)</f>
        <v>0</v>
      </c>
      <c r="BG1114" s="228">
        <f>IF(N1114="zákl. přenesená",J1114,0)</f>
        <v>0</v>
      </c>
      <c r="BH1114" s="228">
        <f>IF(N1114="sníž. přenesená",J1114,0)</f>
        <v>0</v>
      </c>
      <c r="BI1114" s="228">
        <f>IF(N1114="nulová",J1114,0)</f>
        <v>0</v>
      </c>
      <c r="BJ1114" s="17" t="s">
        <v>144</v>
      </c>
      <c r="BK1114" s="228">
        <f>ROUND(I1114*H1114,1)</f>
        <v>0</v>
      </c>
      <c r="BL1114" s="17" t="s">
        <v>244</v>
      </c>
      <c r="BM1114" s="227" t="s">
        <v>1297</v>
      </c>
    </row>
    <row r="1115" s="2" customFormat="1" ht="24.15" customHeight="1">
      <c r="A1115" s="38"/>
      <c r="B1115" s="39"/>
      <c r="C1115" s="215" t="s">
        <v>1298</v>
      </c>
      <c r="D1115" s="215" t="s">
        <v>139</v>
      </c>
      <c r="E1115" s="216" t="s">
        <v>1299</v>
      </c>
      <c r="F1115" s="217" t="s">
        <v>1300</v>
      </c>
      <c r="G1115" s="218" t="s">
        <v>364</v>
      </c>
      <c r="H1115" s="219">
        <v>0.025999999999999999</v>
      </c>
      <c r="I1115" s="220"/>
      <c r="J1115" s="221">
        <f>ROUND(I1115*H1115,1)</f>
        <v>0</v>
      </c>
      <c r="K1115" s="222"/>
      <c r="L1115" s="44"/>
      <c r="M1115" s="223" t="s">
        <v>1</v>
      </c>
      <c r="N1115" s="224" t="s">
        <v>40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244</v>
      </c>
      <c r="AT1115" s="227" t="s">
        <v>139</v>
      </c>
      <c r="AU1115" s="227" t="s">
        <v>144</v>
      </c>
      <c r="AY1115" s="17" t="s">
        <v>136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144</v>
      </c>
      <c r="BK1115" s="228">
        <f>ROUND(I1115*H1115,1)</f>
        <v>0</v>
      </c>
      <c r="BL1115" s="17" t="s">
        <v>244</v>
      </c>
      <c r="BM1115" s="227" t="s">
        <v>1301</v>
      </c>
    </row>
    <row r="1116" s="2" customFormat="1" ht="24.15" customHeight="1">
      <c r="A1116" s="38"/>
      <c r="B1116" s="39"/>
      <c r="C1116" s="215" t="s">
        <v>1302</v>
      </c>
      <c r="D1116" s="215" t="s">
        <v>139</v>
      </c>
      <c r="E1116" s="216" t="s">
        <v>1303</v>
      </c>
      <c r="F1116" s="217" t="s">
        <v>1304</v>
      </c>
      <c r="G1116" s="218" t="s">
        <v>364</v>
      </c>
      <c r="H1116" s="219">
        <v>0.025999999999999999</v>
      </c>
      <c r="I1116" s="220"/>
      <c r="J1116" s="221">
        <f>ROUND(I1116*H1116,1)</f>
        <v>0</v>
      </c>
      <c r="K1116" s="222"/>
      <c r="L1116" s="44"/>
      <c r="M1116" s="223" t="s">
        <v>1</v>
      </c>
      <c r="N1116" s="224" t="s">
        <v>40</v>
      </c>
      <c r="O1116" s="91"/>
      <c r="P1116" s="225">
        <f>O1116*H1116</f>
        <v>0</v>
      </c>
      <c r="Q1116" s="225">
        <v>0</v>
      </c>
      <c r="R1116" s="225">
        <f>Q1116*H1116</f>
        <v>0</v>
      </c>
      <c r="S1116" s="225">
        <v>0</v>
      </c>
      <c r="T1116" s="226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27" t="s">
        <v>244</v>
      </c>
      <c r="AT1116" s="227" t="s">
        <v>139</v>
      </c>
      <c r="AU1116" s="227" t="s">
        <v>144</v>
      </c>
      <c r="AY1116" s="17" t="s">
        <v>136</v>
      </c>
      <c r="BE1116" s="228">
        <f>IF(N1116="základní",J1116,0)</f>
        <v>0</v>
      </c>
      <c r="BF1116" s="228">
        <f>IF(N1116="snížená",J1116,0)</f>
        <v>0</v>
      </c>
      <c r="BG1116" s="228">
        <f>IF(N1116="zákl. přenesená",J1116,0)</f>
        <v>0</v>
      </c>
      <c r="BH1116" s="228">
        <f>IF(N1116="sníž. přenesená",J1116,0)</f>
        <v>0</v>
      </c>
      <c r="BI1116" s="228">
        <f>IF(N1116="nulová",J1116,0)</f>
        <v>0</v>
      </c>
      <c r="BJ1116" s="17" t="s">
        <v>144</v>
      </c>
      <c r="BK1116" s="228">
        <f>ROUND(I1116*H1116,1)</f>
        <v>0</v>
      </c>
      <c r="BL1116" s="17" t="s">
        <v>244</v>
      </c>
      <c r="BM1116" s="227" t="s">
        <v>1305</v>
      </c>
    </row>
    <row r="1117" s="12" customFormat="1" ht="22.8" customHeight="1">
      <c r="A1117" s="12"/>
      <c r="B1117" s="199"/>
      <c r="C1117" s="200"/>
      <c r="D1117" s="201" t="s">
        <v>73</v>
      </c>
      <c r="E1117" s="213" t="s">
        <v>1306</v>
      </c>
      <c r="F1117" s="213" t="s">
        <v>1307</v>
      </c>
      <c r="G1117" s="200"/>
      <c r="H1117" s="200"/>
      <c r="I1117" s="203"/>
      <c r="J1117" s="214">
        <f>BK1117</f>
        <v>0</v>
      </c>
      <c r="K1117" s="200"/>
      <c r="L1117" s="205"/>
      <c r="M1117" s="206"/>
      <c r="N1117" s="207"/>
      <c r="O1117" s="207"/>
      <c r="P1117" s="208">
        <f>SUM(P1118:P1170)</f>
        <v>0</v>
      </c>
      <c r="Q1117" s="207"/>
      <c r="R1117" s="208">
        <f>SUM(R1118:R1170)</f>
        <v>0.034849999999999999</v>
      </c>
      <c r="S1117" s="207"/>
      <c r="T1117" s="209">
        <f>SUM(T1118:T1170)</f>
        <v>0.68559999999999999</v>
      </c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R1117" s="210" t="s">
        <v>144</v>
      </c>
      <c r="AT1117" s="211" t="s">
        <v>73</v>
      </c>
      <c r="AU1117" s="211" t="s">
        <v>81</v>
      </c>
      <c r="AY1117" s="210" t="s">
        <v>136</v>
      </c>
      <c r="BK1117" s="212">
        <f>SUM(BK1118:BK1170)</f>
        <v>0</v>
      </c>
    </row>
    <row r="1118" s="2" customFormat="1" ht="24.15" customHeight="1">
      <c r="A1118" s="38"/>
      <c r="B1118" s="39"/>
      <c r="C1118" s="215" t="s">
        <v>1308</v>
      </c>
      <c r="D1118" s="215" t="s">
        <v>139</v>
      </c>
      <c r="E1118" s="216" t="s">
        <v>1309</v>
      </c>
      <c r="F1118" s="217" t="s">
        <v>1310</v>
      </c>
      <c r="G1118" s="218" t="s">
        <v>142</v>
      </c>
      <c r="H1118" s="219">
        <v>2</v>
      </c>
      <c r="I1118" s="220"/>
      <c r="J1118" s="221">
        <f>ROUND(I1118*H1118,1)</f>
        <v>0</v>
      </c>
      <c r="K1118" s="222"/>
      <c r="L1118" s="44"/>
      <c r="M1118" s="223" t="s">
        <v>1</v>
      </c>
      <c r="N1118" s="224" t="s">
        <v>40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244</v>
      </c>
      <c r="AT1118" s="227" t="s">
        <v>139</v>
      </c>
      <c r="AU1118" s="227" t="s">
        <v>144</v>
      </c>
      <c r="AY1118" s="17" t="s">
        <v>136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144</v>
      </c>
      <c r="BK1118" s="228">
        <f>ROUND(I1118*H1118,1)</f>
        <v>0</v>
      </c>
      <c r="BL1118" s="17" t="s">
        <v>244</v>
      </c>
      <c r="BM1118" s="227" t="s">
        <v>1311</v>
      </c>
    </row>
    <row r="1119" s="14" customFormat="1">
      <c r="A1119" s="14"/>
      <c r="B1119" s="240"/>
      <c r="C1119" s="241"/>
      <c r="D1119" s="231" t="s">
        <v>150</v>
      </c>
      <c r="E1119" s="242" t="s">
        <v>1</v>
      </c>
      <c r="F1119" s="243" t="s">
        <v>144</v>
      </c>
      <c r="G1119" s="241"/>
      <c r="H1119" s="244">
        <v>2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150</v>
      </c>
      <c r="AU1119" s="250" t="s">
        <v>144</v>
      </c>
      <c r="AV1119" s="14" t="s">
        <v>144</v>
      </c>
      <c r="AW1119" s="14" t="s">
        <v>30</v>
      </c>
      <c r="AX1119" s="14" t="s">
        <v>81</v>
      </c>
      <c r="AY1119" s="250" t="s">
        <v>136</v>
      </c>
    </row>
    <row r="1120" s="2" customFormat="1" ht="24.15" customHeight="1">
      <c r="A1120" s="38"/>
      <c r="B1120" s="39"/>
      <c r="C1120" s="262" t="s">
        <v>1312</v>
      </c>
      <c r="D1120" s="262" t="s">
        <v>254</v>
      </c>
      <c r="E1120" s="263" t="s">
        <v>1313</v>
      </c>
      <c r="F1120" s="264" t="s">
        <v>1314</v>
      </c>
      <c r="G1120" s="265" t="s">
        <v>142</v>
      </c>
      <c r="H1120" s="266">
        <v>2</v>
      </c>
      <c r="I1120" s="267"/>
      <c r="J1120" s="268">
        <f>ROUND(I1120*H1120,1)</f>
        <v>0</v>
      </c>
      <c r="K1120" s="269"/>
      <c r="L1120" s="270"/>
      <c r="M1120" s="271" t="s">
        <v>1</v>
      </c>
      <c r="N1120" s="272" t="s">
        <v>40</v>
      </c>
      <c r="O1120" s="91"/>
      <c r="P1120" s="225">
        <f>O1120*H1120</f>
        <v>0</v>
      </c>
      <c r="Q1120" s="225">
        <v>0.014500000000000001</v>
      </c>
      <c r="R1120" s="225">
        <f>Q1120*H1120</f>
        <v>0.029000000000000001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325</v>
      </c>
      <c r="AT1120" s="227" t="s">
        <v>254</v>
      </c>
      <c r="AU1120" s="227" t="s">
        <v>144</v>
      </c>
      <c r="AY1120" s="17" t="s">
        <v>136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144</v>
      </c>
      <c r="BK1120" s="228">
        <f>ROUND(I1120*H1120,1)</f>
        <v>0</v>
      </c>
      <c r="BL1120" s="17" t="s">
        <v>244</v>
      </c>
      <c r="BM1120" s="227" t="s">
        <v>1315</v>
      </c>
    </row>
    <row r="1121" s="13" customFormat="1">
      <c r="A1121" s="13"/>
      <c r="B1121" s="229"/>
      <c r="C1121" s="230"/>
      <c r="D1121" s="231" t="s">
        <v>150</v>
      </c>
      <c r="E1121" s="232" t="s">
        <v>1</v>
      </c>
      <c r="F1121" s="233" t="s">
        <v>1316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150</v>
      </c>
      <c r="AU1121" s="239" t="s">
        <v>144</v>
      </c>
      <c r="AV1121" s="13" t="s">
        <v>81</v>
      </c>
      <c r="AW1121" s="13" t="s">
        <v>30</v>
      </c>
      <c r="AX1121" s="13" t="s">
        <v>74</v>
      </c>
      <c r="AY1121" s="239" t="s">
        <v>136</v>
      </c>
    </row>
    <row r="1122" s="14" customFormat="1">
      <c r="A1122" s="14"/>
      <c r="B1122" s="240"/>
      <c r="C1122" s="241"/>
      <c r="D1122" s="231" t="s">
        <v>150</v>
      </c>
      <c r="E1122" s="242" t="s">
        <v>1</v>
      </c>
      <c r="F1122" s="243" t="s">
        <v>528</v>
      </c>
      <c r="G1122" s="241"/>
      <c r="H1122" s="244">
        <v>2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150</v>
      </c>
      <c r="AU1122" s="250" t="s">
        <v>144</v>
      </c>
      <c r="AV1122" s="14" t="s">
        <v>144</v>
      </c>
      <c r="AW1122" s="14" t="s">
        <v>30</v>
      </c>
      <c r="AX1122" s="14" t="s">
        <v>81</v>
      </c>
      <c r="AY1122" s="250" t="s">
        <v>136</v>
      </c>
    </row>
    <row r="1123" s="2" customFormat="1" ht="21.75" customHeight="1">
      <c r="A1123" s="38"/>
      <c r="B1123" s="39"/>
      <c r="C1123" s="215" t="s">
        <v>1317</v>
      </c>
      <c r="D1123" s="215" t="s">
        <v>139</v>
      </c>
      <c r="E1123" s="216" t="s">
        <v>1318</v>
      </c>
      <c r="F1123" s="217" t="s">
        <v>1319</v>
      </c>
      <c r="G1123" s="218" t="s">
        <v>142</v>
      </c>
      <c r="H1123" s="219">
        <v>5</v>
      </c>
      <c r="I1123" s="220"/>
      <c r="J1123" s="221">
        <f>ROUND(I1123*H1123,1)</f>
        <v>0</v>
      </c>
      <c r="K1123" s="222"/>
      <c r="L1123" s="44"/>
      <c r="M1123" s="223" t="s">
        <v>1</v>
      </c>
      <c r="N1123" s="224" t="s">
        <v>40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244</v>
      </c>
      <c r="AT1123" s="227" t="s">
        <v>139</v>
      </c>
      <c r="AU1123" s="227" t="s">
        <v>144</v>
      </c>
      <c r="AY1123" s="17" t="s">
        <v>136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144</v>
      </c>
      <c r="BK1123" s="228">
        <f>ROUND(I1123*H1123,1)</f>
        <v>0</v>
      </c>
      <c r="BL1123" s="17" t="s">
        <v>244</v>
      </c>
      <c r="BM1123" s="227" t="s">
        <v>1320</v>
      </c>
    </row>
    <row r="1124" s="14" customFormat="1">
      <c r="A1124" s="14"/>
      <c r="B1124" s="240"/>
      <c r="C1124" s="241"/>
      <c r="D1124" s="231" t="s">
        <v>150</v>
      </c>
      <c r="E1124" s="242" t="s">
        <v>1</v>
      </c>
      <c r="F1124" s="243" t="s">
        <v>175</v>
      </c>
      <c r="G1124" s="241"/>
      <c r="H1124" s="244">
        <v>5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150</v>
      </c>
      <c r="AU1124" s="250" t="s">
        <v>144</v>
      </c>
      <c r="AV1124" s="14" t="s">
        <v>144</v>
      </c>
      <c r="AW1124" s="14" t="s">
        <v>30</v>
      </c>
      <c r="AX1124" s="14" t="s">
        <v>81</v>
      </c>
      <c r="AY1124" s="250" t="s">
        <v>136</v>
      </c>
    </row>
    <row r="1125" s="2" customFormat="1" ht="16.5" customHeight="1">
      <c r="A1125" s="38"/>
      <c r="B1125" s="39"/>
      <c r="C1125" s="262" t="s">
        <v>1321</v>
      </c>
      <c r="D1125" s="262" t="s">
        <v>254</v>
      </c>
      <c r="E1125" s="263" t="s">
        <v>1322</v>
      </c>
      <c r="F1125" s="264" t="s">
        <v>1323</v>
      </c>
      <c r="G1125" s="265" t="s">
        <v>142</v>
      </c>
      <c r="H1125" s="266">
        <v>3</v>
      </c>
      <c r="I1125" s="267"/>
      <c r="J1125" s="268">
        <f>ROUND(I1125*H1125,1)</f>
        <v>0</v>
      </c>
      <c r="K1125" s="269"/>
      <c r="L1125" s="270"/>
      <c r="M1125" s="271" t="s">
        <v>1</v>
      </c>
      <c r="N1125" s="272" t="s">
        <v>40</v>
      </c>
      <c r="O1125" s="91"/>
      <c r="P1125" s="225">
        <f>O1125*H1125</f>
        <v>0</v>
      </c>
      <c r="Q1125" s="225">
        <v>0</v>
      </c>
      <c r="R1125" s="225">
        <f>Q1125*H1125</f>
        <v>0</v>
      </c>
      <c r="S1125" s="225">
        <v>0</v>
      </c>
      <c r="T1125" s="226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27" t="s">
        <v>325</v>
      </c>
      <c r="AT1125" s="227" t="s">
        <v>254</v>
      </c>
      <c r="AU1125" s="227" t="s">
        <v>144</v>
      </c>
      <c r="AY1125" s="17" t="s">
        <v>136</v>
      </c>
      <c r="BE1125" s="228">
        <f>IF(N1125="základní",J1125,0)</f>
        <v>0</v>
      </c>
      <c r="BF1125" s="228">
        <f>IF(N1125="snížená",J1125,0)</f>
        <v>0</v>
      </c>
      <c r="BG1125" s="228">
        <f>IF(N1125="zákl. přenesená",J1125,0)</f>
        <v>0</v>
      </c>
      <c r="BH1125" s="228">
        <f>IF(N1125="sníž. přenesená",J1125,0)</f>
        <v>0</v>
      </c>
      <c r="BI1125" s="228">
        <f>IF(N1125="nulová",J1125,0)</f>
        <v>0</v>
      </c>
      <c r="BJ1125" s="17" t="s">
        <v>144</v>
      </c>
      <c r="BK1125" s="228">
        <f>ROUND(I1125*H1125,1)</f>
        <v>0</v>
      </c>
      <c r="BL1125" s="17" t="s">
        <v>244</v>
      </c>
      <c r="BM1125" s="227" t="s">
        <v>1324</v>
      </c>
    </row>
    <row r="1126" s="13" customFormat="1">
      <c r="A1126" s="13"/>
      <c r="B1126" s="229"/>
      <c r="C1126" s="230"/>
      <c r="D1126" s="231" t="s">
        <v>150</v>
      </c>
      <c r="E1126" s="232" t="s">
        <v>1</v>
      </c>
      <c r="F1126" s="233" t="s">
        <v>170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150</v>
      </c>
      <c r="AU1126" s="239" t="s">
        <v>144</v>
      </c>
      <c r="AV1126" s="13" t="s">
        <v>81</v>
      </c>
      <c r="AW1126" s="13" t="s">
        <v>30</v>
      </c>
      <c r="AX1126" s="13" t="s">
        <v>74</v>
      </c>
      <c r="AY1126" s="239" t="s">
        <v>136</v>
      </c>
    </row>
    <row r="1127" s="14" customFormat="1">
      <c r="A1127" s="14"/>
      <c r="B1127" s="240"/>
      <c r="C1127" s="241"/>
      <c r="D1127" s="231" t="s">
        <v>150</v>
      </c>
      <c r="E1127" s="242" t="s">
        <v>1</v>
      </c>
      <c r="F1127" s="243" t="s">
        <v>528</v>
      </c>
      <c r="G1127" s="241"/>
      <c r="H1127" s="244">
        <v>2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150</v>
      </c>
      <c r="AU1127" s="250" t="s">
        <v>144</v>
      </c>
      <c r="AV1127" s="14" t="s">
        <v>144</v>
      </c>
      <c r="AW1127" s="14" t="s">
        <v>30</v>
      </c>
      <c r="AX1127" s="14" t="s">
        <v>74</v>
      </c>
      <c r="AY1127" s="250" t="s">
        <v>136</v>
      </c>
    </row>
    <row r="1128" s="13" customFormat="1">
      <c r="A1128" s="13"/>
      <c r="B1128" s="229"/>
      <c r="C1128" s="230"/>
      <c r="D1128" s="231" t="s">
        <v>150</v>
      </c>
      <c r="E1128" s="232" t="s">
        <v>1</v>
      </c>
      <c r="F1128" s="233" t="s">
        <v>168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150</v>
      </c>
      <c r="AU1128" s="239" t="s">
        <v>144</v>
      </c>
      <c r="AV1128" s="13" t="s">
        <v>81</v>
      </c>
      <c r="AW1128" s="13" t="s">
        <v>30</v>
      </c>
      <c r="AX1128" s="13" t="s">
        <v>74</v>
      </c>
      <c r="AY1128" s="239" t="s">
        <v>136</v>
      </c>
    </row>
    <row r="1129" s="14" customFormat="1">
      <c r="A1129" s="14"/>
      <c r="B1129" s="240"/>
      <c r="C1129" s="241"/>
      <c r="D1129" s="231" t="s">
        <v>150</v>
      </c>
      <c r="E1129" s="242" t="s">
        <v>1</v>
      </c>
      <c r="F1129" s="243" t="s">
        <v>81</v>
      </c>
      <c r="G1129" s="241"/>
      <c r="H1129" s="244">
        <v>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150</v>
      </c>
      <c r="AU1129" s="250" t="s">
        <v>144</v>
      </c>
      <c r="AV1129" s="14" t="s">
        <v>144</v>
      </c>
      <c r="AW1129" s="14" t="s">
        <v>30</v>
      </c>
      <c r="AX1129" s="14" t="s">
        <v>74</v>
      </c>
      <c r="AY1129" s="250" t="s">
        <v>136</v>
      </c>
    </row>
    <row r="1130" s="15" customFormat="1">
      <c r="A1130" s="15"/>
      <c r="B1130" s="251"/>
      <c r="C1130" s="252"/>
      <c r="D1130" s="231" t="s">
        <v>150</v>
      </c>
      <c r="E1130" s="253" t="s">
        <v>1</v>
      </c>
      <c r="F1130" s="254" t="s">
        <v>174</v>
      </c>
      <c r="G1130" s="252"/>
      <c r="H1130" s="255">
        <v>3</v>
      </c>
      <c r="I1130" s="256"/>
      <c r="J1130" s="252"/>
      <c r="K1130" s="252"/>
      <c r="L1130" s="257"/>
      <c r="M1130" s="258"/>
      <c r="N1130" s="259"/>
      <c r="O1130" s="259"/>
      <c r="P1130" s="259"/>
      <c r="Q1130" s="259"/>
      <c r="R1130" s="259"/>
      <c r="S1130" s="259"/>
      <c r="T1130" s="260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61" t="s">
        <v>150</v>
      </c>
      <c r="AU1130" s="261" t="s">
        <v>144</v>
      </c>
      <c r="AV1130" s="15" t="s">
        <v>143</v>
      </c>
      <c r="AW1130" s="15" t="s">
        <v>30</v>
      </c>
      <c r="AX1130" s="15" t="s">
        <v>81</v>
      </c>
      <c r="AY1130" s="261" t="s">
        <v>136</v>
      </c>
    </row>
    <row r="1131" s="2" customFormat="1" ht="16.5" customHeight="1">
      <c r="A1131" s="38"/>
      <c r="B1131" s="39"/>
      <c r="C1131" s="262" t="s">
        <v>1325</v>
      </c>
      <c r="D1131" s="262" t="s">
        <v>254</v>
      </c>
      <c r="E1131" s="263" t="s">
        <v>1326</v>
      </c>
      <c r="F1131" s="264" t="s">
        <v>1327</v>
      </c>
      <c r="G1131" s="265" t="s">
        <v>142</v>
      </c>
      <c r="H1131" s="266">
        <v>2</v>
      </c>
      <c r="I1131" s="267"/>
      <c r="J1131" s="268">
        <f>ROUND(I1131*H1131,1)</f>
        <v>0</v>
      </c>
      <c r="K1131" s="269"/>
      <c r="L1131" s="270"/>
      <c r="M1131" s="271" t="s">
        <v>1</v>
      </c>
      <c r="N1131" s="272" t="s">
        <v>40</v>
      </c>
      <c r="O1131" s="91"/>
      <c r="P1131" s="225">
        <f>O1131*H1131</f>
        <v>0</v>
      </c>
      <c r="Q1131" s="225">
        <v>0</v>
      </c>
      <c r="R1131" s="225">
        <f>Q1131*H1131</f>
        <v>0</v>
      </c>
      <c r="S1131" s="225">
        <v>0</v>
      </c>
      <c r="T1131" s="226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7" t="s">
        <v>325</v>
      </c>
      <c r="AT1131" s="227" t="s">
        <v>254</v>
      </c>
      <c r="AU1131" s="227" t="s">
        <v>144</v>
      </c>
      <c r="AY1131" s="17" t="s">
        <v>136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17" t="s">
        <v>144</v>
      </c>
      <c r="BK1131" s="228">
        <f>ROUND(I1131*H1131,1)</f>
        <v>0</v>
      </c>
      <c r="BL1131" s="17" t="s">
        <v>244</v>
      </c>
      <c r="BM1131" s="227" t="s">
        <v>1328</v>
      </c>
    </row>
    <row r="1132" s="13" customFormat="1">
      <c r="A1132" s="13"/>
      <c r="B1132" s="229"/>
      <c r="C1132" s="230"/>
      <c r="D1132" s="231" t="s">
        <v>150</v>
      </c>
      <c r="E1132" s="232" t="s">
        <v>1</v>
      </c>
      <c r="F1132" s="233" t="s">
        <v>1316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150</v>
      </c>
      <c r="AU1132" s="239" t="s">
        <v>144</v>
      </c>
      <c r="AV1132" s="13" t="s">
        <v>81</v>
      </c>
      <c r="AW1132" s="13" t="s">
        <v>30</v>
      </c>
      <c r="AX1132" s="13" t="s">
        <v>74</v>
      </c>
      <c r="AY1132" s="239" t="s">
        <v>136</v>
      </c>
    </row>
    <row r="1133" s="14" customFormat="1">
      <c r="A1133" s="14"/>
      <c r="B1133" s="240"/>
      <c r="C1133" s="241"/>
      <c r="D1133" s="231" t="s">
        <v>150</v>
      </c>
      <c r="E1133" s="242" t="s">
        <v>1</v>
      </c>
      <c r="F1133" s="243" t="s">
        <v>144</v>
      </c>
      <c r="G1133" s="241"/>
      <c r="H1133" s="244">
        <v>2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150</v>
      </c>
      <c r="AU1133" s="250" t="s">
        <v>144</v>
      </c>
      <c r="AV1133" s="14" t="s">
        <v>144</v>
      </c>
      <c r="AW1133" s="14" t="s">
        <v>30</v>
      </c>
      <c r="AX1133" s="14" t="s">
        <v>81</v>
      </c>
      <c r="AY1133" s="250" t="s">
        <v>136</v>
      </c>
    </row>
    <row r="1134" s="2" customFormat="1" ht="24.15" customHeight="1">
      <c r="A1134" s="38"/>
      <c r="B1134" s="39"/>
      <c r="C1134" s="215" t="s">
        <v>1329</v>
      </c>
      <c r="D1134" s="215" t="s">
        <v>139</v>
      </c>
      <c r="E1134" s="216" t="s">
        <v>1330</v>
      </c>
      <c r="F1134" s="217" t="s">
        <v>1331</v>
      </c>
      <c r="G1134" s="218" t="s">
        <v>142</v>
      </c>
      <c r="H1134" s="219">
        <v>3</v>
      </c>
      <c r="I1134" s="220"/>
      <c r="J1134" s="221">
        <f>ROUND(I1134*H1134,1)</f>
        <v>0</v>
      </c>
      <c r="K1134" s="222"/>
      <c r="L1134" s="44"/>
      <c r="M1134" s="223" t="s">
        <v>1</v>
      </c>
      <c r="N1134" s="224" t="s">
        <v>40</v>
      </c>
      <c r="O1134" s="91"/>
      <c r="P1134" s="225">
        <f>O1134*H1134</f>
        <v>0</v>
      </c>
      <c r="Q1134" s="225">
        <v>0</v>
      </c>
      <c r="R1134" s="225">
        <f>Q1134*H1134</f>
        <v>0</v>
      </c>
      <c r="S1134" s="225">
        <v>0.001</v>
      </c>
      <c r="T1134" s="226">
        <f>S1134*H1134</f>
        <v>0.0030000000000000001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7" t="s">
        <v>244</v>
      </c>
      <c r="AT1134" s="227" t="s">
        <v>139</v>
      </c>
      <c r="AU1134" s="227" t="s">
        <v>144</v>
      </c>
      <c r="AY1134" s="17" t="s">
        <v>136</v>
      </c>
      <c r="BE1134" s="228">
        <f>IF(N1134="základní",J1134,0)</f>
        <v>0</v>
      </c>
      <c r="BF1134" s="228">
        <f>IF(N1134="snížená",J1134,0)</f>
        <v>0</v>
      </c>
      <c r="BG1134" s="228">
        <f>IF(N1134="zákl. přenesená",J1134,0)</f>
        <v>0</v>
      </c>
      <c r="BH1134" s="228">
        <f>IF(N1134="sníž. přenesená",J1134,0)</f>
        <v>0</v>
      </c>
      <c r="BI1134" s="228">
        <f>IF(N1134="nulová",J1134,0)</f>
        <v>0</v>
      </c>
      <c r="BJ1134" s="17" t="s">
        <v>144</v>
      </c>
      <c r="BK1134" s="228">
        <f>ROUND(I1134*H1134,1)</f>
        <v>0</v>
      </c>
      <c r="BL1134" s="17" t="s">
        <v>244</v>
      </c>
      <c r="BM1134" s="227" t="s">
        <v>1332</v>
      </c>
    </row>
    <row r="1135" s="2" customFormat="1" ht="24.15" customHeight="1">
      <c r="A1135" s="38"/>
      <c r="B1135" s="39"/>
      <c r="C1135" s="215" t="s">
        <v>1333</v>
      </c>
      <c r="D1135" s="215" t="s">
        <v>139</v>
      </c>
      <c r="E1135" s="216" t="s">
        <v>1334</v>
      </c>
      <c r="F1135" s="217" t="s">
        <v>1335</v>
      </c>
      <c r="G1135" s="218" t="s">
        <v>142</v>
      </c>
      <c r="H1135" s="219">
        <v>2</v>
      </c>
      <c r="I1135" s="220"/>
      <c r="J1135" s="221">
        <f>ROUND(I1135*H1135,1)</f>
        <v>0</v>
      </c>
      <c r="K1135" s="222"/>
      <c r="L1135" s="44"/>
      <c r="M1135" s="223" t="s">
        <v>1</v>
      </c>
      <c r="N1135" s="224" t="s">
        <v>40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0.024</v>
      </c>
      <c r="T1135" s="226">
        <f>S1135*H1135</f>
        <v>0.048000000000000001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244</v>
      </c>
      <c r="AT1135" s="227" t="s">
        <v>139</v>
      </c>
      <c r="AU1135" s="227" t="s">
        <v>144</v>
      </c>
      <c r="AY1135" s="17" t="s">
        <v>136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144</v>
      </c>
      <c r="BK1135" s="228">
        <f>ROUND(I1135*H1135,1)</f>
        <v>0</v>
      </c>
      <c r="BL1135" s="17" t="s">
        <v>244</v>
      </c>
      <c r="BM1135" s="227" t="s">
        <v>1336</v>
      </c>
    </row>
    <row r="1136" s="2" customFormat="1" ht="24.15" customHeight="1">
      <c r="A1136" s="38"/>
      <c r="B1136" s="39"/>
      <c r="C1136" s="215" t="s">
        <v>1337</v>
      </c>
      <c r="D1136" s="215" t="s">
        <v>139</v>
      </c>
      <c r="E1136" s="216" t="s">
        <v>1338</v>
      </c>
      <c r="F1136" s="217" t="s">
        <v>1339</v>
      </c>
      <c r="G1136" s="218" t="s">
        <v>142</v>
      </c>
      <c r="H1136" s="219">
        <v>9</v>
      </c>
      <c r="I1136" s="220"/>
      <c r="J1136" s="221">
        <f>ROUND(I1136*H1136,1)</f>
        <v>0</v>
      </c>
      <c r="K1136" s="222"/>
      <c r="L1136" s="44"/>
      <c r="M1136" s="223" t="s">
        <v>1</v>
      </c>
      <c r="N1136" s="224" t="s">
        <v>40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244</v>
      </c>
      <c r="AT1136" s="227" t="s">
        <v>139</v>
      </c>
      <c r="AU1136" s="227" t="s">
        <v>144</v>
      </c>
      <c r="AY1136" s="17" t="s">
        <v>136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144</v>
      </c>
      <c r="BK1136" s="228">
        <f>ROUND(I1136*H1136,1)</f>
        <v>0</v>
      </c>
      <c r="BL1136" s="17" t="s">
        <v>244</v>
      </c>
      <c r="BM1136" s="227" t="s">
        <v>1340</v>
      </c>
    </row>
    <row r="1137" s="14" customFormat="1">
      <c r="A1137" s="14"/>
      <c r="B1137" s="240"/>
      <c r="C1137" s="241"/>
      <c r="D1137" s="231" t="s">
        <v>150</v>
      </c>
      <c r="E1137" s="242" t="s">
        <v>1</v>
      </c>
      <c r="F1137" s="243" t="s">
        <v>1341</v>
      </c>
      <c r="G1137" s="241"/>
      <c r="H1137" s="244">
        <v>9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150</v>
      </c>
      <c r="AU1137" s="250" t="s">
        <v>144</v>
      </c>
      <c r="AV1137" s="14" t="s">
        <v>144</v>
      </c>
      <c r="AW1137" s="14" t="s">
        <v>30</v>
      </c>
      <c r="AX1137" s="14" t="s">
        <v>81</v>
      </c>
      <c r="AY1137" s="250" t="s">
        <v>136</v>
      </c>
    </row>
    <row r="1138" s="2" customFormat="1" ht="24.15" customHeight="1">
      <c r="A1138" s="38"/>
      <c r="B1138" s="39"/>
      <c r="C1138" s="215" t="s">
        <v>1342</v>
      </c>
      <c r="D1138" s="215" t="s">
        <v>139</v>
      </c>
      <c r="E1138" s="216" t="s">
        <v>1343</v>
      </c>
      <c r="F1138" s="217" t="s">
        <v>1344</v>
      </c>
      <c r="G1138" s="218" t="s">
        <v>142</v>
      </c>
      <c r="H1138" s="219">
        <v>5</v>
      </c>
      <c r="I1138" s="220"/>
      <c r="J1138" s="221">
        <f>ROUND(I1138*H1138,1)</f>
        <v>0</v>
      </c>
      <c r="K1138" s="222"/>
      <c r="L1138" s="44"/>
      <c r="M1138" s="223" t="s">
        <v>1</v>
      </c>
      <c r="N1138" s="224" t="s">
        <v>40</v>
      </c>
      <c r="O1138" s="91"/>
      <c r="P1138" s="225">
        <f>O1138*H1138</f>
        <v>0</v>
      </c>
      <c r="Q1138" s="225">
        <v>0</v>
      </c>
      <c r="R1138" s="225">
        <f>Q1138*H1138</f>
        <v>0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244</v>
      </c>
      <c r="AT1138" s="227" t="s">
        <v>139</v>
      </c>
      <c r="AU1138" s="227" t="s">
        <v>144</v>
      </c>
      <c r="AY1138" s="17" t="s">
        <v>136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144</v>
      </c>
      <c r="BK1138" s="228">
        <f>ROUND(I1138*H1138,1)</f>
        <v>0</v>
      </c>
      <c r="BL1138" s="17" t="s">
        <v>244</v>
      </c>
      <c r="BM1138" s="227" t="s">
        <v>1345</v>
      </c>
    </row>
    <row r="1139" s="14" customFormat="1">
      <c r="A1139" s="14"/>
      <c r="B1139" s="240"/>
      <c r="C1139" s="241"/>
      <c r="D1139" s="231" t="s">
        <v>150</v>
      </c>
      <c r="E1139" s="242" t="s">
        <v>1</v>
      </c>
      <c r="F1139" s="243" t="s">
        <v>175</v>
      </c>
      <c r="G1139" s="241"/>
      <c r="H1139" s="244">
        <v>5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150</v>
      </c>
      <c r="AU1139" s="250" t="s">
        <v>144</v>
      </c>
      <c r="AV1139" s="14" t="s">
        <v>144</v>
      </c>
      <c r="AW1139" s="14" t="s">
        <v>30</v>
      </c>
      <c r="AX1139" s="14" t="s">
        <v>81</v>
      </c>
      <c r="AY1139" s="250" t="s">
        <v>136</v>
      </c>
    </row>
    <row r="1140" s="2" customFormat="1" ht="24.15" customHeight="1">
      <c r="A1140" s="38"/>
      <c r="B1140" s="39"/>
      <c r="C1140" s="262" t="s">
        <v>1346</v>
      </c>
      <c r="D1140" s="262" t="s">
        <v>254</v>
      </c>
      <c r="E1140" s="263" t="s">
        <v>1347</v>
      </c>
      <c r="F1140" s="264" t="s">
        <v>1348</v>
      </c>
      <c r="G1140" s="265" t="s">
        <v>142</v>
      </c>
      <c r="H1140" s="266">
        <v>1</v>
      </c>
      <c r="I1140" s="267"/>
      <c r="J1140" s="268">
        <f>ROUND(I1140*H1140,1)</f>
        <v>0</v>
      </c>
      <c r="K1140" s="269"/>
      <c r="L1140" s="270"/>
      <c r="M1140" s="271" t="s">
        <v>1</v>
      </c>
      <c r="N1140" s="272" t="s">
        <v>40</v>
      </c>
      <c r="O1140" s="91"/>
      <c r="P1140" s="225">
        <f>O1140*H1140</f>
        <v>0</v>
      </c>
      <c r="Q1140" s="225">
        <v>0.0013500000000000001</v>
      </c>
      <c r="R1140" s="225">
        <f>Q1140*H1140</f>
        <v>0.0013500000000000001</v>
      </c>
      <c r="S1140" s="225">
        <v>0</v>
      </c>
      <c r="T1140" s="226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27" t="s">
        <v>325</v>
      </c>
      <c r="AT1140" s="227" t="s">
        <v>254</v>
      </c>
      <c r="AU1140" s="227" t="s">
        <v>144</v>
      </c>
      <c r="AY1140" s="17" t="s">
        <v>136</v>
      </c>
      <c r="BE1140" s="228">
        <f>IF(N1140="základní",J1140,0)</f>
        <v>0</v>
      </c>
      <c r="BF1140" s="228">
        <f>IF(N1140="snížená",J1140,0)</f>
        <v>0</v>
      </c>
      <c r="BG1140" s="228">
        <f>IF(N1140="zákl. přenesená",J1140,0)</f>
        <v>0</v>
      </c>
      <c r="BH1140" s="228">
        <f>IF(N1140="sníž. přenesená",J1140,0)</f>
        <v>0</v>
      </c>
      <c r="BI1140" s="228">
        <f>IF(N1140="nulová",J1140,0)</f>
        <v>0</v>
      </c>
      <c r="BJ1140" s="17" t="s">
        <v>144</v>
      </c>
      <c r="BK1140" s="228">
        <f>ROUND(I1140*H1140,1)</f>
        <v>0</v>
      </c>
      <c r="BL1140" s="17" t="s">
        <v>244</v>
      </c>
      <c r="BM1140" s="227" t="s">
        <v>1349</v>
      </c>
    </row>
    <row r="1141" s="14" customFormat="1">
      <c r="A1141" s="14"/>
      <c r="B1141" s="240"/>
      <c r="C1141" s="241"/>
      <c r="D1141" s="231" t="s">
        <v>150</v>
      </c>
      <c r="E1141" s="242" t="s">
        <v>1</v>
      </c>
      <c r="F1141" s="243" t="s">
        <v>81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150</v>
      </c>
      <c r="AU1141" s="250" t="s">
        <v>144</v>
      </c>
      <c r="AV1141" s="14" t="s">
        <v>144</v>
      </c>
      <c r="AW1141" s="14" t="s">
        <v>30</v>
      </c>
      <c r="AX1141" s="14" t="s">
        <v>81</v>
      </c>
      <c r="AY1141" s="250" t="s">
        <v>136</v>
      </c>
    </row>
    <row r="1142" s="2" customFormat="1" ht="24.15" customHeight="1">
      <c r="A1142" s="38"/>
      <c r="B1142" s="39"/>
      <c r="C1142" s="262" t="s">
        <v>1350</v>
      </c>
      <c r="D1142" s="262" t="s">
        <v>254</v>
      </c>
      <c r="E1142" s="263" t="s">
        <v>1351</v>
      </c>
      <c r="F1142" s="264" t="s">
        <v>1352</v>
      </c>
      <c r="G1142" s="265" t="s">
        <v>142</v>
      </c>
      <c r="H1142" s="266">
        <v>2</v>
      </c>
      <c r="I1142" s="267"/>
      <c r="J1142" s="268">
        <f>ROUND(I1142*H1142,1)</f>
        <v>0</v>
      </c>
      <c r="K1142" s="269"/>
      <c r="L1142" s="270"/>
      <c r="M1142" s="271" t="s">
        <v>1</v>
      </c>
      <c r="N1142" s="272" t="s">
        <v>40</v>
      </c>
      <c r="O1142" s="91"/>
      <c r="P1142" s="225">
        <f>O1142*H1142</f>
        <v>0</v>
      </c>
      <c r="Q1142" s="225">
        <v>0.0011999999999999999</v>
      </c>
      <c r="R1142" s="225">
        <f>Q1142*H1142</f>
        <v>0.0023999999999999998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325</v>
      </c>
      <c r="AT1142" s="227" t="s">
        <v>254</v>
      </c>
      <c r="AU1142" s="227" t="s">
        <v>144</v>
      </c>
      <c r="AY1142" s="17" t="s">
        <v>136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144</v>
      </c>
      <c r="BK1142" s="228">
        <f>ROUND(I1142*H1142,1)</f>
        <v>0</v>
      </c>
      <c r="BL1142" s="17" t="s">
        <v>244</v>
      </c>
      <c r="BM1142" s="227" t="s">
        <v>1353</v>
      </c>
    </row>
    <row r="1143" s="14" customFormat="1">
      <c r="A1143" s="14"/>
      <c r="B1143" s="240"/>
      <c r="C1143" s="241"/>
      <c r="D1143" s="231" t="s">
        <v>150</v>
      </c>
      <c r="E1143" s="242" t="s">
        <v>1</v>
      </c>
      <c r="F1143" s="243" t="s">
        <v>144</v>
      </c>
      <c r="G1143" s="241"/>
      <c r="H1143" s="244">
        <v>2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150</v>
      </c>
      <c r="AU1143" s="250" t="s">
        <v>144</v>
      </c>
      <c r="AV1143" s="14" t="s">
        <v>144</v>
      </c>
      <c r="AW1143" s="14" t="s">
        <v>30</v>
      </c>
      <c r="AX1143" s="14" t="s">
        <v>81</v>
      </c>
      <c r="AY1143" s="250" t="s">
        <v>136</v>
      </c>
    </row>
    <row r="1144" s="2" customFormat="1" ht="24.15" customHeight="1">
      <c r="A1144" s="38"/>
      <c r="B1144" s="39"/>
      <c r="C1144" s="262" t="s">
        <v>1354</v>
      </c>
      <c r="D1144" s="262" t="s">
        <v>254</v>
      </c>
      <c r="E1144" s="263" t="s">
        <v>1355</v>
      </c>
      <c r="F1144" s="264" t="s">
        <v>1356</v>
      </c>
      <c r="G1144" s="265" t="s">
        <v>142</v>
      </c>
      <c r="H1144" s="266">
        <v>2</v>
      </c>
      <c r="I1144" s="267"/>
      <c r="J1144" s="268">
        <f>ROUND(I1144*H1144,1)</f>
        <v>0</v>
      </c>
      <c r="K1144" s="269"/>
      <c r="L1144" s="270"/>
      <c r="M1144" s="271" t="s">
        <v>1</v>
      </c>
      <c r="N1144" s="272" t="s">
        <v>40</v>
      </c>
      <c r="O1144" s="91"/>
      <c r="P1144" s="225">
        <f>O1144*H1144</f>
        <v>0</v>
      </c>
      <c r="Q1144" s="225">
        <v>0.0010499999999999999</v>
      </c>
      <c r="R1144" s="225">
        <f>Q1144*H1144</f>
        <v>0.0020999999999999999</v>
      </c>
      <c r="S1144" s="225">
        <v>0</v>
      </c>
      <c r="T1144" s="226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325</v>
      </c>
      <c r="AT1144" s="227" t="s">
        <v>254</v>
      </c>
      <c r="AU1144" s="227" t="s">
        <v>144</v>
      </c>
      <c r="AY1144" s="17" t="s">
        <v>136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144</v>
      </c>
      <c r="BK1144" s="228">
        <f>ROUND(I1144*H1144,1)</f>
        <v>0</v>
      </c>
      <c r="BL1144" s="17" t="s">
        <v>244</v>
      </c>
      <c r="BM1144" s="227" t="s">
        <v>1357</v>
      </c>
    </row>
    <row r="1145" s="14" customFormat="1">
      <c r="A1145" s="14"/>
      <c r="B1145" s="240"/>
      <c r="C1145" s="241"/>
      <c r="D1145" s="231" t="s">
        <v>150</v>
      </c>
      <c r="E1145" s="242" t="s">
        <v>1</v>
      </c>
      <c r="F1145" s="243" t="s">
        <v>144</v>
      </c>
      <c r="G1145" s="241"/>
      <c r="H1145" s="244">
        <v>2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150</v>
      </c>
      <c r="AU1145" s="250" t="s">
        <v>144</v>
      </c>
      <c r="AV1145" s="14" t="s">
        <v>144</v>
      </c>
      <c r="AW1145" s="14" t="s">
        <v>30</v>
      </c>
      <c r="AX1145" s="14" t="s">
        <v>81</v>
      </c>
      <c r="AY1145" s="250" t="s">
        <v>136</v>
      </c>
    </row>
    <row r="1146" s="2" customFormat="1" ht="24.15" customHeight="1">
      <c r="A1146" s="38"/>
      <c r="B1146" s="39"/>
      <c r="C1146" s="215" t="s">
        <v>1358</v>
      </c>
      <c r="D1146" s="215" t="s">
        <v>139</v>
      </c>
      <c r="E1146" s="216" t="s">
        <v>1359</v>
      </c>
      <c r="F1146" s="217" t="s">
        <v>1360</v>
      </c>
      <c r="G1146" s="218" t="s">
        <v>142</v>
      </c>
      <c r="H1146" s="219">
        <v>5</v>
      </c>
      <c r="I1146" s="220"/>
      <c r="J1146" s="221">
        <f>ROUND(I1146*H1146,1)</f>
        <v>0</v>
      </c>
      <c r="K1146" s="222"/>
      <c r="L1146" s="44"/>
      <c r="M1146" s="223" t="s">
        <v>1</v>
      </c>
      <c r="N1146" s="224" t="s">
        <v>40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244</v>
      </c>
      <c r="AT1146" s="227" t="s">
        <v>139</v>
      </c>
      <c r="AU1146" s="227" t="s">
        <v>144</v>
      </c>
      <c r="AY1146" s="17" t="s">
        <v>136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144</v>
      </c>
      <c r="BK1146" s="228">
        <f>ROUND(I1146*H1146,1)</f>
        <v>0</v>
      </c>
      <c r="BL1146" s="17" t="s">
        <v>244</v>
      </c>
      <c r="BM1146" s="227" t="s">
        <v>1361</v>
      </c>
    </row>
    <row r="1147" s="2" customFormat="1" ht="24.15" customHeight="1">
      <c r="A1147" s="38"/>
      <c r="B1147" s="39"/>
      <c r="C1147" s="215" t="s">
        <v>1362</v>
      </c>
      <c r="D1147" s="215" t="s">
        <v>139</v>
      </c>
      <c r="E1147" s="216" t="s">
        <v>1363</v>
      </c>
      <c r="F1147" s="217" t="s">
        <v>1364</v>
      </c>
      <c r="G1147" s="218" t="s">
        <v>142</v>
      </c>
      <c r="H1147" s="219">
        <v>1</v>
      </c>
      <c r="I1147" s="220"/>
      <c r="J1147" s="221">
        <f>ROUND(I1147*H1147,1)</f>
        <v>0</v>
      </c>
      <c r="K1147" s="222"/>
      <c r="L1147" s="44"/>
      <c r="M1147" s="223" t="s">
        <v>1</v>
      </c>
      <c r="N1147" s="224" t="s">
        <v>40</v>
      </c>
      <c r="O1147" s="91"/>
      <c r="P1147" s="225">
        <f>O1147*H1147</f>
        <v>0</v>
      </c>
      <c r="Q1147" s="225">
        <v>0</v>
      </c>
      <c r="R1147" s="225">
        <f>Q1147*H1147</f>
        <v>0</v>
      </c>
      <c r="S1147" s="225">
        <v>0</v>
      </c>
      <c r="T1147" s="226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7" t="s">
        <v>244</v>
      </c>
      <c r="AT1147" s="227" t="s">
        <v>139</v>
      </c>
      <c r="AU1147" s="227" t="s">
        <v>144</v>
      </c>
      <c r="AY1147" s="17" t="s">
        <v>136</v>
      </c>
      <c r="BE1147" s="228">
        <f>IF(N1147="základní",J1147,0)</f>
        <v>0</v>
      </c>
      <c r="BF1147" s="228">
        <f>IF(N1147="snížená",J1147,0)</f>
        <v>0</v>
      </c>
      <c r="BG1147" s="228">
        <f>IF(N1147="zákl. přenesená",J1147,0)</f>
        <v>0</v>
      </c>
      <c r="BH1147" s="228">
        <f>IF(N1147="sníž. přenesená",J1147,0)</f>
        <v>0</v>
      </c>
      <c r="BI1147" s="228">
        <f>IF(N1147="nulová",J1147,0)</f>
        <v>0</v>
      </c>
      <c r="BJ1147" s="17" t="s">
        <v>144</v>
      </c>
      <c r="BK1147" s="228">
        <f>ROUND(I1147*H1147,1)</f>
        <v>0</v>
      </c>
      <c r="BL1147" s="17" t="s">
        <v>244</v>
      </c>
      <c r="BM1147" s="227" t="s">
        <v>1365</v>
      </c>
    </row>
    <row r="1148" s="2" customFormat="1" ht="24.15" customHeight="1">
      <c r="A1148" s="38"/>
      <c r="B1148" s="39"/>
      <c r="C1148" s="215" t="s">
        <v>1366</v>
      </c>
      <c r="D1148" s="215" t="s">
        <v>139</v>
      </c>
      <c r="E1148" s="216" t="s">
        <v>1367</v>
      </c>
      <c r="F1148" s="217" t="s">
        <v>1368</v>
      </c>
      <c r="G1148" s="218" t="s">
        <v>142</v>
      </c>
      <c r="H1148" s="219">
        <v>2</v>
      </c>
      <c r="I1148" s="220"/>
      <c r="J1148" s="221">
        <f>ROUND(I1148*H1148,1)</f>
        <v>0</v>
      </c>
      <c r="K1148" s="222"/>
      <c r="L1148" s="44"/>
      <c r="M1148" s="223" t="s">
        <v>1</v>
      </c>
      <c r="N1148" s="224" t="s">
        <v>40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244</v>
      </c>
      <c r="AT1148" s="227" t="s">
        <v>139</v>
      </c>
      <c r="AU1148" s="227" t="s">
        <v>144</v>
      </c>
      <c r="AY1148" s="17" t="s">
        <v>136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144</v>
      </c>
      <c r="BK1148" s="228">
        <f>ROUND(I1148*H1148,1)</f>
        <v>0</v>
      </c>
      <c r="BL1148" s="17" t="s">
        <v>244</v>
      </c>
      <c r="BM1148" s="227" t="s">
        <v>1369</v>
      </c>
    </row>
    <row r="1149" s="2" customFormat="1" ht="24.15" customHeight="1">
      <c r="A1149" s="38"/>
      <c r="B1149" s="39"/>
      <c r="C1149" s="215" t="s">
        <v>1370</v>
      </c>
      <c r="D1149" s="215" t="s">
        <v>139</v>
      </c>
      <c r="E1149" s="216" t="s">
        <v>1371</v>
      </c>
      <c r="F1149" s="217" t="s">
        <v>1372</v>
      </c>
      <c r="G1149" s="218" t="s">
        <v>142</v>
      </c>
      <c r="H1149" s="219">
        <v>7</v>
      </c>
      <c r="I1149" s="220"/>
      <c r="J1149" s="221">
        <f>ROUND(I1149*H1149,1)</f>
        <v>0</v>
      </c>
      <c r="K1149" s="222"/>
      <c r="L1149" s="44"/>
      <c r="M1149" s="223" t="s">
        <v>1</v>
      </c>
      <c r="N1149" s="224" t="s">
        <v>40</v>
      </c>
      <c r="O1149" s="91"/>
      <c r="P1149" s="225">
        <f>O1149*H1149</f>
        <v>0</v>
      </c>
      <c r="Q1149" s="225">
        <v>0</v>
      </c>
      <c r="R1149" s="225">
        <f>Q1149*H1149</f>
        <v>0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244</v>
      </c>
      <c r="AT1149" s="227" t="s">
        <v>139</v>
      </c>
      <c r="AU1149" s="227" t="s">
        <v>144</v>
      </c>
      <c r="AY1149" s="17" t="s">
        <v>136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144</v>
      </c>
      <c r="BK1149" s="228">
        <f>ROUND(I1149*H1149,1)</f>
        <v>0</v>
      </c>
      <c r="BL1149" s="17" t="s">
        <v>244</v>
      </c>
      <c r="BM1149" s="227" t="s">
        <v>1373</v>
      </c>
    </row>
    <row r="1150" s="2" customFormat="1" ht="24.15" customHeight="1">
      <c r="A1150" s="38"/>
      <c r="B1150" s="39"/>
      <c r="C1150" s="215" t="s">
        <v>1374</v>
      </c>
      <c r="D1150" s="215" t="s">
        <v>139</v>
      </c>
      <c r="E1150" s="216" t="s">
        <v>1375</v>
      </c>
      <c r="F1150" s="217" t="s">
        <v>1376</v>
      </c>
      <c r="G1150" s="218" t="s">
        <v>142</v>
      </c>
      <c r="H1150" s="219">
        <v>2</v>
      </c>
      <c r="I1150" s="220"/>
      <c r="J1150" s="221">
        <f>ROUND(I1150*H1150,1)</f>
        <v>0</v>
      </c>
      <c r="K1150" s="222"/>
      <c r="L1150" s="44"/>
      <c r="M1150" s="223" t="s">
        <v>1</v>
      </c>
      <c r="N1150" s="224" t="s">
        <v>40</v>
      </c>
      <c r="O1150" s="91"/>
      <c r="P1150" s="225">
        <f>O1150*H1150</f>
        <v>0</v>
      </c>
      <c r="Q1150" s="225">
        <v>0</v>
      </c>
      <c r="R1150" s="225">
        <f>Q1150*H1150</f>
        <v>0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244</v>
      </c>
      <c r="AT1150" s="227" t="s">
        <v>139</v>
      </c>
      <c r="AU1150" s="227" t="s">
        <v>144</v>
      </c>
      <c r="AY1150" s="17" t="s">
        <v>136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144</v>
      </c>
      <c r="BK1150" s="228">
        <f>ROUND(I1150*H1150,1)</f>
        <v>0</v>
      </c>
      <c r="BL1150" s="17" t="s">
        <v>244</v>
      </c>
      <c r="BM1150" s="227" t="s">
        <v>1377</v>
      </c>
    </row>
    <row r="1151" s="2" customFormat="1" ht="24.15" customHeight="1">
      <c r="A1151" s="38"/>
      <c r="B1151" s="39"/>
      <c r="C1151" s="215" t="s">
        <v>1378</v>
      </c>
      <c r="D1151" s="215" t="s">
        <v>139</v>
      </c>
      <c r="E1151" s="216" t="s">
        <v>1379</v>
      </c>
      <c r="F1151" s="217" t="s">
        <v>1380</v>
      </c>
      <c r="G1151" s="218" t="s">
        <v>142</v>
      </c>
      <c r="H1151" s="219">
        <v>1</v>
      </c>
      <c r="I1151" s="220"/>
      <c r="J1151" s="221">
        <f>ROUND(I1151*H1151,1)</f>
        <v>0</v>
      </c>
      <c r="K1151" s="222"/>
      <c r="L1151" s="44"/>
      <c r="M1151" s="223" t="s">
        <v>1</v>
      </c>
      <c r="N1151" s="224" t="s">
        <v>40</v>
      </c>
      <c r="O1151" s="91"/>
      <c r="P1151" s="225">
        <f>O1151*H1151</f>
        <v>0</v>
      </c>
      <c r="Q1151" s="225">
        <v>0</v>
      </c>
      <c r="R1151" s="225">
        <f>Q1151*H1151</f>
        <v>0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244</v>
      </c>
      <c r="AT1151" s="227" t="s">
        <v>139</v>
      </c>
      <c r="AU1151" s="227" t="s">
        <v>144</v>
      </c>
      <c r="AY1151" s="17" t="s">
        <v>136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144</v>
      </c>
      <c r="BK1151" s="228">
        <f>ROUND(I1151*H1151,1)</f>
        <v>0</v>
      </c>
      <c r="BL1151" s="17" t="s">
        <v>244</v>
      </c>
      <c r="BM1151" s="227" t="s">
        <v>1381</v>
      </c>
    </row>
    <row r="1152" s="2" customFormat="1" ht="24.15" customHeight="1">
      <c r="A1152" s="38"/>
      <c r="B1152" s="39"/>
      <c r="C1152" s="215" t="s">
        <v>1382</v>
      </c>
      <c r="D1152" s="215" t="s">
        <v>139</v>
      </c>
      <c r="E1152" s="216" t="s">
        <v>1383</v>
      </c>
      <c r="F1152" s="217" t="s">
        <v>1384</v>
      </c>
      <c r="G1152" s="218" t="s">
        <v>142</v>
      </c>
      <c r="H1152" s="219">
        <v>7</v>
      </c>
      <c r="I1152" s="220"/>
      <c r="J1152" s="221">
        <f>ROUND(I1152*H1152,1)</f>
        <v>0</v>
      </c>
      <c r="K1152" s="222"/>
      <c r="L1152" s="44"/>
      <c r="M1152" s="223" t="s">
        <v>1</v>
      </c>
      <c r="N1152" s="224" t="s">
        <v>40</v>
      </c>
      <c r="O1152" s="91"/>
      <c r="P1152" s="225">
        <f>O1152*H1152</f>
        <v>0</v>
      </c>
      <c r="Q1152" s="225">
        <v>0</v>
      </c>
      <c r="R1152" s="225">
        <f>Q1152*H1152</f>
        <v>0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244</v>
      </c>
      <c r="AT1152" s="227" t="s">
        <v>139</v>
      </c>
      <c r="AU1152" s="227" t="s">
        <v>144</v>
      </c>
      <c r="AY1152" s="17" t="s">
        <v>136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144</v>
      </c>
      <c r="BK1152" s="228">
        <f>ROUND(I1152*H1152,1)</f>
        <v>0</v>
      </c>
      <c r="BL1152" s="17" t="s">
        <v>244</v>
      </c>
      <c r="BM1152" s="227" t="s">
        <v>1385</v>
      </c>
    </row>
    <row r="1153" s="2" customFormat="1" ht="21.75" customHeight="1">
      <c r="A1153" s="38"/>
      <c r="B1153" s="39"/>
      <c r="C1153" s="215" t="s">
        <v>1386</v>
      </c>
      <c r="D1153" s="215" t="s">
        <v>139</v>
      </c>
      <c r="E1153" s="216" t="s">
        <v>1387</v>
      </c>
      <c r="F1153" s="217" t="s">
        <v>1388</v>
      </c>
      <c r="G1153" s="218" t="s">
        <v>142</v>
      </c>
      <c r="H1153" s="219">
        <v>7</v>
      </c>
      <c r="I1153" s="220"/>
      <c r="J1153" s="221">
        <f>ROUND(I1153*H1153,1)</f>
        <v>0</v>
      </c>
      <c r="K1153" s="222"/>
      <c r="L1153" s="44"/>
      <c r="M1153" s="223" t="s">
        <v>1</v>
      </c>
      <c r="N1153" s="224" t="s">
        <v>40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244</v>
      </c>
      <c r="AT1153" s="227" t="s">
        <v>139</v>
      </c>
      <c r="AU1153" s="227" t="s">
        <v>144</v>
      </c>
      <c r="AY1153" s="17" t="s">
        <v>136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144</v>
      </c>
      <c r="BK1153" s="228">
        <f>ROUND(I1153*H1153,1)</f>
        <v>0</v>
      </c>
      <c r="BL1153" s="17" t="s">
        <v>244</v>
      </c>
      <c r="BM1153" s="227" t="s">
        <v>1389</v>
      </c>
    </row>
    <row r="1154" s="2" customFormat="1" ht="21.75" customHeight="1">
      <c r="A1154" s="38"/>
      <c r="B1154" s="39"/>
      <c r="C1154" s="215" t="s">
        <v>1390</v>
      </c>
      <c r="D1154" s="215" t="s">
        <v>139</v>
      </c>
      <c r="E1154" s="216" t="s">
        <v>1391</v>
      </c>
      <c r="F1154" s="217" t="s">
        <v>1392</v>
      </c>
      <c r="G1154" s="218" t="s">
        <v>142</v>
      </c>
      <c r="H1154" s="219">
        <v>7</v>
      </c>
      <c r="I1154" s="220"/>
      <c r="J1154" s="221">
        <f>ROUND(I1154*H1154,1)</f>
        <v>0</v>
      </c>
      <c r="K1154" s="222"/>
      <c r="L1154" s="44"/>
      <c r="M1154" s="223" t="s">
        <v>1</v>
      </c>
      <c r="N1154" s="224" t="s">
        <v>40</v>
      </c>
      <c r="O1154" s="91"/>
      <c r="P1154" s="225">
        <f>O1154*H1154</f>
        <v>0</v>
      </c>
      <c r="Q1154" s="225">
        <v>0</v>
      </c>
      <c r="R1154" s="225">
        <f>Q1154*H1154</f>
        <v>0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244</v>
      </c>
      <c r="AT1154" s="227" t="s">
        <v>139</v>
      </c>
      <c r="AU1154" s="227" t="s">
        <v>144</v>
      </c>
      <c r="AY1154" s="17" t="s">
        <v>136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144</v>
      </c>
      <c r="BK1154" s="228">
        <f>ROUND(I1154*H1154,1)</f>
        <v>0</v>
      </c>
      <c r="BL1154" s="17" t="s">
        <v>244</v>
      </c>
      <c r="BM1154" s="227" t="s">
        <v>1393</v>
      </c>
    </row>
    <row r="1155" s="2" customFormat="1" ht="16.5" customHeight="1">
      <c r="A1155" s="38"/>
      <c r="B1155" s="39"/>
      <c r="C1155" s="215" t="s">
        <v>1394</v>
      </c>
      <c r="D1155" s="215" t="s">
        <v>139</v>
      </c>
      <c r="E1155" s="216" t="s">
        <v>1395</v>
      </c>
      <c r="F1155" s="217" t="s">
        <v>1396</v>
      </c>
      <c r="G1155" s="218" t="s">
        <v>142</v>
      </c>
      <c r="H1155" s="219">
        <v>7</v>
      </c>
      <c r="I1155" s="220"/>
      <c r="J1155" s="221">
        <f>ROUND(I1155*H1155,1)</f>
        <v>0</v>
      </c>
      <c r="K1155" s="222"/>
      <c r="L1155" s="44"/>
      <c r="M1155" s="223" t="s">
        <v>1</v>
      </c>
      <c r="N1155" s="224" t="s">
        <v>40</v>
      </c>
      <c r="O1155" s="91"/>
      <c r="P1155" s="225">
        <f>O1155*H1155</f>
        <v>0</v>
      </c>
      <c r="Q1155" s="225">
        <v>0</v>
      </c>
      <c r="R1155" s="225">
        <f>Q1155*H1155</f>
        <v>0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244</v>
      </c>
      <c r="AT1155" s="227" t="s">
        <v>139</v>
      </c>
      <c r="AU1155" s="227" t="s">
        <v>144</v>
      </c>
      <c r="AY1155" s="17" t="s">
        <v>136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144</v>
      </c>
      <c r="BK1155" s="228">
        <f>ROUND(I1155*H1155,1)</f>
        <v>0</v>
      </c>
      <c r="BL1155" s="17" t="s">
        <v>244</v>
      </c>
      <c r="BM1155" s="227" t="s">
        <v>1397</v>
      </c>
    </row>
    <row r="1156" s="2" customFormat="1" ht="16.5" customHeight="1">
      <c r="A1156" s="38"/>
      <c r="B1156" s="39"/>
      <c r="C1156" s="215" t="s">
        <v>1398</v>
      </c>
      <c r="D1156" s="215" t="s">
        <v>139</v>
      </c>
      <c r="E1156" s="216" t="s">
        <v>1399</v>
      </c>
      <c r="F1156" s="217" t="s">
        <v>1400</v>
      </c>
      <c r="G1156" s="218" t="s">
        <v>142</v>
      </c>
      <c r="H1156" s="219">
        <v>3</v>
      </c>
      <c r="I1156" s="220"/>
      <c r="J1156" s="221">
        <f>ROUND(I1156*H1156,1)</f>
        <v>0</v>
      </c>
      <c r="K1156" s="222"/>
      <c r="L1156" s="44"/>
      <c r="M1156" s="223" t="s">
        <v>1</v>
      </c>
      <c r="N1156" s="224" t="s">
        <v>40</v>
      </c>
      <c r="O1156" s="91"/>
      <c r="P1156" s="225">
        <f>O1156*H1156</f>
        <v>0</v>
      </c>
      <c r="Q1156" s="225">
        <v>0</v>
      </c>
      <c r="R1156" s="225">
        <f>Q1156*H1156</f>
        <v>0</v>
      </c>
      <c r="S1156" s="225">
        <v>0</v>
      </c>
      <c r="T1156" s="226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7" t="s">
        <v>244</v>
      </c>
      <c r="AT1156" s="227" t="s">
        <v>139</v>
      </c>
      <c r="AU1156" s="227" t="s">
        <v>144</v>
      </c>
      <c r="AY1156" s="17" t="s">
        <v>136</v>
      </c>
      <c r="BE1156" s="228">
        <f>IF(N1156="základní",J1156,0)</f>
        <v>0</v>
      </c>
      <c r="BF1156" s="228">
        <f>IF(N1156="snížená",J1156,0)</f>
        <v>0</v>
      </c>
      <c r="BG1156" s="228">
        <f>IF(N1156="zákl. přenesená",J1156,0)</f>
        <v>0</v>
      </c>
      <c r="BH1156" s="228">
        <f>IF(N1156="sníž. přenesená",J1156,0)</f>
        <v>0</v>
      </c>
      <c r="BI1156" s="228">
        <f>IF(N1156="nulová",J1156,0)</f>
        <v>0</v>
      </c>
      <c r="BJ1156" s="17" t="s">
        <v>144</v>
      </c>
      <c r="BK1156" s="228">
        <f>ROUND(I1156*H1156,1)</f>
        <v>0</v>
      </c>
      <c r="BL1156" s="17" t="s">
        <v>244</v>
      </c>
      <c r="BM1156" s="227" t="s">
        <v>1401</v>
      </c>
    </row>
    <row r="1157" s="2" customFormat="1" ht="24.15" customHeight="1">
      <c r="A1157" s="38"/>
      <c r="B1157" s="39"/>
      <c r="C1157" s="215" t="s">
        <v>1402</v>
      </c>
      <c r="D1157" s="215" t="s">
        <v>139</v>
      </c>
      <c r="E1157" s="216" t="s">
        <v>1403</v>
      </c>
      <c r="F1157" s="217" t="s">
        <v>1404</v>
      </c>
      <c r="G1157" s="218" t="s">
        <v>142</v>
      </c>
      <c r="H1157" s="219">
        <v>2</v>
      </c>
      <c r="I1157" s="220"/>
      <c r="J1157" s="221">
        <f>ROUND(I1157*H1157,1)</f>
        <v>0</v>
      </c>
      <c r="K1157" s="222"/>
      <c r="L1157" s="44"/>
      <c r="M1157" s="223" t="s">
        <v>1</v>
      </c>
      <c r="N1157" s="224" t="s">
        <v>40</v>
      </c>
      <c r="O1157" s="91"/>
      <c r="P1157" s="225">
        <f>O1157*H1157</f>
        <v>0</v>
      </c>
      <c r="Q1157" s="225">
        <v>0</v>
      </c>
      <c r="R1157" s="225">
        <f>Q1157*H1157</f>
        <v>0</v>
      </c>
      <c r="S1157" s="225">
        <v>0.17399999999999999</v>
      </c>
      <c r="T1157" s="226">
        <f>S1157*H1157</f>
        <v>0.34799999999999998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27" t="s">
        <v>244</v>
      </c>
      <c r="AT1157" s="227" t="s">
        <v>139</v>
      </c>
      <c r="AU1157" s="227" t="s">
        <v>144</v>
      </c>
      <c r="AY1157" s="17" t="s">
        <v>136</v>
      </c>
      <c r="BE1157" s="228">
        <f>IF(N1157="základní",J1157,0)</f>
        <v>0</v>
      </c>
      <c r="BF1157" s="228">
        <f>IF(N1157="snížená",J1157,0)</f>
        <v>0</v>
      </c>
      <c r="BG1157" s="228">
        <f>IF(N1157="zákl. přenesená",J1157,0)</f>
        <v>0</v>
      </c>
      <c r="BH1157" s="228">
        <f>IF(N1157="sníž. přenesená",J1157,0)</f>
        <v>0</v>
      </c>
      <c r="BI1157" s="228">
        <f>IF(N1157="nulová",J1157,0)</f>
        <v>0</v>
      </c>
      <c r="BJ1157" s="17" t="s">
        <v>144</v>
      </c>
      <c r="BK1157" s="228">
        <f>ROUND(I1157*H1157,1)</f>
        <v>0</v>
      </c>
      <c r="BL1157" s="17" t="s">
        <v>244</v>
      </c>
      <c r="BM1157" s="227" t="s">
        <v>1405</v>
      </c>
    </row>
    <row r="1158" s="14" customFormat="1">
      <c r="A1158" s="14"/>
      <c r="B1158" s="240"/>
      <c r="C1158" s="241"/>
      <c r="D1158" s="231" t="s">
        <v>150</v>
      </c>
      <c r="E1158" s="242" t="s">
        <v>1</v>
      </c>
      <c r="F1158" s="243" t="s">
        <v>144</v>
      </c>
      <c r="G1158" s="241"/>
      <c r="H1158" s="244">
        <v>2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150</v>
      </c>
      <c r="AU1158" s="250" t="s">
        <v>144</v>
      </c>
      <c r="AV1158" s="14" t="s">
        <v>144</v>
      </c>
      <c r="AW1158" s="14" t="s">
        <v>30</v>
      </c>
      <c r="AX1158" s="14" t="s">
        <v>81</v>
      </c>
      <c r="AY1158" s="250" t="s">
        <v>136</v>
      </c>
    </row>
    <row r="1159" s="2" customFormat="1" ht="24.15" customHeight="1">
      <c r="A1159" s="38"/>
      <c r="B1159" s="39"/>
      <c r="C1159" s="215" t="s">
        <v>1406</v>
      </c>
      <c r="D1159" s="215" t="s">
        <v>139</v>
      </c>
      <c r="E1159" s="216" t="s">
        <v>1407</v>
      </c>
      <c r="F1159" s="217" t="s">
        <v>1408</v>
      </c>
      <c r="G1159" s="218" t="s">
        <v>142</v>
      </c>
      <c r="H1159" s="219">
        <v>2</v>
      </c>
      <c r="I1159" s="220"/>
      <c r="J1159" s="221">
        <f>ROUND(I1159*H1159,1)</f>
        <v>0</v>
      </c>
      <c r="K1159" s="222"/>
      <c r="L1159" s="44"/>
      <c r="M1159" s="223" t="s">
        <v>1</v>
      </c>
      <c r="N1159" s="224" t="s">
        <v>40</v>
      </c>
      <c r="O1159" s="91"/>
      <c r="P1159" s="225">
        <f>O1159*H1159</f>
        <v>0</v>
      </c>
      <c r="Q1159" s="225">
        <v>0</v>
      </c>
      <c r="R1159" s="225">
        <f>Q1159*H1159</f>
        <v>0</v>
      </c>
      <c r="S1159" s="225">
        <v>0.088099999999999998</v>
      </c>
      <c r="T1159" s="226">
        <f>S1159*H1159</f>
        <v>0.1762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244</v>
      </c>
      <c r="AT1159" s="227" t="s">
        <v>139</v>
      </c>
      <c r="AU1159" s="227" t="s">
        <v>144</v>
      </c>
      <c r="AY1159" s="17" t="s">
        <v>136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144</v>
      </c>
      <c r="BK1159" s="228">
        <f>ROUND(I1159*H1159,1)</f>
        <v>0</v>
      </c>
      <c r="BL1159" s="17" t="s">
        <v>244</v>
      </c>
      <c r="BM1159" s="227" t="s">
        <v>1409</v>
      </c>
    </row>
    <row r="1160" s="13" customFormat="1">
      <c r="A1160" s="13"/>
      <c r="B1160" s="229"/>
      <c r="C1160" s="230"/>
      <c r="D1160" s="231" t="s">
        <v>150</v>
      </c>
      <c r="E1160" s="232" t="s">
        <v>1</v>
      </c>
      <c r="F1160" s="233" t="s">
        <v>1410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150</v>
      </c>
      <c r="AU1160" s="239" t="s">
        <v>144</v>
      </c>
      <c r="AV1160" s="13" t="s">
        <v>81</v>
      </c>
      <c r="AW1160" s="13" t="s">
        <v>30</v>
      </c>
      <c r="AX1160" s="13" t="s">
        <v>74</v>
      </c>
      <c r="AY1160" s="239" t="s">
        <v>136</v>
      </c>
    </row>
    <row r="1161" s="14" customFormat="1">
      <c r="A1161" s="14"/>
      <c r="B1161" s="240"/>
      <c r="C1161" s="241"/>
      <c r="D1161" s="231" t="s">
        <v>150</v>
      </c>
      <c r="E1161" s="242" t="s">
        <v>1</v>
      </c>
      <c r="F1161" s="243" t="s">
        <v>144</v>
      </c>
      <c r="G1161" s="241"/>
      <c r="H1161" s="244">
        <v>2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150</v>
      </c>
      <c r="AU1161" s="250" t="s">
        <v>144</v>
      </c>
      <c r="AV1161" s="14" t="s">
        <v>144</v>
      </c>
      <c r="AW1161" s="14" t="s">
        <v>30</v>
      </c>
      <c r="AX1161" s="14" t="s">
        <v>81</v>
      </c>
      <c r="AY1161" s="250" t="s">
        <v>136</v>
      </c>
    </row>
    <row r="1162" s="2" customFormat="1" ht="24.15" customHeight="1">
      <c r="A1162" s="38"/>
      <c r="B1162" s="39"/>
      <c r="C1162" s="215" t="s">
        <v>1411</v>
      </c>
      <c r="D1162" s="215" t="s">
        <v>139</v>
      </c>
      <c r="E1162" s="216" t="s">
        <v>1412</v>
      </c>
      <c r="F1162" s="217" t="s">
        <v>1413</v>
      </c>
      <c r="G1162" s="218" t="s">
        <v>142</v>
      </c>
      <c r="H1162" s="219">
        <v>1</v>
      </c>
      <c r="I1162" s="220"/>
      <c r="J1162" s="221">
        <f>ROUND(I1162*H1162,1)</f>
        <v>0</v>
      </c>
      <c r="K1162" s="222"/>
      <c r="L1162" s="44"/>
      <c r="M1162" s="223" t="s">
        <v>1</v>
      </c>
      <c r="N1162" s="224" t="s">
        <v>40</v>
      </c>
      <c r="O1162" s="91"/>
      <c r="P1162" s="225">
        <f>O1162*H1162</f>
        <v>0</v>
      </c>
      <c r="Q1162" s="225">
        <v>0</v>
      </c>
      <c r="R1162" s="225">
        <f>Q1162*H1162</f>
        <v>0</v>
      </c>
      <c r="S1162" s="225">
        <v>0.1104</v>
      </c>
      <c r="T1162" s="226">
        <f>S1162*H1162</f>
        <v>0.1104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244</v>
      </c>
      <c r="AT1162" s="227" t="s">
        <v>139</v>
      </c>
      <c r="AU1162" s="227" t="s">
        <v>144</v>
      </c>
      <c r="AY1162" s="17" t="s">
        <v>136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144</v>
      </c>
      <c r="BK1162" s="228">
        <f>ROUND(I1162*H1162,1)</f>
        <v>0</v>
      </c>
      <c r="BL1162" s="17" t="s">
        <v>244</v>
      </c>
      <c r="BM1162" s="227" t="s">
        <v>1414</v>
      </c>
    </row>
    <row r="1163" s="13" customFormat="1">
      <c r="A1163" s="13"/>
      <c r="B1163" s="229"/>
      <c r="C1163" s="230"/>
      <c r="D1163" s="231" t="s">
        <v>150</v>
      </c>
      <c r="E1163" s="232" t="s">
        <v>1</v>
      </c>
      <c r="F1163" s="233" t="s">
        <v>1415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150</v>
      </c>
      <c r="AU1163" s="239" t="s">
        <v>144</v>
      </c>
      <c r="AV1163" s="13" t="s">
        <v>81</v>
      </c>
      <c r="AW1163" s="13" t="s">
        <v>30</v>
      </c>
      <c r="AX1163" s="13" t="s">
        <v>74</v>
      </c>
      <c r="AY1163" s="239" t="s">
        <v>136</v>
      </c>
    </row>
    <row r="1164" s="14" customFormat="1">
      <c r="A1164" s="14"/>
      <c r="B1164" s="240"/>
      <c r="C1164" s="241"/>
      <c r="D1164" s="231" t="s">
        <v>150</v>
      </c>
      <c r="E1164" s="242" t="s">
        <v>1</v>
      </c>
      <c r="F1164" s="243" t="s">
        <v>81</v>
      </c>
      <c r="G1164" s="241"/>
      <c r="H1164" s="244">
        <v>1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150</v>
      </c>
      <c r="AU1164" s="250" t="s">
        <v>144</v>
      </c>
      <c r="AV1164" s="14" t="s">
        <v>144</v>
      </c>
      <c r="AW1164" s="14" t="s">
        <v>30</v>
      </c>
      <c r="AX1164" s="14" t="s">
        <v>81</v>
      </c>
      <c r="AY1164" s="250" t="s">
        <v>136</v>
      </c>
    </row>
    <row r="1165" s="2" customFormat="1" ht="24.15" customHeight="1">
      <c r="A1165" s="38"/>
      <c r="B1165" s="39"/>
      <c r="C1165" s="215" t="s">
        <v>1416</v>
      </c>
      <c r="D1165" s="215" t="s">
        <v>139</v>
      </c>
      <c r="E1165" s="216" t="s">
        <v>1417</v>
      </c>
      <c r="F1165" s="217" t="s">
        <v>1418</v>
      </c>
      <c r="G1165" s="218" t="s">
        <v>364</v>
      </c>
      <c r="H1165" s="219">
        <v>0.001</v>
      </c>
      <c r="I1165" s="220"/>
      <c r="J1165" s="221">
        <f>ROUND(I1165*H1165,1)</f>
        <v>0</v>
      </c>
      <c r="K1165" s="222"/>
      <c r="L1165" s="44"/>
      <c r="M1165" s="223" t="s">
        <v>1</v>
      </c>
      <c r="N1165" s="224" t="s">
        <v>40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244</v>
      </c>
      <c r="AT1165" s="227" t="s">
        <v>139</v>
      </c>
      <c r="AU1165" s="227" t="s">
        <v>144</v>
      </c>
      <c r="AY1165" s="17" t="s">
        <v>136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144</v>
      </c>
      <c r="BK1165" s="228">
        <f>ROUND(I1165*H1165,1)</f>
        <v>0</v>
      </c>
      <c r="BL1165" s="17" t="s">
        <v>244</v>
      </c>
      <c r="BM1165" s="227" t="s">
        <v>1419</v>
      </c>
    </row>
    <row r="1166" s="14" customFormat="1">
      <c r="A1166" s="14"/>
      <c r="B1166" s="240"/>
      <c r="C1166" s="241"/>
      <c r="D1166" s="231" t="s">
        <v>150</v>
      </c>
      <c r="E1166" s="242" t="s">
        <v>1</v>
      </c>
      <c r="F1166" s="243" t="s">
        <v>12</v>
      </c>
      <c r="G1166" s="241"/>
      <c r="H1166" s="244">
        <v>0.001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150</v>
      </c>
      <c r="AU1166" s="250" t="s">
        <v>144</v>
      </c>
      <c r="AV1166" s="14" t="s">
        <v>144</v>
      </c>
      <c r="AW1166" s="14" t="s">
        <v>30</v>
      </c>
      <c r="AX1166" s="14" t="s">
        <v>81</v>
      </c>
      <c r="AY1166" s="250" t="s">
        <v>136</v>
      </c>
    </row>
    <row r="1167" s="2" customFormat="1" ht="24.15" customHeight="1">
      <c r="A1167" s="38"/>
      <c r="B1167" s="39"/>
      <c r="C1167" s="215" t="s">
        <v>1420</v>
      </c>
      <c r="D1167" s="215" t="s">
        <v>139</v>
      </c>
      <c r="E1167" s="216" t="s">
        <v>1421</v>
      </c>
      <c r="F1167" s="217" t="s">
        <v>1422</v>
      </c>
      <c r="G1167" s="218" t="s">
        <v>364</v>
      </c>
      <c r="H1167" s="219">
        <v>0.001</v>
      </c>
      <c r="I1167" s="220"/>
      <c r="J1167" s="221">
        <f>ROUND(I1167*H1167,1)</f>
        <v>0</v>
      </c>
      <c r="K1167" s="222"/>
      <c r="L1167" s="44"/>
      <c r="M1167" s="223" t="s">
        <v>1</v>
      </c>
      <c r="N1167" s="224" t="s">
        <v>40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244</v>
      </c>
      <c r="AT1167" s="227" t="s">
        <v>139</v>
      </c>
      <c r="AU1167" s="227" t="s">
        <v>144</v>
      </c>
      <c r="AY1167" s="17" t="s">
        <v>136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144</v>
      </c>
      <c r="BK1167" s="228">
        <f>ROUND(I1167*H1167,1)</f>
        <v>0</v>
      </c>
      <c r="BL1167" s="17" t="s">
        <v>244</v>
      </c>
      <c r="BM1167" s="227" t="s">
        <v>1423</v>
      </c>
    </row>
    <row r="1168" s="14" customFormat="1">
      <c r="A1168" s="14"/>
      <c r="B1168" s="240"/>
      <c r="C1168" s="241"/>
      <c r="D1168" s="231" t="s">
        <v>150</v>
      </c>
      <c r="E1168" s="242" t="s">
        <v>1</v>
      </c>
      <c r="F1168" s="243" t="s">
        <v>12</v>
      </c>
      <c r="G1168" s="241"/>
      <c r="H1168" s="244">
        <v>0.001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150</v>
      </c>
      <c r="AU1168" s="250" t="s">
        <v>144</v>
      </c>
      <c r="AV1168" s="14" t="s">
        <v>144</v>
      </c>
      <c r="AW1168" s="14" t="s">
        <v>30</v>
      </c>
      <c r="AX1168" s="14" t="s">
        <v>81</v>
      </c>
      <c r="AY1168" s="250" t="s">
        <v>136</v>
      </c>
    </row>
    <row r="1169" s="2" customFormat="1" ht="24.15" customHeight="1">
      <c r="A1169" s="38"/>
      <c r="B1169" s="39"/>
      <c r="C1169" s="215" t="s">
        <v>1424</v>
      </c>
      <c r="D1169" s="215" t="s">
        <v>139</v>
      </c>
      <c r="E1169" s="216" t="s">
        <v>1425</v>
      </c>
      <c r="F1169" s="217" t="s">
        <v>1426</v>
      </c>
      <c r="G1169" s="218" t="s">
        <v>364</v>
      </c>
      <c r="H1169" s="219">
        <v>0.001</v>
      </c>
      <c r="I1169" s="220"/>
      <c r="J1169" s="221">
        <f>ROUND(I1169*H1169,1)</f>
        <v>0</v>
      </c>
      <c r="K1169" s="222"/>
      <c r="L1169" s="44"/>
      <c r="M1169" s="223" t="s">
        <v>1</v>
      </c>
      <c r="N1169" s="224" t="s">
        <v>40</v>
      </c>
      <c r="O1169" s="91"/>
      <c r="P1169" s="225">
        <f>O1169*H1169</f>
        <v>0</v>
      </c>
      <c r="Q1169" s="225">
        <v>0</v>
      </c>
      <c r="R1169" s="225">
        <f>Q1169*H1169</f>
        <v>0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244</v>
      </c>
      <c r="AT1169" s="227" t="s">
        <v>139</v>
      </c>
      <c r="AU1169" s="227" t="s">
        <v>144</v>
      </c>
      <c r="AY1169" s="17" t="s">
        <v>136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144</v>
      </c>
      <c r="BK1169" s="228">
        <f>ROUND(I1169*H1169,1)</f>
        <v>0</v>
      </c>
      <c r="BL1169" s="17" t="s">
        <v>244</v>
      </c>
      <c r="BM1169" s="227" t="s">
        <v>1427</v>
      </c>
    </row>
    <row r="1170" s="14" customFormat="1">
      <c r="A1170" s="14"/>
      <c r="B1170" s="240"/>
      <c r="C1170" s="241"/>
      <c r="D1170" s="231" t="s">
        <v>150</v>
      </c>
      <c r="E1170" s="242" t="s">
        <v>1</v>
      </c>
      <c r="F1170" s="243" t="s">
        <v>12</v>
      </c>
      <c r="G1170" s="241"/>
      <c r="H1170" s="244">
        <v>0.001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150</v>
      </c>
      <c r="AU1170" s="250" t="s">
        <v>144</v>
      </c>
      <c r="AV1170" s="14" t="s">
        <v>144</v>
      </c>
      <c r="AW1170" s="14" t="s">
        <v>30</v>
      </c>
      <c r="AX1170" s="14" t="s">
        <v>81</v>
      </c>
      <c r="AY1170" s="250" t="s">
        <v>136</v>
      </c>
    </row>
    <row r="1171" s="12" customFormat="1" ht="22.8" customHeight="1">
      <c r="A1171" s="12"/>
      <c r="B1171" s="199"/>
      <c r="C1171" s="200"/>
      <c r="D1171" s="201" t="s">
        <v>73</v>
      </c>
      <c r="E1171" s="213" t="s">
        <v>1428</v>
      </c>
      <c r="F1171" s="213" t="s">
        <v>1429</v>
      </c>
      <c r="G1171" s="200"/>
      <c r="H1171" s="200"/>
      <c r="I1171" s="203"/>
      <c r="J1171" s="214">
        <f>BK1171</f>
        <v>0</v>
      </c>
      <c r="K1171" s="200"/>
      <c r="L1171" s="205"/>
      <c r="M1171" s="206"/>
      <c r="N1171" s="207"/>
      <c r="O1171" s="207"/>
      <c r="P1171" s="208">
        <f>SUM(P1172:P1231)</f>
        <v>0</v>
      </c>
      <c r="Q1171" s="207"/>
      <c r="R1171" s="208">
        <f>SUM(R1172:R1231)</f>
        <v>0.18130832999999999</v>
      </c>
      <c r="S1171" s="207"/>
      <c r="T1171" s="209">
        <f>SUM(T1172:T1231)</f>
        <v>0</v>
      </c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R1171" s="210" t="s">
        <v>144</v>
      </c>
      <c r="AT1171" s="211" t="s">
        <v>73</v>
      </c>
      <c r="AU1171" s="211" t="s">
        <v>81</v>
      </c>
      <c r="AY1171" s="210" t="s">
        <v>136</v>
      </c>
      <c r="BK1171" s="212">
        <f>SUM(BK1172:BK1231)</f>
        <v>0</v>
      </c>
    </row>
    <row r="1172" s="2" customFormat="1" ht="16.5" customHeight="1">
      <c r="A1172" s="38"/>
      <c r="B1172" s="39"/>
      <c r="C1172" s="215" t="s">
        <v>1430</v>
      </c>
      <c r="D1172" s="215" t="s">
        <v>139</v>
      </c>
      <c r="E1172" s="216" t="s">
        <v>1431</v>
      </c>
      <c r="F1172" s="217" t="s">
        <v>1432</v>
      </c>
      <c r="G1172" s="218" t="s">
        <v>148</v>
      </c>
      <c r="H1172" s="219">
        <v>4.1210000000000004</v>
      </c>
      <c r="I1172" s="220"/>
      <c r="J1172" s="221">
        <f>ROUND(I1172*H1172,1)</f>
        <v>0</v>
      </c>
      <c r="K1172" s="222"/>
      <c r="L1172" s="44"/>
      <c r="M1172" s="223" t="s">
        <v>1</v>
      </c>
      <c r="N1172" s="224" t="s">
        <v>40</v>
      </c>
      <c r="O1172" s="91"/>
      <c r="P1172" s="225">
        <f>O1172*H1172</f>
        <v>0</v>
      </c>
      <c r="Q1172" s="225">
        <v>0</v>
      </c>
      <c r="R1172" s="225">
        <f>Q1172*H1172</f>
        <v>0</v>
      </c>
      <c r="S1172" s="225">
        <v>0</v>
      </c>
      <c r="T1172" s="226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7" t="s">
        <v>244</v>
      </c>
      <c r="AT1172" s="227" t="s">
        <v>139</v>
      </c>
      <c r="AU1172" s="227" t="s">
        <v>144</v>
      </c>
      <c r="AY1172" s="17" t="s">
        <v>136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17" t="s">
        <v>144</v>
      </c>
      <c r="BK1172" s="228">
        <f>ROUND(I1172*H1172,1)</f>
        <v>0</v>
      </c>
      <c r="BL1172" s="17" t="s">
        <v>244</v>
      </c>
      <c r="BM1172" s="227" t="s">
        <v>1433</v>
      </c>
    </row>
    <row r="1173" s="13" customFormat="1">
      <c r="A1173" s="13"/>
      <c r="B1173" s="229"/>
      <c r="C1173" s="230"/>
      <c r="D1173" s="231" t="s">
        <v>150</v>
      </c>
      <c r="E1173" s="232" t="s">
        <v>1</v>
      </c>
      <c r="F1173" s="233" t="s">
        <v>164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150</v>
      </c>
      <c r="AU1173" s="239" t="s">
        <v>144</v>
      </c>
      <c r="AV1173" s="13" t="s">
        <v>81</v>
      </c>
      <c r="AW1173" s="13" t="s">
        <v>30</v>
      </c>
      <c r="AX1173" s="13" t="s">
        <v>74</v>
      </c>
      <c r="AY1173" s="239" t="s">
        <v>136</v>
      </c>
    </row>
    <row r="1174" s="14" customFormat="1">
      <c r="A1174" s="14"/>
      <c r="B1174" s="240"/>
      <c r="C1174" s="241"/>
      <c r="D1174" s="231" t="s">
        <v>150</v>
      </c>
      <c r="E1174" s="242" t="s">
        <v>1</v>
      </c>
      <c r="F1174" s="243" t="s">
        <v>165</v>
      </c>
      <c r="G1174" s="241"/>
      <c r="H1174" s="244">
        <v>2.9060000000000001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150</v>
      </c>
      <c r="AU1174" s="250" t="s">
        <v>144</v>
      </c>
      <c r="AV1174" s="14" t="s">
        <v>144</v>
      </c>
      <c r="AW1174" s="14" t="s">
        <v>30</v>
      </c>
      <c r="AX1174" s="14" t="s">
        <v>74</v>
      </c>
      <c r="AY1174" s="250" t="s">
        <v>136</v>
      </c>
    </row>
    <row r="1175" s="13" customFormat="1">
      <c r="A1175" s="13"/>
      <c r="B1175" s="229"/>
      <c r="C1175" s="230"/>
      <c r="D1175" s="231" t="s">
        <v>150</v>
      </c>
      <c r="E1175" s="232" t="s">
        <v>1</v>
      </c>
      <c r="F1175" s="233" t="s">
        <v>166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150</v>
      </c>
      <c r="AU1175" s="239" t="s">
        <v>144</v>
      </c>
      <c r="AV1175" s="13" t="s">
        <v>81</v>
      </c>
      <c r="AW1175" s="13" t="s">
        <v>30</v>
      </c>
      <c r="AX1175" s="13" t="s">
        <v>74</v>
      </c>
      <c r="AY1175" s="239" t="s">
        <v>136</v>
      </c>
    </row>
    <row r="1176" s="14" customFormat="1">
      <c r="A1176" s="14"/>
      <c r="B1176" s="240"/>
      <c r="C1176" s="241"/>
      <c r="D1176" s="231" t="s">
        <v>150</v>
      </c>
      <c r="E1176" s="242" t="s">
        <v>1</v>
      </c>
      <c r="F1176" s="243" t="s">
        <v>167</v>
      </c>
      <c r="G1176" s="241"/>
      <c r="H1176" s="244">
        <v>1.2150000000000001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150</v>
      </c>
      <c r="AU1176" s="250" t="s">
        <v>144</v>
      </c>
      <c r="AV1176" s="14" t="s">
        <v>144</v>
      </c>
      <c r="AW1176" s="14" t="s">
        <v>30</v>
      </c>
      <c r="AX1176" s="14" t="s">
        <v>74</v>
      </c>
      <c r="AY1176" s="250" t="s">
        <v>136</v>
      </c>
    </row>
    <row r="1177" s="15" customFormat="1">
      <c r="A1177" s="15"/>
      <c r="B1177" s="251"/>
      <c r="C1177" s="252"/>
      <c r="D1177" s="231" t="s">
        <v>150</v>
      </c>
      <c r="E1177" s="253" t="s">
        <v>1</v>
      </c>
      <c r="F1177" s="254" t="s">
        <v>174</v>
      </c>
      <c r="G1177" s="252"/>
      <c r="H1177" s="255">
        <v>4.1210000000000004</v>
      </c>
      <c r="I1177" s="256"/>
      <c r="J1177" s="252"/>
      <c r="K1177" s="252"/>
      <c r="L1177" s="257"/>
      <c r="M1177" s="258"/>
      <c r="N1177" s="259"/>
      <c r="O1177" s="259"/>
      <c r="P1177" s="259"/>
      <c r="Q1177" s="259"/>
      <c r="R1177" s="259"/>
      <c r="S1177" s="259"/>
      <c r="T1177" s="260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61" t="s">
        <v>150</v>
      </c>
      <c r="AU1177" s="261" t="s">
        <v>144</v>
      </c>
      <c r="AV1177" s="15" t="s">
        <v>143</v>
      </c>
      <c r="AW1177" s="15" t="s">
        <v>30</v>
      </c>
      <c r="AX1177" s="15" t="s">
        <v>81</v>
      </c>
      <c r="AY1177" s="261" t="s">
        <v>136</v>
      </c>
    </row>
    <row r="1178" s="2" customFormat="1" ht="16.5" customHeight="1">
      <c r="A1178" s="38"/>
      <c r="B1178" s="39"/>
      <c r="C1178" s="215" t="s">
        <v>1434</v>
      </c>
      <c r="D1178" s="215" t="s">
        <v>139</v>
      </c>
      <c r="E1178" s="216" t="s">
        <v>1435</v>
      </c>
      <c r="F1178" s="217" t="s">
        <v>1436</v>
      </c>
      <c r="G1178" s="218" t="s">
        <v>148</v>
      </c>
      <c r="H1178" s="219">
        <v>4.1210000000000004</v>
      </c>
      <c r="I1178" s="220"/>
      <c r="J1178" s="221">
        <f>ROUND(I1178*H1178,1)</f>
        <v>0</v>
      </c>
      <c r="K1178" s="222"/>
      <c r="L1178" s="44"/>
      <c r="M1178" s="223" t="s">
        <v>1</v>
      </c>
      <c r="N1178" s="224" t="s">
        <v>40</v>
      </c>
      <c r="O1178" s="91"/>
      <c r="P1178" s="225">
        <f>O1178*H1178</f>
        <v>0</v>
      </c>
      <c r="Q1178" s="225">
        <v>0.00029999999999999997</v>
      </c>
      <c r="R1178" s="225">
        <f>Q1178*H1178</f>
        <v>0.0012363000000000001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244</v>
      </c>
      <c r="AT1178" s="227" t="s">
        <v>139</v>
      </c>
      <c r="AU1178" s="227" t="s">
        <v>144</v>
      </c>
      <c r="AY1178" s="17" t="s">
        <v>136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144</v>
      </c>
      <c r="BK1178" s="228">
        <f>ROUND(I1178*H1178,1)</f>
        <v>0</v>
      </c>
      <c r="BL1178" s="17" t="s">
        <v>244</v>
      </c>
      <c r="BM1178" s="227" t="s">
        <v>1437</v>
      </c>
    </row>
    <row r="1179" s="13" customFormat="1">
      <c r="A1179" s="13"/>
      <c r="B1179" s="229"/>
      <c r="C1179" s="230"/>
      <c r="D1179" s="231" t="s">
        <v>150</v>
      </c>
      <c r="E1179" s="232" t="s">
        <v>1</v>
      </c>
      <c r="F1179" s="233" t="s">
        <v>164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150</v>
      </c>
      <c r="AU1179" s="239" t="s">
        <v>144</v>
      </c>
      <c r="AV1179" s="13" t="s">
        <v>81</v>
      </c>
      <c r="AW1179" s="13" t="s">
        <v>30</v>
      </c>
      <c r="AX1179" s="13" t="s">
        <v>74</v>
      </c>
      <c r="AY1179" s="239" t="s">
        <v>136</v>
      </c>
    </row>
    <row r="1180" s="14" customFormat="1">
      <c r="A1180" s="14"/>
      <c r="B1180" s="240"/>
      <c r="C1180" s="241"/>
      <c r="D1180" s="231" t="s">
        <v>150</v>
      </c>
      <c r="E1180" s="242" t="s">
        <v>1</v>
      </c>
      <c r="F1180" s="243" t="s">
        <v>165</v>
      </c>
      <c r="G1180" s="241"/>
      <c r="H1180" s="244">
        <v>2.9060000000000001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150</v>
      </c>
      <c r="AU1180" s="250" t="s">
        <v>144</v>
      </c>
      <c r="AV1180" s="14" t="s">
        <v>144</v>
      </c>
      <c r="AW1180" s="14" t="s">
        <v>30</v>
      </c>
      <c r="AX1180" s="14" t="s">
        <v>74</v>
      </c>
      <c r="AY1180" s="250" t="s">
        <v>136</v>
      </c>
    </row>
    <row r="1181" s="13" customFormat="1">
      <c r="A1181" s="13"/>
      <c r="B1181" s="229"/>
      <c r="C1181" s="230"/>
      <c r="D1181" s="231" t="s">
        <v>150</v>
      </c>
      <c r="E1181" s="232" t="s">
        <v>1</v>
      </c>
      <c r="F1181" s="233" t="s">
        <v>166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150</v>
      </c>
      <c r="AU1181" s="239" t="s">
        <v>144</v>
      </c>
      <c r="AV1181" s="13" t="s">
        <v>81</v>
      </c>
      <c r="AW1181" s="13" t="s">
        <v>30</v>
      </c>
      <c r="AX1181" s="13" t="s">
        <v>74</v>
      </c>
      <c r="AY1181" s="239" t="s">
        <v>136</v>
      </c>
    </row>
    <row r="1182" s="14" customFormat="1">
      <c r="A1182" s="14"/>
      <c r="B1182" s="240"/>
      <c r="C1182" s="241"/>
      <c r="D1182" s="231" t="s">
        <v>150</v>
      </c>
      <c r="E1182" s="242" t="s">
        <v>1</v>
      </c>
      <c r="F1182" s="243" t="s">
        <v>167</v>
      </c>
      <c r="G1182" s="241"/>
      <c r="H1182" s="244">
        <v>1.2150000000000001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150</v>
      </c>
      <c r="AU1182" s="250" t="s">
        <v>144</v>
      </c>
      <c r="AV1182" s="14" t="s">
        <v>144</v>
      </c>
      <c r="AW1182" s="14" t="s">
        <v>30</v>
      </c>
      <c r="AX1182" s="14" t="s">
        <v>74</v>
      </c>
      <c r="AY1182" s="250" t="s">
        <v>136</v>
      </c>
    </row>
    <row r="1183" s="15" customFormat="1">
      <c r="A1183" s="15"/>
      <c r="B1183" s="251"/>
      <c r="C1183" s="252"/>
      <c r="D1183" s="231" t="s">
        <v>150</v>
      </c>
      <c r="E1183" s="253" t="s">
        <v>1</v>
      </c>
      <c r="F1183" s="254" t="s">
        <v>174</v>
      </c>
      <c r="G1183" s="252"/>
      <c r="H1183" s="255">
        <v>4.1210000000000004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1" t="s">
        <v>150</v>
      </c>
      <c r="AU1183" s="261" t="s">
        <v>144</v>
      </c>
      <c r="AV1183" s="15" t="s">
        <v>143</v>
      </c>
      <c r="AW1183" s="15" t="s">
        <v>30</v>
      </c>
      <c r="AX1183" s="15" t="s">
        <v>81</v>
      </c>
      <c r="AY1183" s="261" t="s">
        <v>136</v>
      </c>
    </row>
    <row r="1184" s="2" customFormat="1" ht="24.15" customHeight="1">
      <c r="A1184" s="38"/>
      <c r="B1184" s="39"/>
      <c r="C1184" s="215" t="s">
        <v>1438</v>
      </c>
      <c r="D1184" s="215" t="s">
        <v>139</v>
      </c>
      <c r="E1184" s="216" t="s">
        <v>1439</v>
      </c>
      <c r="F1184" s="217" t="s">
        <v>1440</v>
      </c>
      <c r="G1184" s="218" t="s">
        <v>148</v>
      </c>
      <c r="H1184" s="219">
        <v>4.1210000000000004</v>
      </c>
      <c r="I1184" s="220"/>
      <c r="J1184" s="221">
        <f>ROUND(I1184*H1184,1)</f>
        <v>0</v>
      </c>
      <c r="K1184" s="222"/>
      <c r="L1184" s="44"/>
      <c r="M1184" s="223" t="s">
        <v>1</v>
      </c>
      <c r="N1184" s="224" t="s">
        <v>40</v>
      </c>
      <c r="O1184" s="91"/>
      <c r="P1184" s="225">
        <f>O1184*H1184</f>
        <v>0</v>
      </c>
      <c r="Q1184" s="225">
        <v>0.0075799999999999999</v>
      </c>
      <c r="R1184" s="225">
        <f>Q1184*H1184</f>
        <v>0.031237180000000003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244</v>
      </c>
      <c r="AT1184" s="227" t="s">
        <v>139</v>
      </c>
      <c r="AU1184" s="227" t="s">
        <v>144</v>
      </c>
      <c r="AY1184" s="17" t="s">
        <v>136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144</v>
      </c>
      <c r="BK1184" s="228">
        <f>ROUND(I1184*H1184,1)</f>
        <v>0</v>
      </c>
      <c r="BL1184" s="17" t="s">
        <v>244</v>
      </c>
      <c r="BM1184" s="227" t="s">
        <v>1441</v>
      </c>
    </row>
    <row r="1185" s="13" customFormat="1">
      <c r="A1185" s="13"/>
      <c r="B1185" s="229"/>
      <c r="C1185" s="230"/>
      <c r="D1185" s="231" t="s">
        <v>150</v>
      </c>
      <c r="E1185" s="232" t="s">
        <v>1</v>
      </c>
      <c r="F1185" s="233" t="s">
        <v>164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150</v>
      </c>
      <c r="AU1185" s="239" t="s">
        <v>144</v>
      </c>
      <c r="AV1185" s="13" t="s">
        <v>81</v>
      </c>
      <c r="AW1185" s="13" t="s">
        <v>30</v>
      </c>
      <c r="AX1185" s="13" t="s">
        <v>74</v>
      </c>
      <c r="AY1185" s="239" t="s">
        <v>136</v>
      </c>
    </row>
    <row r="1186" s="14" customFormat="1">
      <c r="A1186" s="14"/>
      <c r="B1186" s="240"/>
      <c r="C1186" s="241"/>
      <c r="D1186" s="231" t="s">
        <v>150</v>
      </c>
      <c r="E1186" s="242" t="s">
        <v>1</v>
      </c>
      <c r="F1186" s="243" t="s">
        <v>165</v>
      </c>
      <c r="G1186" s="241"/>
      <c r="H1186" s="244">
        <v>2.9060000000000001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150</v>
      </c>
      <c r="AU1186" s="250" t="s">
        <v>144</v>
      </c>
      <c r="AV1186" s="14" t="s">
        <v>144</v>
      </c>
      <c r="AW1186" s="14" t="s">
        <v>30</v>
      </c>
      <c r="AX1186" s="14" t="s">
        <v>74</v>
      </c>
      <c r="AY1186" s="250" t="s">
        <v>136</v>
      </c>
    </row>
    <row r="1187" s="13" customFormat="1">
      <c r="A1187" s="13"/>
      <c r="B1187" s="229"/>
      <c r="C1187" s="230"/>
      <c r="D1187" s="231" t="s">
        <v>150</v>
      </c>
      <c r="E1187" s="232" t="s">
        <v>1</v>
      </c>
      <c r="F1187" s="233" t="s">
        <v>166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150</v>
      </c>
      <c r="AU1187" s="239" t="s">
        <v>144</v>
      </c>
      <c r="AV1187" s="13" t="s">
        <v>81</v>
      </c>
      <c r="AW1187" s="13" t="s">
        <v>30</v>
      </c>
      <c r="AX1187" s="13" t="s">
        <v>74</v>
      </c>
      <c r="AY1187" s="239" t="s">
        <v>136</v>
      </c>
    </row>
    <row r="1188" s="14" customFormat="1">
      <c r="A1188" s="14"/>
      <c r="B1188" s="240"/>
      <c r="C1188" s="241"/>
      <c r="D1188" s="231" t="s">
        <v>150</v>
      </c>
      <c r="E1188" s="242" t="s">
        <v>1</v>
      </c>
      <c r="F1188" s="243" t="s">
        <v>167</v>
      </c>
      <c r="G1188" s="241"/>
      <c r="H1188" s="244">
        <v>1.2150000000000001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150</v>
      </c>
      <c r="AU1188" s="250" t="s">
        <v>144</v>
      </c>
      <c r="AV1188" s="14" t="s">
        <v>144</v>
      </c>
      <c r="AW1188" s="14" t="s">
        <v>30</v>
      </c>
      <c r="AX1188" s="14" t="s">
        <v>74</v>
      </c>
      <c r="AY1188" s="250" t="s">
        <v>136</v>
      </c>
    </row>
    <row r="1189" s="15" customFormat="1">
      <c r="A1189" s="15"/>
      <c r="B1189" s="251"/>
      <c r="C1189" s="252"/>
      <c r="D1189" s="231" t="s">
        <v>150</v>
      </c>
      <c r="E1189" s="253" t="s">
        <v>1</v>
      </c>
      <c r="F1189" s="254" t="s">
        <v>174</v>
      </c>
      <c r="G1189" s="252"/>
      <c r="H1189" s="255">
        <v>4.1210000000000004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1" t="s">
        <v>150</v>
      </c>
      <c r="AU1189" s="261" t="s">
        <v>144</v>
      </c>
      <c r="AV1189" s="15" t="s">
        <v>143</v>
      </c>
      <c r="AW1189" s="15" t="s">
        <v>30</v>
      </c>
      <c r="AX1189" s="15" t="s">
        <v>81</v>
      </c>
      <c r="AY1189" s="261" t="s">
        <v>136</v>
      </c>
    </row>
    <row r="1190" s="2" customFormat="1" ht="37.8" customHeight="1">
      <c r="A1190" s="38"/>
      <c r="B1190" s="39"/>
      <c r="C1190" s="215" t="s">
        <v>1442</v>
      </c>
      <c r="D1190" s="215" t="s">
        <v>139</v>
      </c>
      <c r="E1190" s="216" t="s">
        <v>1443</v>
      </c>
      <c r="F1190" s="217" t="s">
        <v>1444</v>
      </c>
      <c r="G1190" s="218" t="s">
        <v>148</v>
      </c>
      <c r="H1190" s="219">
        <v>4.1210000000000004</v>
      </c>
      <c r="I1190" s="220"/>
      <c r="J1190" s="221">
        <f>ROUND(I1190*H1190,1)</f>
        <v>0</v>
      </c>
      <c r="K1190" s="222"/>
      <c r="L1190" s="44"/>
      <c r="M1190" s="223" t="s">
        <v>1</v>
      </c>
      <c r="N1190" s="224" t="s">
        <v>40</v>
      </c>
      <c r="O1190" s="91"/>
      <c r="P1190" s="225">
        <f>O1190*H1190</f>
        <v>0</v>
      </c>
      <c r="Q1190" s="225">
        <v>0.0089999999999999993</v>
      </c>
      <c r="R1190" s="225">
        <f>Q1190*H1190</f>
        <v>0.037089000000000004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244</v>
      </c>
      <c r="AT1190" s="227" t="s">
        <v>139</v>
      </c>
      <c r="AU1190" s="227" t="s">
        <v>144</v>
      </c>
      <c r="AY1190" s="17" t="s">
        <v>136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144</v>
      </c>
      <c r="BK1190" s="228">
        <f>ROUND(I1190*H1190,1)</f>
        <v>0</v>
      </c>
      <c r="BL1190" s="17" t="s">
        <v>244</v>
      </c>
      <c r="BM1190" s="227" t="s">
        <v>1445</v>
      </c>
    </row>
    <row r="1191" s="13" customFormat="1">
      <c r="A1191" s="13"/>
      <c r="B1191" s="229"/>
      <c r="C1191" s="230"/>
      <c r="D1191" s="231" t="s">
        <v>150</v>
      </c>
      <c r="E1191" s="232" t="s">
        <v>1</v>
      </c>
      <c r="F1191" s="233" t="s">
        <v>164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150</v>
      </c>
      <c r="AU1191" s="239" t="s">
        <v>144</v>
      </c>
      <c r="AV1191" s="13" t="s">
        <v>81</v>
      </c>
      <c r="AW1191" s="13" t="s">
        <v>30</v>
      </c>
      <c r="AX1191" s="13" t="s">
        <v>74</v>
      </c>
      <c r="AY1191" s="239" t="s">
        <v>136</v>
      </c>
    </row>
    <row r="1192" s="14" customFormat="1">
      <c r="A1192" s="14"/>
      <c r="B1192" s="240"/>
      <c r="C1192" s="241"/>
      <c r="D1192" s="231" t="s">
        <v>150</v>
      </c>
      <c r="E1192" s="242" t="s">
        <v>1</v>
      </c>
      <c r="F1192" s="243" t="s">
        <v>165</v>
      </c>
      <c r="G1192" s="241"/>
      <c r="H1192" s="244">
        <v>2.9060000000000001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150</v>
      </c>
      <c r="AU1192" s="250" t="s">
        <v>144</v>
      </c>
      <c r="AV1192" s="14" t="s">
        <v>144</v>
      </c>
      <c r="AW1192" s="14" t="s">
        <v>30</v>
      </c>
      <c r="AX1192" s="14" t="s">
        <v>74</v>
      </c>
      <c r="AY1192" s="250" t="s">
        <v>136</v>
      </c>
    </row>
    <row r="1193" s="13" customFormat="1">
      <c r="A1193" s="13"/>
      <c r="B1193" s="229"/>
      <c r="C1193" s="230"/>
      <c r="D1193" s="231" t="s">
        <v>150</v>
      </c>
      <c r="E1193" s="232" t="s">
        <v>1</v>
      </c>
      <c r="F1193" s="233" t="s">
        <v>166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150</v>
      </c>
      <c r="AU1193" s="239" t="s">
        <v>144</v>
      </c>
      <c r="AV1193" s="13" t="s">
        <v>81</v>
      </c>
      <c r="AW1193" s="13" t="s">
        <v>30</v>
      </c>
      <c r="AX1193" s="13" t="s">
        <v>74</v>
      </c>
      <c r="AY1193" s="239" t="s">
        <v>136</v>
      </c>
    </row>
    <row r="1194" s="14" customFormat="1">
      <c r="A1194" s="14"/>
      <c r="B1194" s="240"/>
      <c r="C1194" s="241"/>
      <c r="D1194" s="231" t="s">
        <v>150</v>
      </c>
      <c r="E1194" s="242" t="s">
        <v>1</v>
      </c>
      <c r="F1194" s="243" t="s">
        <v>167</v>
      </c>
      <c r="G1194" s="241"/>
      <c r="H1194" s="244">
        <v>1.2150000000000001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150</v>
      </c>
      <c r="AU1194" s="250" t="s">
        <v>144</v>
      </c>
      <c r="AV1194" s="14" t="s">
        <v>144</v>
      </c>
      <c r="AW1194" s="14" t="s">
        <v>30</v>
      </c>
      <c r="AX1194" s="14" t="s">
        <v>74</v>
      </c>
      <c r="AY1194" s="250" t="s">
        <v>136</v>
      </c>
    </row>
    <row r="1195" s="15" customFormat="1">
      <c r="A1195" s="15"/>
      <c r="B1195" s="251"/>
      <c r="C1195" s="252"/>
      <c r="D1195" s="231" t="s">
        <v>150</v>
      </c>
      <c r="E1195" s="253" t="s">
        <v>1</v>
      </c>
      <c r="F1195" s="254" t="s">
        <v>174</v>
      </c>
      <c r="G1195" s="252"/>
      <c r="H1195" s="255">
        <v>4.1210000000000004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150</v>
      </c>
      <c r="AU1195" s="261" t="s">
        <v>144</v>
      </c>
      <c r="AV1195" s="15" t="s">
        <v>143</v>
      </c>
      <c r="AW1195" s="15" t="s">
        <v>30</v>
      </c>
      <c r="AX1195" s="15" t="s">
        <v>81</v>
      </c>
      <c r="AY1195" s="261" t="s">
        <v>136</v>
      </c>
    </row>
    <row r="1196" s="2" customFormat="1" ht="37.8" customHeight="1">
      <c r="A1196" s="38"/>
      <c r="B1196" s="39"/>
      <c r="C1196" s="262" t="s">
        <v>1446</v>
      </c>
      <c r="D1196" s="262" t="s">
        <v>254</v>
      </c>
      <c r="E1196" s="263" t="s">
        <v>1447</v>
      </c>
      <c r="F1196" s="264" t="s">
        <v>1448</v>
      </c>
      <c r="G1196" s="265" t="s">
        <v>148</v>
      </c>
      <c r="H1196" s="266">
        <v>5.7690000000000001</v>
      </c>
      <c r="I1196" s="267"/>
      <c r="J1196" s="268">
        <f>ROUND(I1196*H1196,1)</f>
        <v>0</v>
      </c>
      <c r="K1196" s="269"/>
      <c r="L1196" s="270"/>
      <c r="M1196" s="271" t="s">
        <v>1</v>
      </c>
      <c r="N1196" s="272" t="s">
        <v>40</v>
      </c>
      <c r="O1196" s="91"/>
      <c r="P1196" s="225">
        <f>O1196*H1196</f>
        <v>0</v>
      </c>
      <c r="Q1196" s="225">
        <v>0.019199999999999998</v>
      </c>
      <c r="R1196" s="225">
        <f>Q1196*H1196</f>
        <v>0.1107648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325</v>
      </c>
      <c r="AT1196" s="227" t="s">
        <v>254</v>
      </c>
      <c r="AU1196" s="227" t="s">
        <v>144</v>
      </c>
      <c r="AY1196" s="17" t="s">
        <v>136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144</v>
      </c>
      <c r="BK1196" s="228">
        <f>ROUND(I1196*H1196,1)</f>
        <v>0</v>
      </c>
      <c r="BL1196" s="17" t="s">
        <v>244</v>
      </c>
      <c r="BM1196" s="227" t="s">
        <v>1449</v>
      </c>
    </row>
    <row r="1197" s="13" customFormat="1">
      <c r="A1197" s="13"/>
      <c r="B1197" s="229"/>
      <c r="C1197" s="230"/>
      <c r="D1197" s="231" t="s">
        <v>150</v>
      </c>
      <c r="E1197" s="232" t="s">
        <v>1</v>
      </c>
      <c r="F1197" s="233" t="s">
        <v>1450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150</v>
      </c>
      <c r="AU1197" s="239" t="s">
        <v>144</v>
      </c>
      <c r="AV1197" s="13" t="s">
        <v>81</v>
      </c>
      <c r="AW1197" s="13" t="s">
        <v>30</v>
      </c>
      <c r="AX1197" s="13" t="s">
        <v>74</v>
      </c>
      <c r="AY1197" s="239" t="s">
        <v>136</v>
      </c>
    </row>
    <row r="1198" s="14" customFormat="1">
      <c r="A1198" s="14"/>
      <c r="B1198" s="240"/>
      <c r="C1198" s="241"/>
      <c r="D1198" s="231" t="s">
        <v>150</v>
      </c>
      <c r="E1198" s="242" t="s">
        <v>1</v>
      </c>
      <c r="F1198" s="243" t="s">
        <v>1451</v>
      </c>
      <c r="G1198" s="241"/>
      <c r="H1198" s="244">
        <v>5.7690000000000001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150</v>
      </c>
      <c r="AU1198" s="250" t="s">
        <v>144</v>
      </c>
      <c r="AV1198" s="14" t="s">
        <v>144</v>
      </c>
      <c r="AW1198" s="14" t="s">
        <v>30</v>
      </c>
      <c r="AX1198" s="14" t="s">
        <v>74</v>
      </c>
      <c r="AY1198" s="250" t="s">
        <v>136</v>
      </c>
    </row>
    <row r="1199" s="15" customFormat="1">
      <c r="A1199" s="15"/>
      <c r="B1199" s="251"/>
      <c r="C1199" s="252"/>
      <c r="D1199" s="231" t="s">
        <v>150</v>
      </c>
      <c r="E1199" s="253" t="s">
        <v>1</v>
      </c>
      <c r="F1199" s="254" t="s">
        <v>174</v>
      </c>
      <c r="G1199" s="252"/>
      <c r="H1199" s="255">
        <v>5.7690000000000001</v>
      </c>
      <c r="I1199" s="256"/>
      <c r="J1199" s="252"/>
      <c r="K1199" s="252"/>
      <c r="L1199" s="257"/>
      <c r="M1199" s="258"/>
      <c r="N1199" s="259"/>
      <c r="O1199" s="259"/>
      <c r="P1199" s="259"/>
      <c r="Q1199" s="259"/>
      <c r="R1199" s="259"/>
      <c r="S1199" s="259"/>
      <c r="T1199" s="260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61" t="s">
        <v>150</v>
      </c>
      <c r="AU1199" s="261" t="s">
        <v>144</v>
      </c>
      <c r="AV1199" s="15" t="s">
        <v>143</v>
      </c>
      <c r="AW1199" s="15" t="s">
        <v>30</v>
      </c>
      <c r="AX1199" s="15" t="s">
        <v>81</v>
      </c>
      <c r="AY1199" s="261" t="s">
        <v>136</v>
      </c>
    </row>
    <row r="1200" s="2" customFormat="1" ht="24.15" customHeight="1">
      <c r="A1200" s="38"/>
      <c r="B1200" s="39"/>
      <c r="C1200" s="215" t="s">
        <v>1452</v>
      </c>
      <c r="D1200" s="215" t="s">
        <v>139</v>
      </c>
      <c r="E1200" s="216" t="s">
        <v>1453</v>
      </c>
      <c r="F1200" s="217" t="s">
        <v>1454</v>
      </c>
      <c r="G1200" s="218" t="s">
        <v>148</v>
      </c>
      <c r="H1200" s="219">
        <v>4.1210000000000004</v>
      </c>
      <c r="I1200" s="220"/>
      <c r="J1200" s="221">
        <f>ROUND(I1200*H1200,1)</f>
        <v>0</v>
      </c>
      <c r="K1200" s="222"/>
      <c r="L1200" s="44"/>
      <c r="M1200" s="223" t="s">
        <v>1</v>
      </c>
      <c r="N1200" s="224" t="s">
        <v>40</v>
      </c>
      <c r="O1200" s="91"/>
      <c r="P1200" s="225">
        <f>O1200*H1200</f>
        <v>0</v>
      </c>
      <c r="Q1200" s="225">
        <v>0</v>
      </c>
      <c r="R1200" s="225">
        <f>Q1200*H1200</f>
        <v>0</v>
      </c>
      <c r="S1200" s="225">
        <v>0</v>
      </c>
      <c r="T1200" s="226">
        <f>S1200*H1200</f>
        <v>0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27" t="s">
        <v>244</v>
      </c>
      <c r="AT1200" s="227" t="s">
        <v>139</v>
      </c>
      <c r="AU1200" s="227" t="s">
        <v>144</v>
      </c>
      <c r="AY1200" s="17" t="s">
        <v>136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17" t="s">
        <v>144</v>
      </c>
      <c r="BK1200" s="228">
        <f>ROUND(I1200*H1200,1)</f>
        <v>0</v>
      </c>
      <c r="BL1200" s="17" t="s">
        <v>244</v>
      </c>
      <c r="BM1200" s="227" t="s">
        <v>1455</v>
      </c>
    </row>
    <row r="1201" s="13" customFormat="1">
      <c r="A1201" s="13"/>
      <c r="B1201" s="229"/>
      <c r="C1201" s="230"/>
      <c r="D1201" s="231" t="s">
        <v>150</v>
      </c>
      <c r="E1201" s="232" t="s">
        <v>1</v>
      </c>
      <c r="F1201" s="233" t="s">
        <v>164</v>
      </c>
      <c r="G1201" s="230"/>
      <c r="H1201" s="232" t="s">
        <v>1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150</v>
      </c>
      <c r="AU1201" s="239" t="s">
        <v>144</v>
      </c>
      <c r="AV1201" s="13" t="s">
        <v>81</v>
      </c>
      <c r="AW1201" s="13" t="s">
        <v>30</v>
      </c>
      <c r="AX1201" s="13" t="s">
        <v>74</v>
      </c>
      <c r="AY1201" s="239" t="s">
        <v>136</v>
      </c>
    </row>
    <row r="1202" s="14" customFormat="1">
      <c r="A1202" s="14"/>
      <c r="B1202" s="240"/>
      <c r="C1202" s="241"/>
      <c r="D1202" s="231" t="s">
        <v>150</v>
      </c>
      <c r="E1202" s="242" t="s">
        <v>1</v>
      </c>
      <c r="F1202" s="243" t="s">
        <v>165</v>
      </c>
      <c r="G1202" s="241"/>
      <c r="H1202" s="244">
        <v>2.9060000000000001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150</v>
      </c>
      <c r="AU1202" s="250" t="s">
        <v>144</v>
      </c>
      <c r="AV1202" s="14" t="s">
        <v>144</v>
      </c>
      <c r="AW1202" s="14" t="s">
        <v>30</v>
      </c>
      <c r="AX1202" s="14" t="s">
        <v>74</v>
      </c>
      <c r="AY1202" s="250" t="s">
        <v>136</v>
      </c>
    </row>
    <row r="1203" s="13" customFormat="1">
      <c r="A1203" s="13"/>
      <c r="B1203" s="229"/>
      <c r="C1203" s="230"/>
      <c r="D1203" s="231" t="s">
        <v>150</v>
      </c>
      <c r="E1203" s="232" t="s">
        <v>1</v>
      </c>
      <c r="F1203" s="233" t="s">
        <v>166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150</v>
      </c>
      <c r="AU1203" s="239" t="s">
        <v>144</v>
      </c>
      <c r="AV1203" s="13" t="s">
        <v>81</v>
      </c>
      <c r="AW1203" s="13" t="s">
        <v>30</v>
      </c>
      <c r="AX1203" s="13" t="s">
        <v>74</v>
      </c>
      <c r="AY1203" s="239" t="s">
        <v>136</v>
      </c>
    </row>
    <row r="1204" s="14" customFormat="1">
      <c r="A1204" s="14"/>
      <c r="B1204" s="240"/>
      <c r="C1204" s="241"/>
      <c r="D1204" s="231" t="s">
        <v>150</v>
      </c>
      <c r="E1204" s="242" t="s">
        <v>1</v>
      </c>
      <c r="F1204" s="243" t="s">
        <v>167</v>
      </c>
      <c r="G1204" s="241"/>
      <c r="H1204" s="244">
        <v>1.2150000000000001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150</v>
      </c>
      <c r="AU1204" s="250" t="s">
        <v>144</v>
      </c>
      <c r="AV1204" s="14" t="s">
        <v>144</v>
      </c>
      <c r="AW1204" s="14" t="s">
        <v>30</v>
      </c>
      <c r="AX1204" s="14" t="s">
        <v>74</v>
      </c>
      <c r="AY1204" s="250" t="s">
        <v>136</v>
      </c>
    </row>
    <row r="1205" s="15" customFormat="1">
      <c r="A1205" s="15"/>
      <c r="B1205" s="251"/>
      <c r="C1205" s="252"/>
      <c r="D1205" s="231" t="s">
        <v>150</v>
      </c>
      <c r="E1205" s="253" t="s">
        <v>1</v>
      </c>
      <c r="F1205" s="254" t="s">
        <v>174</v>
      </c>
      <c r="G1205" s="252"/>
      <c r="H1205" s="255">
        <v>4.1210000000000004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61" t="s">
        <v>150</v>
      </c>
      <c r="AU1205" s="261" t="s">
        <v>144</v>
      </c>
      <c r="AV1205" s="15" t="s">
        <v>143</v>
      </c>
      <c r="AW1205" s="15" t="s">
        <v>30</v>
      </c>
      <c r="AX1205" s="15" t="s">
        <v>81</v>
      </c>
      <c r="AY1205" s="261" t="s">
        <v>136</v>
      </c>
    </row>
    <row r="1206" s="2" customFormat="1" ht="16.5" customHeight="1">
      <c r="A1206" s="38"/>
      <c r="B1206" s="39"/>
      <c r="C1206" s="215" t="s">
        <v>1456</v>
      </c>
      <c r="D1206" s="215" t="s">
        <v>139</v>
      </c>
      <c r="E1206" s="216" t="s">
        <v>1457</v>
      </c>
      <c r="F1206" s="217" t="s">
        <v>1458</v>
      </c>
      <c r="G1206" s="218" t="s">
        <v>307</v>
      </c>
      <c r="H1206" s="219">
        <v>11.9</v>
      </c>
      <c r="I1206" s="220"/>
      <c r="J1206" s="221">
        <f>ROUND(I1206*H1206,1)</f>
        <v>0</v>
      </c>
      <c r="K1206" s="222"/>
      <c r="L1206" s="44"/>
      <c r="M1206" s="223" t="s">
        <v>1</v>
      </c>
      <c r="N1206" s="224" t="s">
        <v>40</v>
      </c>
      <c r="O1206" s="91"/>
      <c r="P1206" s="225">
        <f>O1206*H1206</f>
        <v>0</v>
      </c>
      <c r="Q1206" s="225">
        <v>3.0000000000000001E-05</v>
      </c>
      <c r="R1206" s="225">
        <f>Q1206*H1206</f>
        <v>0.000357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244</v>
      </c>
      <c r="AT1206" s="227" t="s">
        <v>139</v>
      </c>
      <c r="AU1206" s="227" t="s">
        <v>144</v>
      </c>
      <c r="AY1206" s="17" t="s">
        <v>136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144</v>
      </c>
      <c r="BK1206" s="228">
        <f>ROUND(I1206*H1206,1)</f>
        <v>0</v>
      </c>
      <c r="BL1206" s="17" t="s">
        <v>244</v>
      </c>
      <c r="BM1206" s="227" t="s">
        <v>1459</v>
      </c>
    </row>
    <row r="1207" s="13" customFormat="1">
      <c r="A1207" s="13"/>
      <c r="B1207" s="229"/>
      <c r="C1207" s="230"/>
      <c r="D1207" s="231" t="s">
        <v>150</v>
      </c>
      <c r="E1207" s="232" t="s">
        <v>1</v>
      </c>
      <c r="F1207" s="233" t="s">
        <v>1460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150</v>
      </c>
      <c r="AU1207" s="239" t="s">
        <v>144</v>
      </c>
      <c r="AV1207" s="13" t="s">
        <v>81</v>
      </c>
      <c r="AW1207" s="13" t="s">
        <v>30</v>
      </c>
      <c r="AX1207" s="13" t="s">
        <v>74</v>
      </c>
      <c r="AY1207" s="239" t="s">
        <v>136</v>
      </c>
    </row>
    <row r="1208" s="13" customFormat="1">
      <c r="A1208" s="13"/>
      <c r="B1208" s="229"/>
      <c r="C1208" s="230"/>
      <c r="D1208" s="231" t="s">
        <v>150</v>
      </c>
      <c r="E1208" s="232" t="s">
        <v>1</v>
      </c>
      <c r="F1208" s="233" t="s">
        <v>164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150</v>
      </c>
      <c r="AU1208" s="239" t="s">
        <v>144</v>
      </c>
      <c r="AV1208" s="13" t="s">
        <v>81</v>
      </c>
      <c r="AW1208" s="13" t="s">
        <v>30</v>
      </c>
      <c r="AX1208" s="13" t="s">
        <v>74</v>
      </c>
      <c r="AY1208" s="239" t="s">
        <v>136</v>
      </c>
    </row>
    <row r="1209" s="14" customFormat="1">
      <c r="A1209" s="14"/>
      <c r="B1209" s="240"/>
      <c r="C1209" s="241"/>
      <c r="D1209" s="231" t="s">
        <v>150</v>
      </c>
      <c r="E1209" s="242" t="s">
        <v>1</v>
      </c>
      <c r="F1209" s="243" t="s">
        <v>404</v>
      </c>
      <c r="G1209" s="241"/>
      <c r="H1209" s="244">
        <v>7.4000000000000004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150</v>
      </c>
      <c r="AU1209" s="250" t="s">
        <v>144</v>
      </c>
      <c r="AV1209" s="14" t="s">
        <v>144</v>
      </c>
      <c r="AW1209" s="14" t="s">
        <v>30</v>
      </c>
      <c r="AX1209" s="14" t="s">
        <v>74</v>
      </c>
      <c r="AY1209" s="250" t="s">
        <v>136</v>
      </c>
    </row>
    <row r="1210" s="13" customFormat="1">
      <c r="A1210" s="13"/>
      <c r="B1210" s="229"/>
      <c r="C1210" s="230"/>
      <c r="D1210" s="231" t="s">
        <v>150</v>
      </c>
      <c r="E1210" s="232" t="s">
        <v>1</v>
      </c>
      <c r="F1210" s="233" t="s">
        <v>166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150</v>
      </c>
      <c r="AU1210" s="239" t="s">
        <v>144</v>
      </c>
      <c r="AV1210" s="13" t="s">
        <v>81</v>
      </c>
      <c r="AW1210" s="13" t="s">
        <v>30</v>
      </c>
      <c r="AX1210" s="13" t="s">
        <v>74</v>
      </c>
      <c r="AY1210" s="239" t="s">
        <v>136</v>
      </c>
    </row>
    <row r="1211" s="14" customFormat="1">
      <c r="A1211" s="14"/>
      <c r="B1211" s="240"/>
      <c r="C1211" s="241"/>
      <c r="D1211" s="231" t="s">
        <v>150</v>
      </c>
      <c r="E1211" s="242" t="s">
        <v>1</v>
      </c>
      <c r="F1211" s="243" t="s">
        <v>1461</v>
      </c>
      <c r="G1211" s="241"/>
      <c r="H1211" s="244">
        <v>4.5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150</v>
      </c>
      <c r="AU1211" s="250" t="s">
        <v>144</v>
      </c>
      <c r="AV1211" s="14" t="s">
        <v>144</v>
      </c>
      <c r="AW1211" s="14" t="s">
        <v>30</v>
      </c>
      <c r="AX1211" s="14" t="s">
        <v>74</v>
      </c>
      <c r="AY1211" s="250" t="s">
        <v>136</v>
      </c>
    </row>
    <row r="1212" s="15" customFormat="1">
      <c r="A1212" s="15"/>
      <c r="B1212" s="251"/>
      <c r="C1212" s="252"/>
      <c r="D1212" s="231" t="s">
        <v>150</v>
      </c>
      <c r="E1212" s="253" t="s">
        <v>1</v>
      </c>
      <c r="F1212" s="254" t="s">
        <v>174</v>
      </c>
      <c r="G1212" s="252"/>
      <c r="H1212" s="255">
        <v>11.9</v>
      </c>
      <c r="I1212" s="256"/>
      <c r="J1212" s="252"/>
      <c r="K1212" s="252"/>
      <c r="L1212" s="257"/>
      <c r="M1212" s="258"/>
      <c r="N1212" s="259"/>
      <c r="O1212" s="259"/>
      <c r="P1212" s="259"/>
      <c r="Q1212" s="259"/>
      <c r="R1212" s="259"/>
      <c r="S1212" s="259"/>
      <c r="T1212" s="260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61" t="s">
        <v>150</v>
      </c>
      <c r="AU1212" s="261" t="s">
        <v>144</v>
      </c>
      <c r="AV1212" s="15" t="s">
        <v>143</v>
      </c>
      <c r="AW1212" s="15" t="s">
        <v>30</v>
      </c>
      <c r="AX1212" s="15" t="s">
        <v>81</v>
      </c>
      <c r="AY1212" s="261" t="s">
        <v>136</v>
      </c>
    </row>
    <row r="1213" s="2" customFormat="1" ht="24.15" customHeight="1">
      <c r="A1213" s="38"/>
      <c r="B1213" s="39"/>
      <c r="C1213" s="215" t="s">
        <v>1462</v>
      </c>
      <c r="D1213" s="215" t="s">
        <v>139</v>
      </c>
      <c r="E1213" s="216" t="s">
        <v>1463</v>
      </c>
      <c r="F1213" s="217" t="s">
        <v>1464</v>
      </c>
      <c r="G1213" s="218" t="s">
        <v>307</v>
      </c>
      <c r="H1213" s="219">
        <v>11.9</v>
      </c>
      <c r="I1213" s="220"/>
      <c r="J1213" s="221">
        <f>ROUND(I1213*H1213,1)</f>
        <v>0</v>
      </c>
      <c r="K1213" s="222"/>
      <c r="L1213" s="44"/>
      <c r="M1213" s="223" t="s">
        <v>1</v>
      </c>
      <c r="N1213" s="224" t="s">
        <v>40</v>
      </c>
      <c r="O1213" s="91"/>
      <c r="P1213" s="225">
        <f>O1213*H1213</f>
        <v>0</v>
      </c>
      <c r="Q1213" s="225">
        <v>2.0000000000000002E-05</v>
      </c>
      <c r="R1213" s="225">
        <f>Q1213*H1213</f>
        <v>0.00023800000000000004</v>
      </c>
      <c r="S1213" s="225">
        <v>0</v>
      </c>
      <c r="T1213" s="226">
        <f>S1213*H1213</f>
        <v>0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7" t="s">
        <v>244</v>
      </c>
      <c r="AT1213" s="227" t="s">
        <v>139</v>
      </c>
      <c r="AU1213" s="227" t="s">
        <v>144</v>
      </c>
      <c r="AY1213" s="17" t="s">
        <v>136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17" t="s">
        <v>144</v>
      </c>
      <c r="BK1213" s="228">
        <f>ROUND(I1213*H1213,1)</f>
        <v>0</v>
      </c>
      <c r="BL1213" s="17" t="s">
        <v>244</v>
      </c>
      <c r="BM1213" s="227" t="s">
        <v>1465</v>
      </c>
    </row>
    <row r="1214" s="13" customFormat="1">
      <c r="A1214" s="13"/>
      <c r="B1214" s="229"/>
      <c r="C1214" s="230"/>
      <c r="D1214" s="231" t="s">
        <v>150</v>
      </c>
      <c r="E1214" s="232" t="s">
        <v>1</v>
      </c>
      <c r="F1214" s="233" t="s">
        <v>1460</v>
      </c>
      <c r="G1214" s="230"/>
      <c r="H1214" s="232" t="s">
        <v>1</v>
      </c>
      <c r="I1214" s="234"/>
      <c r="J1214" s="230"/>
      <c r="K1214" s="230"/>
      <c r="L1214" s="235"/>
      <c r="M1214" s="236"/>
      <c r="N1214" s="237"/>
      <c r="O1214" s="237"/>
      <c r="P1214" s="237"/>
      <c r="Q1214" s="237"/>
      <c r="R1214" s="237"/>
      <c r="S1214" s="237"/>
      <c r="T1214" s="238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9" t="s">
        <v>150</v>
      </c>
      <c r="AU1214" s="239" t="s">
        <v>144</v>
      </c>
      <c r="AV1214" s="13" t="s">
        <v>81</v>
      </c>
      <c r="AW1214" s="13" t="s">
        <v>30</v>
      </c>
      <c r="AX1214" s="13" t="s">
        <v>74</v>
      </c>
      <c r="AY1214" s="239" t="s">
        <v>136</v>
      </c>
    </row>
    <row r="1215" s="13" customFormat="1">
      <c r="A1215" s="13"/>
      <c r="B1215" s="229"/>
      <c r="C1215" s="230"/>
      <c r="D1215" s="231" t="s">
        <v>150</v>
      </c>
      <c r="E1215" s="232" t="s">
        <v>1</v>
      </c>
      <c r="F1215" s="233" t="s">
        <v>164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150</v>
      </c>
      <c r="AU1215" s="239" t="s">
        <v>144</v>
      </c>
      <c r="AV1215" s="13" t="s">
        <v>81</v>
      </c>
      <c r="AW1215" s="13" t="s">
        <v>30</v>
      </c>
      <c r="AX1215" s="13" t="s">
        <v>74</v>
      </c>
      <c r="AY1215" s="239" t="s">
        <v>136</v>
      </c>
    </row>
    <row r="1216" s="14" customFormat="1">
      <c r="A1216" s="14"/>
      <c r="B1216" s="240"/>
      <c r="C1216" s="241"/>
      <c r="D1216" s="231" t="s">
        <v>150</v>
      </c>
      <c r="E1216" s="242" t="s">
        <v>1</v>
      </c>
      <c r="F1216" s="243" t="s">
        <v>404</v>
      </c>
      <c r="G1216" s="241"/>
      <c r="H1216" s="244">
        <v>7.4000000000000004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150</v>
      </c>
      <c r="AU1216" s="250" t="s">
        <v>144</v>
      </c>
      <c r="AV1216" s="14" t="s">
        <v>144</v>
      </c>
      <c r="AW1216" s="14" t="s">
        <v>30</v>
      </c>
      <c r="AX1216" s="14" t="s">
        <v>74</v>
      </c>
      <c r="AY1216" s="250" t="s">
        <v>136</v>
      </c>
    </row>
    <row r="1217" s="13" customFormat="1">
      <c r="A1217" s="13"/>
      <c r="B1217" s="229"/>
      <c r="C1217" s="230"/>
      <c r="D1217" s="231" t="s">
        <v>150</v>
      </c>
      <c r="E1217" s="232" t="s">
        <v>1</v>
      </c>
      <c r="F1217" s="233" t="s">
        <v>166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150</v>
      </c>
      <c r="AU1217" s="239" t="s">
        <v>144</v>
      </c>
      <c r="AV1217" s="13" t="s">
        <v>81</v>
      </c>
      <c r="AW1217" s="13" t="s">
        <v>30</v>
      </c>
      <c r="AX1217" s="13" t="s">
        <v>74</v>
      </c>
      <c r="AY1217" s="239" t="s">
        <v>136</v>
      </c>
    </row>
    <row r="1218" s="14" customFormat="1">
      <c r="A1218" s="14"/>
      <c r="B1218" s="240"/>
      <c r="C1218" s="241"/>
      <c r="D1218" s="231" t="s">
        <v>150</v>
      </c>
      <c r="E1218" s="242" t="s">
        <v>1</v>
      </c>
      <c r="F1218" s="243" t="s">
        <v>1461</v>
      </c>
      <c r="G1218" s="241"/>
      <c r="H1218" s="244">
        <v>4.5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150</v>
      </c>
      <c r="AU1218" s="250" t="s">
        <v>144</v>
      </c>
      <c r="AV1218" s="14" t="s">
        <v>144</v>
      </c>
      <c r="AW1218" s="14" t="s">
        <v>30</v>
      </c>
      <c r="AX1218" s="14" t="s">
        <v>74</v>
      </c>
      <c r="AY1218" s="250" t="s">
        <v>136</v>
      </c>
    </row>
    <row r="1219" s="15" customFormat="1">
      <c r="A1219" s="15"/>
      <c r="B1219" s="251"/>
      <c r="C1219" s="252"/>
      <c r="D1219" s="231" t="s">
        <v>150</v>
      </c>
      <c r="E1219" s="253" t="s">
        <v>1</v>
      </c>
      <c r="F1219" s="254" t="s">
        <v>174</v>
      </c>
      <c r="G1219" s="252"/>
      <c r="H1219" s="255">
        <v>11.9</v>
      </c>
      <c r="I1219" s="256"/>
      <c r="J1219" s="252"/>
      <c r="K1219" s="252"/>
      <c r="L1219" s="257"/>
      <c r="M1219" s="258"/>
      <c r="N1219" s="259"/>
      <c r="O1219" s="259"/>
      <c r="P1219" s="259"/>
      <c r="Q1219" s="259"/>
      <c r="R1219" s="259"/>
      <c r="S1219" s="259"/>
      <c r="T1219" s="260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61" t="s">
        <v>150</v>
      </c>
      <c r="AU1219" s="261" t="s">
        <v>144</v>
      </c>
      <c r="AV1219" s="15" t="s">
        <v>143</v>
      </c>
      <c r="AW1219" s="15" t="s">
        <v>30</v>
      </c>
      <c r="AX1219" s="15" t="s">
        <v>81</v>
      </c>
      <c r="AY1219" s="261" t="s">
        <v>136</v>
      </c>
    </row>
    <row r="1220" s="2" customFormat="1" ht="16.5" customHeight="1">
      <c r="A1220" s="38"/>
      <c r="B1220" s="39"/>
      <c r="C1220" s="215" t="s">
        <v>1466</v>
      </c>
      <c r="D1220" s="215" t="s">
        <v>139</v>
      </c>
      <c r="E1220" s="216" t="s">
        <v>1467</v>
      </c>
      <c r="F1220" s="217" t="s">
        <v>1468</v>
      </c>
      <c r="G1220" s="218" t="s">
        <v>142</v>
      </c>
      <c r="H1220" s="219">
        <v>1</v>
      </c>
      <c r="I1220" s="220"/>
      <c r="J1220" s="221">
        <f>ROUND(I1220*H1220,1)</f>
        <v>0</v>
      </c>
      <c r="K1220" s="222"/>
      <c r="L1220" s="44"/>
      <c r="M1220" s="223" t="s">
        <v>1</v>
      </c>
      <c r="N1220" s="224" t="s">
        <v>40</v>
      </c>
      <c r="O1220" s="91"/>
      <c r="P1220" s="225">
        <f>O1220*H1220</f>
        <v>0</v>
      </c>
      <c r="Q1220" s="225">
        <v>0.00018000000000000001</v>
      </c>
      <c r="R1220" s="225">
        <f>Q1220*H1220</f>
        <v>0.00018000000000000001</v>
      </c>
      <c r="S1220" s="225">
        <v>0</v>
      </c>
      <c r="T1220" s="226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244</v>
      </c>
      <c r="AT1220" s="227" t="s">
        <v>139</v>
      </c>
      <c r="AU1220" s="227" t="s">
        <v>144</v>
      </c>
      <c r="AY1220" s="17" t="s">
        <v>136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144</v>
      </c>
      <c r="BK1220" s="228">
        <f>ROUND(I1220*H1220,1)</f>
        <v>0</v>
      </c>
      <c r="BL1220" s="17" t="s">
        <v>244</v>
      </c>
      <c r="BM1220" s="227" t="s">
        <v>1469</v>
      </c>
    </row>
    <row r="1221" s="13" customFormat="1">
      <c r="A1221" s="13"/>
      <c r="B1221" s="229"/>
      <c r="C1221" s="230"/>
      <c r="D1221" s="231" t="s">
        <v>150</v>
      </c>
      <c r="E1221" s="232" t="s">
        <v>1</v>
      </c>
      <c r="F1221" s="233" t="s">
        <v>1470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150</v>
      </c>
      <c r="AU1221" s="239" t="s">
        <v>144</v>
      </c>
      <c r="AV1221" s="13" t="s">
        <v>81</v>
      </c>
      <c r="AW1221" s="13" t="s">
        <v>30</v>
      </c>
      <c r="AX1221" s="13" t="s">
        <v>74</v>
      </c>
      <c r="AY1221" s="239" t="s">
        <v>136</v>
      </c>
    </row>
    <row r="1222" s="14" customFormat="1">
      <c r="A1222" s="14"/>
      <c r="B1222" s="240"/>
      <c r="C1222" s="241"/>
      <c r="D1222" s="231" t="s">
        <v>150</v>
      </c>
      <c r="E1222" s="242" t="s">
        <v>1</v>
      </c>
      <c r="F1222" s="243" t="s">
        <v>81</v>
      </c>
      <c r="G1222" s="241"/>
      <c r="H1222" s="244">
        <v>1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150</v>
      </c>
      <c r="AU1222" s="250" t="s">
        <v>144</v>
      </c>
      <c r="AV1222" s="14" t="s">
        <v>144</v>
      </c>
      <c r="AW1222" s="14" t="s">
        <v>30</v>
      </c>
      <c r="AX1222" s="14" t="s">
        <v>81</v>
      </c>
      <c r="AY1222" s="250" t="s">
        <v>136</v>
      </c>
    </row>
    <row r="1223" s="2" customFormat="1" ht="24.15" customHeight="1">
      <c r="A1223" s="38"/>
      <c r="B1223" s="39"/>
      <c r="C1223" s="215" t="s">
        <v>1471</v>
      </c>
      <c r="D1223" s="215" t="s">
        <v>139</v>
      </c>
      <c r="E1223" s="216" t="s">
        <v>1472</v>
      </c>
      <c r="F1223" s="217" t="s">
        <v>1473</v>
      </c>
      <c r="G1223" s="218" t="s">
        <v>148</v>
      </c>
      <c r="H1223" s="219">
        <v>4.1210000000000004</v>
      </c>
      <c r="I1223" s="220"/>
      <c r="J1223" s="221">
        <f>ROUND(I1223*H1223,1)</f>
        <v>0</v>
      </c>
      <c r="K1223" s="222"/>
      <c r="L1223" s="44"/>
      <c r="M1223" s="223" t="s">
        <v>1</v>
      </c>
      <c r="N1223" s="224" t="s">
        <v>40</v>
      </c>
      <c r="O1223" s="91"/>
      <c r="P1223" s="225">
        <f>O1223*H1223</f>
        <v>0</v>
      </c>
      <c r="Q1223" s="225">
        <v>5.0000000000000002E-05</v>
      </c>
      <c r="R1223" s="225">
        <f>Q1223*H1223</f>
        <v>0.00020605000000000002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244</v>
      </c>
      <c r="AT1223" s="227" t="s">
        <v>139</v>
      </c>
      <c r="AU1223" s="227" t="s">
        <v>144</v>
      </c>
      <c r="AY1223" s="17" t="s">
        <v>136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144</v>
      </c>
      <c r="BK1223" s="228">
        <f>ROUND(I1223*H1223,1)</f>
        <v>0</v>
      </c>
      <c r="BL1223" s="17" t="s">
        <v>244</v>
      </c>
      <c r="BM1223" s="227" t="s">
        <v>1474</v>
      </c>
    </row>
    <row r="1224" s="13" customFormat="1">
      <c r="A1224" s="13"/>
      <c r="B1224" s="229"/>
      <c r="C1224" s="230"/>
      <c r="D1224" s="231" t="s">
        <v>150</v>
      </c>
      <c r="E1224" s="232" t="s">
        <v>1</v>
      </c>
      <c r="F1224" s="233" t="s">
        <v>164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150</v>
      </c>
      <c r="AU1224" s="239" t="s">
        <v>144</v>
      </c>
      <c r="AV1224" s="13" t="s">
        <v>81</v>
      </c>
      <c r="AW1224" s="13" t="s">
        <v>30</v>
      </c>
      <c r="AX1224" s="13" t="s">
        <v>74</v>
      </c>
      <c r="AY1224" s="239" t="s">
        <v>136</v>
      </c>
    </row>
    <row r="1225" s="14" customFormat="1">
      <c r="A1225" s="14"/>
      <c r="B1225" s="240"/>
      <c r="C1225" s="241"/>
      <c r="D1225" s="231" t="s">
        <v>150</v>
      </c>
      <c r="E1225" s="242" t="s">
        <v>1</v>
      </c>
      <c r="F1225" s="243" t="s">
        <v>165</v>
      </c>
      <c r="G1225" s="241"/>
      <c r="H1225" s="244">
        <v>2.9060000000000001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150</v>
      </c>
      <c r="AU1225" s="250" t="s">
        <v>144</v>
      </c>
      <c r="AV1225" s="14" t="s">
        <v>144</v>
      </c>
      <c r="AW1225" s="14" t="s">
        <v>30</v>
      </c>
      <c r="AX1225" s="14" t="s">
        <v>74</v>
      </c>
      <c r="AY1225" s="250" t="s">
        <v>136</v>
      </c>
    </row>
    <row r="1226" s="13" customFormat="1">
      <c r="A1226" s="13"/>
      <c r="B1226" s="229"/>
      <c r="C1226" s="230"/>
      <c r="D1226" s="231" t="s">
        <v>150</v>
      </c>
      <c r="E1226" s="232" t="s">
        <v>1</v>
      </c>
      <c r="F1226" s="233" t="s">
        <v>166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150</v>
      </c>
      <c r="AU1226" s="239" t="s">
        <v>144</v>
      </c>
      <c r="AV1226" s="13" t="s">
        <v>81</v>
      </c>
      <c r="AW1226" s="13" t="s">
        <v>30</v>
      </c>
      <c r="AX1226" s="13" t="s">
        <v>74</v>
      </c>
      <c r="AY1226" s="239" t="s">
        <v>136</v>
      </c>
    </row>
    <row r="1227" s="14" customFormat="1">
      <c r="A1227" s="14"/>
      <c r="B1227" s="240"/>
      <c r="C1227" s="241"/>
      <c r="D1227" s="231" t="s">
        <v>150</v>
      </c>
      <c r="E1227" s="242" t="s">
        <v>1</v>
      </c>
      <c r="F1227" s="243" t="s">
        <v>167</v>
      </c>
      <c r="G1227" s="241"/>
      <c r="H1227" s="244">
        <v>1.2150000000000001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150</v>
      </c>
      <c r="AU1227" s="250" t="s">
        <v>144</v>
      </c>
      <c r="AV1227" s="14" t="s">
        <v>144</v>
      </c>
      <c r="AW1227" s="14" t="s">
        <v>30</v>
      </c>
      <c r="AX1227" s="14" t="s">
        <v>74</v>
      </c>
      <c r="AY1227" s="250" t="s">
        <v>136</v>
      </c>
    </row>
    <row r="1228" s="15" customFormat="1">
      <c r="A1228" s="15"/>
      <c r="B1228" s="251"/>
      <c r="C1228" s="252"/>
      <c r="D1228" s="231" t="s">
        <v>150</v>
      </c>
      <c r="E1228" s="253" t="s">
        <v>1</v>
      </c>
      <c r="F1228" s="254" t="s">
        <v>174</v>
      </c>
      <c r="G1228" s="252"/>
      <c r="H1228" s="255">
        <v>4.1210000000000004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1" t="s">
        <v>150</v>
      </c>
      <c r="AU1228" s="261" t="s">
        <v>144</v>
      </c>
      <c r="AV1228" s="15" t="s">
        <v>143</v>
      </c>
      <c r="AW1228" s="15" t="s">
        <v>30</v>
      </c>
      <c r="AX1228" s="15" t="s">
        <v>81</v>
      </c>
      <c r="AY1228" s="261" t="s">
        <v>136</v>
      </c>
    </row>
    <row r="1229" s="2" customFormat="1" ht="24.15" customHeight="1">
      <c r="A1229" s="38"/>
      <c r="B1229" s="39"/>
      <c r="C1229" s="215" t="s">
        <v>1475</v>
      </c>
      <c r="D1229" s="215" t="s">
        <v>139</v>
      </c>
      <c r="E1229" s="216" t="s">
        <v>1476</v>
      </c>
      <c r="F1229" s="217" t="s">
        <v>1477</v>
      </c>
      <c r="G1229" s="218" t="s">
        <v>364</v>
      </c>
      <c r="H1229" s="219">
        <v>0.18099999999999999</v>
      </c>
      <c r="I1229" s="220"/>
      <c r="J1229" s="221">
        <f>ROUND(I1229*H1229,1)</f>
        <v>0</v>
      </c>
      <c r="K1229" s="222"/>
      <c r="L1229" s="44"/>
      <c r="M1229" s="223" t="s">
        <v>1</v>
      </c>
      <c r="N1229" s="224" t="s">
        <v>40</v>
      </c>
      <c r="O1229" s="91"/>
      <c r="P1229" s="225">
        <f>O1229*H1229</f>
        <v>0</v>
      </c>
      <c r="Q1229" s="225">
        <v>0</v>
      </c>
      <c r="R1229" s="225">
        <f>Q1229*H1229</f>
        <v>0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244</v>
      </c>
      <c r="AT1229" s="227" t="s">
        <v>139</v>
      </c>
      <c r="AU1229" s="227" t="s">
        <v>144</v>
      </c>
      <c r="AY1229" s="17" t="s">
        <v>136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144</v>
      </c>
      <c r="BK1229" s="228">
        <f>ROUND(I1229*H1229,1)</f>
        <v>0</v>
      </c>
      <c r="BL1229" s="17" t="s">
        <v>244</v>
      </c>
      <c r="BM1229" s="227" t="s">
        <v>1478</v>
      </c>
    </row>
    <row r="1230" s="2" customFormat="1" ht="24.15" customHeight="1">
      <c r="A1230" s="38"/>
      <c r="B1230" s="39"/>
      <c r="C1230" s="215" t="s">
        <v>1479</v>
      </c>
      <c r="D1230" s="215" t="s">
        <v>139</v>
      </c>
      <c r="E1230" s="216" t="s">
        <v>1480</v>
      </c>
      <c r="F1230" s="217" t="s">
        <v>1481</v>
      </c>
      <c r="G1230" s="218" t="s">
        <v>364</v>
      </c>
      <c r="H1230" s="219">
        <v>0.18099999999999999</v>
      </c>
      <c r="I1230" s="220"/>
      <c r="J1230" s="221">
        <f>ROUND(I1230*H1230,1)</f>
        <v>0</v>
      </c>
      <c r="K1230" s="222"/>
      <c r="L1230" s="44"/>
      <c r="M1230" s="223" t="s">
        <v>1</v>
      </c>
      <c r="N1230" s="224" t="s">
        <v>40</v>
      </c>
      <c r="O1230" s="91"/>
      <c r="P1230" s="225">
        <f>O1230*H1230</f>
        <v>0</v>
      </c>
      <c r="Q1230" s="225">
        <v>0</v>
      </c>
      <c r="R1230" s="225">
        <f>Q1230*H1230</f>
        <v>0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244</v>
      </c>
      <c r="AT1230" s="227" t="s">
        <v>139</v>
      </c>
      <c r="AU1230" s="227" t="s">
        <v>144</v>
      </c>
      <c r="AY1230" s="17" t="s">
        <v>136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144</v>
      </c>
      <c r="BK1230" s="228">
        <f>ROUND(I1230*H1230,1)</f>
        <v>0</v>
      </c>
      <c r="BL1230" s="17" t="s">
        <v>244</v>
      </c>
      <c r="BM1230" s="227" t="s">
        <v>1482</v>
      </c>
    </row>
    <row r="1231" s="2" customFormat="1" ht="24.15" customHeight="1">
      <c r="A1231" s="38"/>
      <c r="B1231" s="39"/>
      <c r="C1231" s="215" t="s">
        <v>1483</v>
      </c>
      <c r="D1231" s="215" t="s">
        <v>139</v>
      </c>
      <c r="E1231" s="216" t="s">
        <v>1484</v>
      </c>
      <c r="F1231" s="217" t="s">
        <v>1485</v>
      </c>
      <c r="G1231" s="218" t="s">
        <v>364</v>
      </c>
      <c r="H1231" s="219">
        <v>0.18099999999999999</v>
      </c>
      <c r="I1231" s="220"/>
      <c r="J1231" s="221">
        <f>ROUND(I1231*H1231,1)</f>
        <v>0</v>
      </c>
      <c r="K1231" s="222"/>
      <c r="L1231" s="44"/>
      <c r="M1231" s="223" t="s">
        <v>1</v>
      </c>
      <c r="N1231" s="224" t="s">
        <v>40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244</v>
      </c>
      <c r="AT1231" s="227" t="s">
        <v>139</v>
      </c>
      <c r="AU1231" s="227" t="s">
        <v>144</v>
      </c>
      <c r="AY1231" s="17" t="s">
        <v>136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144</v>
      </c>
      <c r="BK1231" s="228">
        <f>ROUND(I1231*H1231,1)</f>
        <v>0</v>
      </c>
      <c r="BL1231" s="17" t="s">
        <v>244</v>
      </c>
      <c r="BM1231" s="227" t="s">
        <v>1486</v>
      </c>
    </row>
    <row r="1232" s="12" customFormat="1" ht="22.8" customHeight="1">
      <c r="A1232" s="12"/>
      <c r="B1232" s="199"/>
      <c r="C1232" s="200"/>
      <c r="D1232" s="201" t="s">
        <v>73</v>
      </c>
      <c r="E1232" s="213" t="s">
        <v>1487</v>
      </c>
      <c r="F1232" s="213" t="s">
        <v>1488</v>
      </c>
      <c r="G1232" s="200"/>
      <c r="H1232" s="200"/>
      <c r="I1232" s="203"/>
      <c r="J1232" s="214">
        <f>BK1232</f>
        <v>0</v>
      </c>
      <c r="K1232" s="200"/>
      <c r="L1232" s="205"/>
      <c r="M1232" s="206"/>
      <c r="N1232" s="207"/>
      <c r="O1232" s="207"/>
      <c r="P1232" s="208">
        <f>SUM(P1233:P1309)</f>
        <v>0</v>
      </c>
      <c r="Q1232" s="207"/>
      <c r="R1232" s="208">
        <f>SUM(R1233:R1309)</f>
        <v>0.066893090000000002</v>
      </c>
      <c r="S1232" s="207"/>
      <c r="T1232" s="209">
        <f>SUM(T1233:T1309)</f>
        <v>0.062756000000000006</v>
      </c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R1232" s="210" t="s">
        <v>144</v>
      </c>
      <c r="AT1232" s="211" t="s">
        <v>73</v>
      </c>
      <c r="AU1232" s="211" t="s">
        <v>81</v>
      </c>
      <c r="AY1232" s="210" t="s">
        <v>136</v>
      </c>
      <c r="BK1232" s="212">
        <f>SUM(BK1233:BK1309)</f>
        <v>0</v>
      </c>
    </row>
    <row r="1233" s="2" customFormat="1" ht="24.15" customHeight="1">
      <c r="A1233" s="38"/>
      <c r="B1233" s="39"/>
      <c r="C1233" s="215" t="s">
        <v>1489</v>
      </c>
      <c r="D1233" s="215" t="s">
        <v>139</v>
      </c>
      <c r="E1233" s="216" t="s">
        <v>1490</v>
      </c>
      <c r="F1233" s="217" t="s">
        <v>1491</v>
      </c>
      <c r="G1233" s="218" t="s">
        <v>307</v>
      </c>
      <c r="H1233" s="219">
        <v>32.756</v>
      </c>
      <c r="I1233" s="220"/>
      <c r="J1233" s="221">
        <f>ROUND(I1233*H1233,1)</f>
        <v>0</v>
      </c>
      <c r="K1233" s="222"/>
      <c r="L1233" s="44"/>
      <c r="M1233" s="223" t="s">
        <v>1</v>
      </c>
      <c r="N1233" s="224" t="s">
        <v>40</v>
      </c>
      <c r="O1233" s="91"/>
      <c r="P1233" s="225">
        <f>O1233*H1233</f>
        <v>0</v>
      </c>
      <c r="Q1233" s="225">
        <v>0</v>
      </c>
      <c r="R1233" s="225">
        <f>Q1233*H1233</f>
        <v>0</v>
      </c>
      <c r="S1233" s="225">
        <v>0.001</v>
      </c>
      <c r="T1233" s="226">
        <f>S1233*H1233</f>
        <v>0.032756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244</v>
      </c>
      <c r="AT1233" s="227" t="s">
        <v>139</v>
      </c>
      <c r="AU1233" s="227" t="s">
        <v>144</v>
      </c>
      <c r="AY1233" s="17" t="s">
        <v>136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144</v>
      </c>
      <c r="BK1233" s="228">
        <f>ROUND(I1233*H1233,1)</f>
        <v>0</v>
      </c>
      <c r="BL1233" s="17" t="s">
        <v>244</v>
      </c>
      <c r="BM1233" s="227" t="s">
        <v>1492</v>
      </c>
    </row>
    <row r="1234" s="13" customFormat="1">
      <c r="A1234" s="13"/>
      <c r="B1234" s="229"/>
      <c r="C1234" s="230"/>
      <c r="D1234" s="231" t="s">
        <v>150</v>
      </c>
      <c r="E1234" s="232" t="s">
        <v>1</v>
      </c>
      <c r="F1234" s="233" t="s">
        <v>170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150</v>
      </c>
      <c r="AU1234" s="239" t="s">
        <v>144</v>
      </c>
      <c r="AV1234" s="13" t="s">
        <v>81</v>
      </c>
      <c r="AW1234" s="13" t="s">
        <v>30</v>
      </c>
      <c r="AX1234" s="13" t="s">
        <v>74</v>
      </c>
      <c r="AY1234" s="239" t="s">
        <v>136</v>
      </c>
    </row>
    <row r="1235" s="14" customFormat="1">
      <c r="A1235" s="14"/>
      <c r="B1235" s="240"/>
      <c r="C1235" s="241"/>
      <c r="D1235" s="231" t="s">
        <v>150</v>
      </c>
      <c r="E1235" s="242" t="s">
        <v>1</v>
      </c>
      <c r="F1235" s="243" t="s">
        <v>1493</v>
      </c>
      <c r="G1235" s="241"/>
      <c r="H1235" s="244">
        <v>15.810000000000001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150</v>
      </c>
      <c r="AU1235" s="250" t="s">
        <v>144</v>
      </c>
      <c r="AV1235" s="14" t="s">
        <v>144</v>
      </c>
      <c r="AW1235" s="14" t="s">
        <v>30</v>
      </c>
      <c r="AX1235" s="14" t="s">
        <v>74</v>
      </c>
      <c r="AY1235" s="250" t="s">
        <v>136</v>
      </c>
    </row>
    <row r="1236" s="13" customFormat="1">
      <c r="A1236" s="13"/>
      <c r="B1236" s="229"/>
      <c r="C1236" s="230"/>
      <c r="D1236" s="231" t="s">
        <v>150</v>
      </c>
      <c r="E1236" s="232" t="s">
        <v>1</v>
      </c>
      <c r="F1236" s="233" t="s">
        <v>172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150</v>
      </c>
      <c r="AU1236" s="239" t="s">
        <v>144</v>
      </c>
      <c r="AV1236" s="13" t="s">
        <v>81</v>
      </c>
      <c r="AW1236" s="13" t="s">
        <v>30</v>
      </c>
      <c r="AX1236" s="13" t="s">
        <v>74</v>
      </c>
      <c r="AY1236" s="239" t="s">
        <v>136</v>
      </c>
    </row>
    <row r="1237" s="14" customFormat="1">
      <c r="A1237" s="14"/>
      <c r="B1237" s="240"/>
      <c r="C1237" s="241"/>
      <c r="D1237" s="231" t="s">
        <v>150</v>
      </c>
      <c r="E1237" s="242" t="s">
        <v>1</v>
      </c>
      <c r="F1237" s="243" t="s">
        <v>1494</v>
      </c>
      <c r="G1237" s="241"/>
      <c r="H1237" s="244">
        <v>16.946000000000002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150</v>
      </c>
      <c r="AU1237" s="250" t="s">
        <v>144</v>
      </c>
      <c r="AV1237" s="14" t="s">
        <v>144</v>
      </c>
      <c r="AW1237" s="14" t="s">
        <v>30</v>
      </c>
      <c r="AX1237" s="14" t="s">
        <v>74</v>
      </c>
      <c r="AY1237" s="250" t="s">
        <v>136</v>
      </c>
    </row>
    <row r="1238" s="15" customFormat="1">
      <c r="A1238" s="15"/>
      <c r="B1238" s="251"/>
      <c r="C1238" s="252"/>
      <c r="D1238" s="231" t="s">
        <v>150</v>
      </c>
      <c r="E1238" s="253" t="s">
        <v>1</v>
      </c>
      <c r="F1238" s="254" t="s">
        <v>174</v>
      </c>
      <c r="G1238" s="252"/>
      <c r="H1238" s="255">
        <v>32.756</v>
      </c>
      <c r="I1238" s="256"/>
      <c r="J1238" s="252"/>
      <c r="K1238" s="252"/>
      <c r="L1238" s="257"/>
      <c r="M1238" s="258"/>
      <c r="N1238" s="259"/>
      <c r="O1238" s="259"/>
      <c r="P1238" s="259"/>
      <c r="Q1238" s="259"/>
      <c r="R1238" s="259"/>
      <c r="S1238" s="259"/>
      <c r="T1238" s="260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261" t="s">
        <v>150</v>
      </c>
      <c r="AU1238" s="261" t="s">
        <v>144</v>
      </c>
      <c r="AV1238" s="15" t="s">
        <v>143</v>
      </c>
      <c r="AW1238" s="15" t="s">
        <v>30</v>
      </c>
      <c r="AX1238" s="15" t="s">
        <v>81</v>
      </c>
      <c r="AY1238" s="261" t="s">
        <v>136</v>
      </c>
    </row>
    <row r="1239" s="2" customFormat="1" ht="16.5" customHeight="1">
      <c r="A1239" s="38"/>
      <c r="B1239" s="39"/>
      <c r="C1239" s="215" t="s">
        <v>1495</v>
      </c>
      <c r="D1239" s="215" t="s">
        <v>139</v>
      </c>
      <c r="E1239" s="216" t="s">
        <v>1496</v>
      </c>
      <c r="F1239" s="217" t="s">
        <v>1497</v>
      </c>
      <c r="G1239" s="218" t="s">
        <v>307</v>
      </c>
      <c r="H1239" s="219">
        <v>53.871000000000002</v>
      </c>
      <c r="I1239" s="220"/>
      <c r="J1239" s="221">
        <f>ROUND(I1239*H1239,1)</f>
        <v>0</v>
      </c>
      <c r="K1239" s="222"/>
      <c r="L1239" s="44"/>
      <c r="M1239" s="223" t="s">
        <v>1</v>
      </c>
      <c r="N1239" s="224" t="s">
        <v>40</v>
      </c>
      <c r="O1239" s="91"/>
      <c r="P1239" s="225">
        <f>O1239*H1239</f>
        <v>0</v>
      </c>
      <c r="Q1239" s="225">
        <v>0</v>
      </c>
      <c r="R1239" s="225">
        <f>Q1239*H1239</f>
        <v>0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244</v>
      </c>
      <c r="AT1239" s="227" t="s">
        <v>139</v>
      </c>
      <c r="AU1239" s="227" t="s">
        <v>144</v>
      </c>
      <c r="AY1239" s="17" t="s">
        <v>136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144</v>
      </c>
      <c r="BK1239" s="228">
        <f>ROUND(I1239*H1239,1)</f>
        <v>0</v>
      </c>
      <c r="BL1239" s="17" t="s">
        <v>244</v>
      </c>
      <c r="BM1239" s="227" t="s">
        <v>1498</v>
      </c>
    </row>
    <row r="1240" s="2" customFormat="1" ht="16.5" customHeight="1">
      <c r="A1240" s="38"/>
      <c r="B1240" s="39"/>
      <c r="C1240" s="262" t="s">
        <v>1499</v>
      </c>
      <c r="D1240" s="262" t="s">
        <v>254</v>
      </c>
      <c r="E1240" s="263" t="s">
        <v>1500</v>
      </c>
      <c r="F1240" s="264" t="s">
        <v>1501</v>
      </c>
      <c r="G1240" s="265" t="s">
        <v>307</v>
      </c>
      <c r="H1240" s="266">
        <v>35.311999999999998</v>
      </c>
      <c r="I1240" s="267"/>
      <c r="J1240" s="268">
        <f>ROUND(I1240*H1240,1)</f>
        <v>0</v>
      </c>
      <c r="K1240" s="269"/>
      <c r="L1240" s="270"/>
      <c r="M1240" s="271" t="s">
        <v>1</v>
      </c>
      <c r="N1240" s="272" t="s">
        <v>40</v>
      </c>
      <c r="O1240" s="91"/>
      <c r="P1240" s="225">
        <f>O1240*H1240</f>
        <v>0</v>
      </c>
      <c r="Q1240" s="225">
        <v>0.00020000000000000001</v>
      </c>
      <c r="R1240" s="225">
        <f>Q1240*H1240</f>
        <v>0.0070623999999999999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325</v>
      </c>
      <c r="AT1240" s="227" t="s">
        <v>254</v>
      </c>
      <c r="AU1240" s="227" t="s">
        <v>144</v>
      </c>
      <c r="AY1240" s="17" t="s">
        <v>136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144</v>
      </c>
      <c r="BK1240" s="228">
        <f>ROUND(I1240*H1240,1)</f>
        <v>0</v>
      </c>
      <c r="BL1240" s="17" t="s">
        <v>244</v>
      </c>
      <c r="BM1240" s="227" t="s">
        <v>1502</v>
      </c>
    </row>
    <row r="1241" s="13" customFormat="1">
      <c r="A1241" s="13"/>
      <c r="B1241" s="229"/>
      <c r="C1241" s="230"/>
      <c r="D1241" s="231" t="s">
        <v>150</v>
      </c>
      <c r="E1241" s="232" t="s">
        <v>1</v>
      </c>
      <c r="F1241" s="233" t="s">
        <v>170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150</v>
      </c>
      <c r="AU1241" s="239" t="s">
        <v>144</v>
      </c>
      <c r="AV1241" s="13" t="s">
        <v>81</v>
      </c>
      <c r="AW1241" s="13" t="s">
        <v>30</v>
      </c>
      <c r="AX1241" s="13" t="s">
        <v>74</v>
      </c>
      <c r="AY1241" s="239" t="s">
        <v>136</v>
      </c>
    </row>
    <row r="1242" s="14" customFormat="1">
      <c r="A1242" s="14"/>
      <c r="B1242" s="240"/>
      <c r="C1242" s="241"/>
      <c r="D1242" s="231" t="s">
        <v>150</v>
      </c>
      <c r="E1242" s="242" t="s">
        <v>1</v>
      </c>
      <c r="F1242" s="243" t="s">
        <v>1493</v>
      </c>
      <c r="G1242" s="241"/>
      <c r="H1242" s="244">
        <v>15.810000000000001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150</v>
      </c>
      <c r="AU1242" s="250" t="s">
        <v>144</v>
      </c>
      <c r="AV1242" s="14" t="s">
        <v>144</v>
      </c>
      <c r="AW1242" s="14" t="s">
        <v>30</v>
      </c>
      <c r="AX1242" s="14" t="s">
        <v>74</v>
      </c>
      <c r="AY1242" s="250" t="s">
        <v>136</v>
      </c>
    </row>
    <row r="1243" s="13" customFormat="1">
      <c r="A1243" s="13"/>
      <c r="B1243" s="229"/>
      <c r="C1243" s="230"/>
      <c r="D1243" s="231" t="s">
        <v>150</v>
      </c>
      <c r="E1243" s="232" t="s">
        <v>1</v>
      </c>
      <c r="F1243" s="233" t="s">
        <v>172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150</v>
      </c>
      <c r="AU1243" s="239" t="s">
        <v>144</v>
      </c>
      <c r="AV1243" s="13" t="s">
        <v>81</v>
      </c>
      <c r="AW1243" s="13" t="s">
        <v>30</v>
      </c>
      <c r="AX1243" s="13" t="s">
        <v>74</v>
      </c>
      <c r="AY1243" s="239" t="s">
        <v>136</v>
      </c>
    </row>
    <row r="1244" s="14" customFormat="1">
      <c r="A1244" s="14"/>
      <c r="B1244" s="240"/>
      <c r="C1244" s="241"/>
      <c r="D1244" s="231" t="s">
        <v>150</v>
      </c>
      <c r="E1244" s="242" t="s">
        <v>1</v>
      </c>
      <c r="F1244" s="243" t="s">
        <v>1503</v>
      </c>
      <c r="G1244" s="241"/>
      <c r="H1244" s="244">
        <v>16.885999999999999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150</v>
      </c>
      <c r="AU1244" s="250" t="s">
        <v>144</v>
      </c>
      <c r="AV1244" s="14" t="s">
        <v>144</v>
      </c>
      <c r="AW1244" s="14" t="s">
        <v>30</v>
      </c>
      <c r="AX1244" s="14" t="s">
        <v>74</v>
      </c>
      <c r="AY1244" s="250" t="s">
        <v>136</v>
      </c>
    </row>
    <row r="1245" s="15" customFormat="1">
      <c r="A1245" s="15"/>
      <c r="B1245" s="251"/>
      <c r="C1245" s="252"/>
      <c r="D1245" s="231" t="s">
        <v>150</v>
      </c>
      <c r="E1245" s="253" t="s">
        <v>1</v>
      </c>
      <c r="F1245" s="254" t="s">
        <v>174</v>
      </c>
      <c r="G1245" s="252"/>
      <c r="H1245" s="255">
        <v>32.695999999999998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1" t="s">
        <v>150</v>
      </c>
      <c r="AU1245" s="261" t="s">
        <v>144</v>
      </c>
      <c r="AV1245" s="15" t="s">
        <v>143</v>
      </c>
      <c r="AW1245" s="15" t="s">
        <v>30</v>
      </c>
      <c r="AX1245" s="15" t="s">
        <v>81</v>
      </c>
      <c r="AY1245" s="261" t="s">
        <v>136</v>
      </c>
    </row>
    <row r="1246" s="14" customFormat="1">
      <c r="A1246" s="14"/>
      <c r="B1246" s="240"/>
      <c r="C1246" s="241"/>
      <c r="D1246" s="231" t="s">
        <v>150</v>
      </c>
      <c r="E1246" s="241"/>
      <c r="F1246" s="243" t="s">
        <v>1504</v>
      </c>
      <c r="G1246" s="241"/>
      <c r="H1246" s="244">
        <v>35.311999999999998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150</v>
      </c>
      <c r="AU1246" s="250" t="s">
        <v>144</v>
      </c>
      <c r="AV1246" s="14" t="s">
        <v>144</v>
      </c>
      <c r="AW1246" s="14" t="s">
        <v>4</v>
      </c>
      <c r="AX1246" s="14" t="s">
        <v>81</v>
      </c>
      <c r="AY1246" s="250" t="s">
        <v>136</v>
      </c>
    </row>
    <row r="1247" s="2" customFormat="1" ht="16.5" customHeight="1">
      <c r="A1247" s="38"/>
      <c r="B1247" s="39"/>
      <c r="C1247" s="262" t="s">
        <v>1505</v>
      </c>
      <c r="D1247" s="262" t="s">
        <v>254</v>
      </c>
      <c r="E1247" s="263" t="s">
        <v>1506</v>
      </c>
      <c r="F1247" s="264" t="s">
        <v>1507</v>
      </c>
      <c r="G1247" s="265" t="s">
        <v>307</v>
      </c>
      <c r="H1247" s="266">
        <v>22.975999999999999</v>
      </c>
      <c r="I1247" s="267"/>
      <c r="J1247" s="268">
        <f>ROUND(I1247*H1247,1)</f>
        <v>0</v>
      </c>
      <c r="K1247" s="269"/>
      <c r="L1247" s="270"/>
      <c r="M1247" s="271" t="s">
        <v>1</v>
      </c>
      <c r="N1247" s="272" t="s">
        <v>40</v>
      </c>
      <c r="O1247" s="91"/>
      <c r="P1247" s="225">
        <f>O1247*H1247</f>
        <v>0</v>
      </c>
      <c r="Q1247" s="225">
        <v>0.00020000000000000001</v>
      </c>
      <c r="R1247" s="225">
        <f>Q1247*H1247</f>
        <v>0.0045951999999999998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325</v>
      </c>
      <c r="AT1247" s="227" t="s">
        <v>254</v>
      </c>
      <c r="AU1247" s="227" t="s">
        <v>144</v>
      </c>
      <c r="AY1247" s="17" t="s">
        <v>136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144</v>
      </c>
      <c r="BK1247" s="228">
        <f>ROUND(I1247*H1247,1)</f>
        <v>0</v>
      </c>
      <c r="BL1247" s="17" t="s">
        <v>244</v>
      </c>
      <c r="BM1247" s="227" t="s">
        <v>1508</v>
      </c>
    </row>
    <row r="1248" s="13" customFormat="1">
      <c r="A1248" s="13"/>
      <c r="B1248" s="229"/>
      <c r="C1248" s="230"/>
      <c r="D1248" s="231" t="s">
        <v>150</v>
      </c>
      <c r="E1248" s="232" t="s">
        <v>1</v>
      </c>
      <c r="F1248" s="233" t="s">
        <v>1509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150</v>
      </c>
      <c r="AU1248" s="239" t="s">
        <v>144</v>
      </c>
      <c r="AV1248" s="13" t="s">
        <v>81</v>
      </c>
      <c r="AW1248" s="13" t="s">
        <v>30</v>
      </c>
      <c r="AX1248" s="13" t="s">
        <v>74</v>
      </c>
      <c r="AY1248" s="239" t="s">
        <v>136</v>
      </c>
    </row>
    <row r="1249" s="13" customFormat="1">
      <c r="A1249" s="13"/>
      <c r="B1249" s="229"/>
      <c r="C1249" s="230"/>
      <c r="D1249" s="231" t="s">
        <v>150</v>
      </c>
      <c r="E1249" s="232" t="s">
        <v>1</v>
      </c>
      <c r="F1249" s="233" t="s">
        <v>162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150</v>
      </c>
      <c r="AU1249" s="239" t="s">
        <v>144</v>
      </c>
      <c r="AV1249" s="13" t="s">
        <v>81</v>
      </c>
      <c r="AW1249" s="13" t="s">
        <v>30</v>
      </c>
      <c r="AX1249" s="13" t="s">
        <v>74</v>
      </c>
      <c r="AY1249" s="239" t="s">
        <v>136</v>
      </c>
    </row>
    <row r="1250" s="14" customFormat="1">
      <c r="A1250" s="14"/>
      <c r="B1250" s="240"/>
      <c r="C1250" s="241"/>
      <c r="D1250" s="231" t="s">
        <v>150</v>
      </c>
      <c r="E1250" s="242" t="s">
        <v>1</v>
      </c>
      <c r="F1250" s="243" t="s">
        <v>1510</v>
      </c>
      <c r="G1250" s="241"/>
      <c r="H1250" s="244">
        <v>10.142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150</v>
      </c>
      <c r="AU1250" s="250" t="s">
        <v>144</v>
      </c>
      <c r="AV1250" s="14" t="s">
        <v>144</v>
      </c>
      <c r="AW1250" s="14" t="s">
        <v>30</v>
      </c>
      <c r="AX1250" s="14" t="s">
        <v>74</v>
      </c>
      <c r="AY1250" s="250" t="s">
        <v>136</v>
      </c>
    </row>
    <row r="1251" s="13" customFormat="1">
      <c r="A1251" s="13"/>
      <c r="B1251" s="229"/>
      <c r="C1251" s="230"/>
      <c r="D1251" s="231" t="s">
        <v>150</v>
      </c>
      <c r="E1251" s="232" t="s">
        <v>1</v>
      </c>
      <c r="F1251" s="233" t="s">
        <v>168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150</v>
      </c>
      <c r="AU1251" s="239" t="s">
        <v>144</v>
      </c>
      <c r="AV1251" s="13" t="s">
        <v>81</v>
      </c>
      <c r="AW1251" s="13" t="s">
        <v>30</v>
      </c>
      <c r="AX1251" s="13" t="s">
        <v>74</v>
      </c>
      <c r="AY1251" s="239" t="s">
        <v>136</v>
      </c>
    </row>
    <row r="1252" s="14" customFormat="1">
      <c r="A1252" s="14"/>
      <c r="B1252" s="240"/>
      <c r="C1252" s="241"/>
      <c r="D1252" s="231" t="s">
        <v>150</v>
      </c>
      <c r="E1252" s="242" t="s">
        <v>1</v>
      </c>
      <c r="F1252" s="243" t="s">
        <v>1511</v>
      </c>
      <c r="G1252" s="241"/>
      <c r="H1252" s="244">
        <v>11.132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150</v>
      </c>
      <c r="AU1252" s="250" t="s">
        <v>144</v>
      </c>
      <c r="AV1252" s="14" t="s">
        <v>144</v>
      </c>
      <c r="AW1252" s="14" t="s">
        <v>30</v>
      </c>
      <c r="AX1252" s="14" t="s">
        <v>74</v>
      </c>
      <c r="AY1252" s="250" t="s">
        <v>136</v>
      </c>
    </row>
    <row r="1253" s="15" customFormat="1">
      <c r="A1253" s="15"/>
      <c r="B1253" s="251"/>
      <c r="C1253" s="252"/>
      <c r="D1253" s="231" t="s">
        <v>150</v>
      </c>
      <c r="E1253" s="253" t="s">
        <v>1</v>
      </c>
      <c r="F1253" s="254" t="s">
        <v>174</v>
      </c>
      <c r="G1253" s="252"/>
      <c r="H1253" s="255">
        <v>21.274000000000001</v>
      </c>
      <c r="I1253" s="256"/>
      <c r="J1253" s="252"/>
      <c r="K1253" s="252"/>
      <c r="L1253" s="257"/>
      <c r="M1253" s="258"/>
      <c r="N1253" s="259"/>
      <c r="O1253" s="259"/>
      <c r="P1253" s="259"/>
      <c r="Q1253" s="259"/>
      <c r="R1253" s="259"/>
      <c r="S1253" s="259"/>
      <c r="T1253" s="26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1" t="s">
        <v>150</v>
      </c>
      <c r="AU1253" s="261" t="s">
        <v>144</v>
      </c>
      <c r="AV1253" s="15" t="s">
        <v>143</v>
      </c>
      <c r="AW1253" s="15" t="s">
        <v>30</v>
      </c>
      <c r="AX1253" s="15" t="s">
        <v>81</v>
      </c>
      <c r="AY1253" s="261" t="s">
        <v>136</v>
      </c>
    </row>
    <row r="1254" s="14" customFormat="1">
      <c r="A1254" s="14"/>
      <c r="B1254" s="240"/>
      <c r="C1254" s="241"/>
      <c r="D1254" s="231" t="s">
        <v>150</v>
      </c>
      <c r="E1254" s="241"/>
      <c r="F1254" s="243" t="s">
        <v>1512</v>
      </c>
      <c r="G1254" s="241"/>
      <c r="H1254" s="244">
        <v>22.975999999999999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150</v>
      </c>
      <c r="AU1254" s="250" t="s">
        <v>144</v>
      </c>
      <c r="AV1254" s="14" t="s">
        <v>144</v>
      </c>
      <c r="AW1254" s="14" t="s">
        <v>4</v>
      </c>
      <c r="AX1254" s="14" t="s">
        <v>81</v>
      </c>
      <c r="AY1254" s="250" t="s">
        <v>136</v>
      </c>
    </row>
    <row r="1255" s="2" customFormat="1" ht="24.15" customHeight="1">
      <c r="A1255" s="38"/>
      <c r="B1255" s="39"/>
      <c r="C1255" s="215" t="s">
        <v>1513</v>
      </c>
      <c r="D1255" s="215" t="s">
        <v>139</v>
      </c>
      <c r="E1255" s="216" t="s">
        <v>1514</v>
      </c>
      <c r="F1255" s="217" t="s">
        <v>1515</v>
      </c>
      <c r="G1255" s="218" t="s">
        <v>142</v>
      </c>
      <c r="H1255" s="219">
        <v>2</v>
      </c>
      <c r="I1255" s="220"/>
      <c r="J1255" s="221">
        <f>ROUND(I1255*H1255,1)</f>
        <v>0</v>
      </c>
      <c r="K1255" s="222"/>
      <c r="L1255" s="44"/>
      <c r="M1255" s="223" t="s">
        <v>1</v>
      </c>
      <c r="N1255" s="224" t="s">
        <v>40</v>
      </c>
      <c r="O1255" s="91"/>
      <c r="P1255" s="225">
        <f>O1255*H1255</f>
        <v>0</v>
      </c>
      <c r="Q1255" s="225">
        <v>6.9999999999999994E-05</v>
      </c>
      <c r="R1255" s="225">
        <f>Q1255*H1255</f>
        <v>0.00013999999999999999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244</v>
      </c>
      <c r="AT1255" s="227" t="s">
        <v>139</v>
      </c>
      <c r="AU1255" s="227" t="s">
        <v>144</v>
      </c>
      <c r="AY1255" s="17" t="s">
        <v>136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144</v>
      </c>
      <c r="BK1255" s="228">
        <f>ROUND(I1255*H1255,1)</f>
        <v>0</v>
      </c>
      <c r="BL1255" s="17" t="s">
        <v>244</v>
      </c>
      <c r="BM1255" s="227" t="s">
        <v>1516</v>
      </c>
    </row>
    <row r="1256" s="2" customFormat="1" ht="21.75" customHeight="1">
      <c r="A1256" s="38"/>
      <c r="B1256" s="39"/>
      <c r="C1256" s="262" t="s">
        <v>1517</v>
      </c>
      <c r="D1256" s="262" t="s">
        <v>254</v>
      </c>
      <c r="E1256" s="263" t="s">
        <v>1518</v>
      </c>
      <c r="F1256" s="264" t="s">
        <v>1519</v>
      </c>
      <c r="G1256" s="265" t="s">
        <v>148</v>
      </c>
      <c r="H1256" s="266">
        <v>2.2000000000000002</v>
      </c>
      <c r="I1256" s="267"/>
      <c r="J1256" s="268">
        <f>ROUND(I1256*H1256,1)</f>
        <v>0</v>
      </c>
      <c r="K1256" s="269"/>
      <c r="L1256" s="270"/>
      <c r="M1256" s="271" t="s">
        <v>1</v>
      </c>
      <c r="N1256" s="272" t="s">
        <v>40</v>
      </c>
      <c r="O1256" s="91"/>
      <c r="P1256" s="225">
        <f>O1256*H1256</f>
        <v>0</v>
      </c>
      <c r="Q1256" s="225">
        <v>0.01617</v>
      </c>
      <c r="R1256" s="225">
        <f>Q1256*H1256</f>
        <v>0.035574000000000001</v>
      </c>
      <c r="S1256" s="225">
        <v>0</v>
      </c>
      <c r="T1256" s="226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325</v>
      </c>
      <c r="AT1256" s="227" t="s">
        <v>254</v>
      </c>
      <c r="AU1256" s="227" t="s">
        <v>144</v>
      </c>
      <c r="AY1256" s="17" t="s">
        <v>136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144</v>
      </c>
      <c r="BK1256" s="228">
        <f>ROUND(I1256*H1256,1)</f>
        <v>0</v>
      </c>
      <c r="BL1256" s="17" t="s">
        <v>244</v>
      </c>
      <c r="BM1256" s="227" t="s">
        <v>1520</v>
      </c>
    </row>
    <row r="1257" s="14" customFormat="1">
      <c r="A1257" s="14"/>
      <c r="B1257" s="240"/>
      <c r="C1257" s="241"/>
      <c r="D1257" s="231" t="s">
        <v>150</v>
      </c>
      <c r="E1257" s="241"/>
      <c r="F1257" s="243" t="s">
        <v>1521</v>
      </c>
      <c r="G1257" s="241"/>
      <c r="H1257" s="244">
        <v>2.2000000000000002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150</v>
      </c>
      <c r="AU1257" s="250" t="s">
        <v>144</v>
      </c>
      <c r="AV1257" s="14" t="s">
        <v>144</v>
      </c>
      <c r="AW1257" s="14" t="s">
        <v>4</v>
      </c>
      <c r="AX1257" s="14" t="s">
        <v>81</v>
      </c>
      <c r="AY1257" s="250" t="s">
        <v>136</v>
      </c>
    </row>
    <row r="1258" s="2" customFormat="1" ht="21.75" customHeight="1">
      <c r="A1258" s="38"/>
      <c r="B1258" s="39"/>
      <c r="C1258" s="215" t="s">
        <v>1522</v>
      </c>
      <c r="D1258" s="215" t="s">
        <v>139</v>
      </c>
      <c r="E1258" s="216" t="s">
        <v>1523</v>
      </c>
      <c r="F1258" s="217" t="s">
        <v>1524</v>
      </c>
      <c r="G1258" s="218" t="s">
        <v>148</v>
      </c>
      <c r="H1258" s="219">
        <v>2</v>
      </c>
      <c r="I1258" s="220"/>
      <c r="J1258" s="221">
        <f>ROUND(I1258*H1258,1)</f>
        <v>0</v>
      </c>
      <c r="K1258" s="222"/>
      <c r="L1258" s="44"/>
      <c r="M1258" s="223" t="s">
        <v>1</v>
      </c>
      <c r="N1258" s="224" t="s">
        <v>40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0.014999999999999999</v>
      </c>
      <c r="T1258" s="226">
        <f>S1258*H1258</f>
        <v>0.029999999999999999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244</v>
      </c>
      <c r="AT1258" s="227" t="s">
        <v>139</v>
      </c>
      <c r="AU1258" s="227" t="s">
        <v>144</v>
      </c>
      <c r="AY1258" s="17" t="s">
        <v>136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144</v>
      </c>
      <c r="BK1258" s="228">
        <f>ROUND(I1258*H1258,1)</f>
        <v>0</v>
      </c>
      <c r="BL1258" s="17" t="s">
        <v>244</v>
      </c>
      <c r="BM1258" s="227" t="s">
        <v>1525</v>
      </c>
    </row>
    <row r="1259" s="2" customFormat="1" ht="24.15" customHeight="1">
      <c r="A1259" s="38"/>
      <c r="B1259" s="39"/>
      <c r="C1259" s="215" t="s">
        <v>1526</v>
      </c>
      <c r="D1259" s="215" t="s">
        <v>139</v>
      </c>
      <c r="E1259" s="216" t="s">
        <v>1527</v>
      </c>
      <c r="F1259" s="217" t="s">
        <v>1528</v>
      </c>
      <c r="G1259" s="218" t="s">
        <v>148</v>
      </c>
      <c r="H1259" s="219">
        <v>36.832999999999998</v>
      </c>
      <c r="I1259" s="220"/>
      <c r="J1259" s="221">
        <f>ROUND(I1259*H1259,1)</f>
        <v>0</v>
      </c>
      <c r="K1259" s="222"/>
      <c r="L1259" s="44"/>
      <c r="M1259" s="223" t="s">
        <v>1</v>
      </c>
      <c r="N1259" s="224" t="s">
        <v>40</v>
      </c>
      <c r="O1259" s="91"/>
      <c r="P1259" s="225">
        <f>O1259*H1259</f>
        <v>0</v>
      </c>
      <c r="Q1259" s="225">
        <v>8.0000000000000007E-05</v>
      </c>
      <c r="R1259" s="225">
        <f>Q1259*H1259</f>
        <v>0.0029466399999999999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244</v>
      </c>
      <c r="AT1259" s="227" t="s">
        <v>139</v>
      </c>
      <c r="AU1259" s="227" t="s">
        <v>144</v>
      </c>
      <c r="AY1259" s="17" t="s">
        <v>136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144</v>
      </c>
      <c r="BK1259" s="228">
        <f>ROUND(I1259*H1259,1)</f>
        <v>0</v>
      </c>
      <c r="BL1259" s="17" t="s">
        <v>244</v>
      </c>
      <c r="BM1259" s="227" t="s">
        <v>1529</v>
      </c>
    </row>
    <row r="1260" s="13" customFormat="1">
      <c r="A1260" s="13"/>
      <c r="B1260" s="229"/>
      <c r="C1260" s="230"/>
      <c r="D1260" s="231" t="s">
        <v>150</v>
      </c>
      <c r="E1260" s="232" t="s">
        <v>1</v>
      </c>
      <c r="F1260" s="233" t="s">
        <v>170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150</v>
      </c>
      <c r="AU1260" s="239" t="s">
        <v>144</v>
      </c>
      <c r="AV1260" s="13" t="s">
        <v>81</v>
      </c>
      <c r="AW1260" s="13" t="s">
        <v>30</v>
      </c>
      <c r="AX1260" s="13" t="s">
        <v>74</v>
      </c>
      <c r="AY1260" s="239" t="s">
        <v>136</v>
      </c>
    </row>
    <row r="1261" s="14" customFormat="1">
      <c r="A1261" s="14"/>
      <c r="B1261" s="240"/>
      <c r="C1261" s="241"/>
      <c r="D1261" s="231" t="s">
        <v>150</v>
      </c>
      <c r="E1261" s="242" t="s">
        <v>1</v>
      </c>
      <c r="F1261" s="243" t="s">
        <v>171</v>
      </c>
      <c r="G1261" s="241"/>
      <c r="H1261" s="244">
        <v>17.855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150</v>
      </c>
      <c r="AU1261" s="250" t="s">
        <v>144</v>
      </c>
      <c r="AV1261" s="14" t="s">
        <v>144</v>
      </c>
      <c r="AW1261" s="14" t="s">
        <v>30</v>
      </c>
      <c r="AX1261" s="14" t="s">
        <v>74</v>
      </c>
      <c r="AY1261" s="250" t="s">
        <v>136</v>
      </c>
    </row>
    <row r="1262" s="13" customFormat="1">
      <c r="A1262" s="13"/>
      <c r="B1262" s="229"/>
      <c r="C1262" s="230"/>
      <c r="D1262" s="231" t="s">
        <v>150</v>
      </c>
      <c r="E1262" s="232" t="s">
        <v>1</v>
      </c>
      <c r="F1262" s="233" t="s">
        <v>172</v>
      </c>
      <c r="G1262" s="230"/>
      <c r="H1262" s="232" t="s">
        <v>1</v>
      </c>
      <c r="I1262" s="234"/>
      <c r="J1262" s="230"/>
      <c r="K1262" s="230"/>
      <c r="L1262" s="235"/>
      <c r="M1262" s="236"/>
      <c r="N1262" s="237"/>
      <c r="O1262" s="237"/>
      <c r="P1262" s="237"/>
      <c r="Q1262" s="237"/>
      <c r="R1262" s="237"/>
      <c r="S1262" s="237"/>
      <c r="T1262" s="23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9" t="s">
        <v>150</v>
      </c>
      <c r="AU1262" s="239" t="s">
        <v>144</v>
      </c>
      <c r="AV1262" s="13" t="s">
        <v>81</v>
      </c>
      <c r="AW1262" s="13" t="s">
        <v>30</v>
      </c>
      <c r="AX1262" s="13" t="s">
        <v>74</v>
      </c>
      <c r="AY1262" s="239" t="s">
        <v>136</v>
      </c>
    </row>
    <row r="1263" s="14" customFormat="1">
      <c r="A1263" s="14"/>
      <c r="B1263" s="240"/>
      <c r="C1263" s="241"/>
      <c r="D1263" s="231" t="s">
        <v>150</v>
      </c>
      <c r="E1263" s="242" t="s">
        <v>1</v>
      </c>
      <c r="F1263" s="243" t="s">
        <v>173</v>
      </c>
      <c r="G1263" s="241"/>
      <c r="H1263" s="244">
        <v>18.978000000000002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0" t="s">
        <v>150</v>
      </c>
      <c r="AU1263" s="250" t="s">
        <v>144</v>
      </c>
      <c r="AV1263" s="14" t="s">
        <v>144</v>
      </c>
      <c r="AW1263" s="14" t="s">
        <v>30</v>
      </c>
      <c r="AX1263" s="14" t="s">
        <v>74</v>
      </c>
      <c r="AY1263" s="250" t="s">
        <v>136</v>
      </c>
    </row>
    <row r="1264" s="15" customFormat="1">
      <c r="A1264" s="15"/>
      <c r="B1264" s="251"/>
      <c r="C1264" s="252"/>
      <c r="D1264" s="231" t="s">
        <v>150</v>
      </c>
      <c r="E1264" s="253" t="s">
        <v>1</v>
      </c>
      <c r="F1264" s="254" t="s">
        <v>174</v>
      </c>
      <c r="G1264" s="252"/>
      <c r="H1264" s="255">
        <v>36.832999999999998</v>
      </c>
      <c r="I1264" s="256"/>
      <c r="J1264" s="252"/>
      <c r="K1264" s="252"/>
      <c r="L1264" s="257"/>
      <c r="M1264" s="258"/>
      <c r="N1264" s="259"/>
      <c r="O1264" s="259"/>
      <c r="P1264" s="259"/>
      <c r="Q1264" s="259"/>
      <c r="R1264" s="259"/>
      <c r="S1264" s="259"/>
      <c r="T1264" s="260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61" t="s">
        <v>150</v>
      </c>
      <c r="AU1264" s="261" t="s">
        <v>144</v>
      </c>
      <c r="AV1264" s="15" t="s">
        <v>143</v>
      </c>
      <c r="AW1264" s="15" t="s">
        <v>30</v>
      </c>
      <c r="AX1264" s="15" t="s">
        <v>81</v>
      </c>
      <c r="AY1264" s="261" t="s">
        <v>136</v>
      </c>
    </row>
    <row r="1265" s="2" customFormat="1" ht="16.5" customHeight="1">
      <c r="A1265" s="38"/>
      <c r="B1265" s="39"/>
      <c r="C1265" s="215" t="s">
        <v>1530</v>
      </c>
      <c r="D1265" s="215" t="s">
        <v>139</v>
      </c>
      <c r="E1265" s="216" t="s">
        <v>1531</v>
      </c>
      <c r="F1265" s="217" t="s">
        <v>1532</v>
      </c>
      <c r="G1265" s="218" t="s">
        <v>148</v>
      </c>
      <c r="H1265" s="219">
        <v>36.832999999999998</v>
      </c>
      <c r="I1265" s="220"/>
      <c r="J1265" s="221">
        <f>ROUND(I1265*H1265,1)</f>
        <v>0</v>
      </c>
      <c r="K1265" s="222"/>
      <c r="L1265" s="44"/>
      <c r="M1265" s="223" t="s">
        <v>1</v>
      </c>
      <c r="N1265" s="224" t="s">
        <v>40</v>
      </c>
      <c r="O1265" s="91"/>
      <c r="P1265" s="225">
        <f>O1265*H1265</f>
        <v>0</v>
      </c>
      <c r="Q1265" s="225">
        <v>1.0000000000000001E-05</v>
      </c>
      <c r="R1265" s="225">
        <f>Q1265*H1265</f>
        <v>0.00036832999999999999</v>
      </c>
      <c r="S1265" s="225">
        <v>0</v>
      </c>
      <c r="T1265" s="226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244</v>
      </c>
      <c r="AT1265" s="227" t="s">
        <v>139</v>
      </c>
      <c r="AU1265" s="227" t="s">
        <v>144</v>
      </c>
      <c r="AY1265" s="17" t="s">
        <v>136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144</v>
      </c>
      <c r="BK1265" s="228">
        <f>ROUND(I1265*H1265,1)</f>
        <v>0</v>
      </c>
      <c r="BL1265" s="17" t="s">
        <v>244</v>
      </c>
      <c r="BM1265" s="227" t="s">
        <v>1533</v>
      </c>
    </row>
    <row r="1266" s="13" customFormat="1">
      <c r="A1266" s="13"/>
      <c r="B1266" s="229"/>
      <c r="C1266" s="230"/>
      <c r="D1266" s="231" t="s">
        <v>150</v>
      </c>
      <c r="E1266" s="232" t="s">
        <v>1</v>
      </c>
      <c r="F1266" s="233" t="s">
        <v>170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150</v>
      </c>
      <c r="AU1266" s="239" t="s">
        <v>144</v>
      </c>
      <c r="AV1266" s="13" t="s">
        <v>81</v>
      </c>
      <c r="AW1266" s="13" t="s">
        <v>30</v>
      </c>
      <c r="AX1266" s="13" t="s">
        <v>74</v>
      </c>
      <c r="AY1266" s="239" t="s">
        <v>136</v>
      </c>
    </row>
    <row r="1267" s="14" customFormat="1">
      <c r="A1267" s="14"/>
      <c r="B1267" s="240"/>
      <c r="C1267" s="241"/>
      <c r="D1267" s="231" t="s">
        <v>150</v>
      </c>
      <c r="E1267" s="242" t="s">
        <v>1</v>
      </c>
      <c r="F1267" s="243" t="s">
        <v>171</v>
      </c>
      <c r="G1267" s="241"/>
      <c r="H1267" s="244">
        <v>17.855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150</v>
      </c>
      <c r="AU1267" s="250" t="s">
        <v>144</v>
      </c>
      <c r="AV1267" s="14" t="s">
        <v>144</v>
      </c>
      <c r="AW1267" s="14" t="s">
        <v>30</v>
      </c>
      <c r="AX1267" s="14" t="s">
        <v>74</v>
      </c>
      <c r="AY1267" s="250" t="s">
        <v>136</v>
      </c>
    </row>
    <row r="1268" s="13" customFormat="1">
      <c r="A1268" s="13"/>
      <c r="B1268" s="229"/>
      <c r="C1268" s="230"/>
      <c r="D1268" s="231" t="s">
        <v>150</v>
      </c>
      <c r="E1268" s="232" t="s">
        <v>1</v>
      </c>
      <c r="F1268" s="233" t="s">
        <v>172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150</v>
      </c>
      <c r="AU1268" s="239" t="s">
        <v>144</v>
      </c>
      <c r="AV1268" s="13" t="s">
        <v>81</v>
      </c>
      <c r="AW1268" s="13" t="s">
        <v>30</v>
      </c>
      <c r="AX1268" s="13" t="s">
        <v>74</v>
      </c>
      <c r="AY1268" s="239" t="s">
        <v>136</v>
      </c>
    </row>
    <row r="1269" s="14" customFormat="1">
      <c r="A1269" s="14"/>
      <c r="B1269" s="240"/>
      <c r="C1269" s="241"/>
      <c r="D1269" s="231" t="s">
        <v>150</v>
      </c>
      <c r="E1269" s="242" t="s">
        <v>1</v>
      </c>
      <c r="F1269" s="243" t="s">
        <v>173</v>
      </c>
      <c r="G1269" s="241"/>
      <c r="H1269" s="244">
        <v>18.978000000000002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150</v>
      </c>
      <c r="AU1269" s="250" t="s">
        <v>144</v>
      </c>
      <c r="AV1269" s="14" t="s">
        <v>144</v>
      </c>
      <c r="AW1269" s="14" t="s">
        <v>30</v>
      </c>
      <c r="AX1269" s="14" t="s">
        <v>74</v>
      </c>
      <c r="AY1269" s="250" t="s">
        <v>136</v>
      </c>
    </row>
    <row r="1270" s="15" customFormat="1">
      <c r="A1270" s="15"/>
      <c r="B1270" s="251"/>
      <c r="C1270" s="252"/>
      <c r="D1270" s="231" t="s">
        <v>150</v>
      </c>
      <c r="E1270" s="253" t="s">
        <v>1</v>
      </c>
      <c r="F1270" s="254" t="s">
        <v>174</v>
      </c>
      <c r="G1270" s="252"/>
      <c r="H1270" s="255">
        <v>36.832999999999998</v>
      </c>
      <c r="I1270" s="256"/>
      <c r="J1270" s="252"/>
      <c r="K1270" s="252"/>
      <c r="L1270" s="257"/>
      <c r="M1270" s="258"/>
      <c r="N1270" s="259"/>
      <c r="O1270" s="259"/>
      <c r="P1270" s="259"/>
      <c r="Q1270" s="259"/>
      <c r="R1270" s="259"/>
      <c r="S1270" s="259"/>
      <c r="T1270" s="260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61" t="s">
        <v>150</v>
      </c>
      <c r="AU1270" s="261" t="s">
        <v>144</v>
      </c>
      <c r="AV1270" s="15" t="s">
        <v>143</v>
      </c>
      <c r="AW1270" s="15" t="s">
        <v>30</v>
      </c>
      <c r="AX1270" s="15" t="s">
        <v>81</v>
      </c>
      <c r="AY1270" s="261" t="s">
        <v>136</v>
      </c>
    </row>
    <row r="1271" s="2" customFormat="1" ht="16.5" customHeight="1">
      <c r="A1271" s="38"/>
      <c r="B1271" s="39"/>
      <c r="C1271" s="215" t="s">
        <v>1534</v>
      </c>
      <c r="D1271" s="215" t="s">
        <v>139</v>
      </c>
      <c r="E1271" s="216" t="s">
        <v>1535</v>
      </c>
      <c r="F1271" s="217" t="s">
        <v>1536</v>
      </c>
      <c r="G1271" s="218" t="s">
        <v>148</v>
      </c>
      <c r="H1271" s="219">
        <v>36.832999999999998</v>
      </c>
      <c r="I1271" s="220"/>
      <c r="J1271" s="221">
        <f>ROUND(I1271*H1271,1)</f>
        <v>0</v>
      </c>
      <c r="K1271" s="222"/>
      <c r="L1271" s="44"/>
      <c r="M1271" s="223" t="s">
        <v>1</v>
      </c>
      <c r="N1271" s="224" t="s">
        <v>40</v>
      </c>
      <c r="O1271" s="91"/>
      <c r="P1271" s="225">
        <f>O1271*H1271</f>
        <v>0</v>
      </c>
      <c r="Q1271" s="225">
        <v>1.0000000000000001E-05</v>
      </c>
      <c r="R1271" s="225">
        <f>Q1271*H1271</f>
        <v>0.00036832999999999999</v>
      </c>
      <c r="S1271" s="225">
        <v>0</v>
      </c>
      <c r="T1271" s="226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7" t="s">
        <v>244</v>
      </c>
      <c r="AT1271" s="227" t="s">
        <v>139</v>
      </c>
      <c r="AU1271" s="227" t="s">
        <v>144</v>
      </c>
      <c r="AY1271" s="17" t="s">
        <v>136</v>
      </c>
      <c r="BE1271" s="228">
        <f>IF(N1271="základní",J1271,0)</f>
        <v>0</v>
      </c>
      <c r="BF1271" s="228">
        <f>IF(N1271="snížená",J1271,0)</f>
        <v>0</v>
      </c>
      <c r="BG1271" s="228">
        <f>IF(N1271="zákl. přenesená",J1271,0)</f>
        <v>0</v>
      </c>
      <c r="BH1271" s="228">
        <f>IF(N1271="sníž. přenesená",J1271,0)</f>
        <v>0</v>
      </c>
      <c r="BI1271" s="228">
        <f>IF(N1271="nulová",J1271,0)</f>
        <v>0</v>
      </c>
      <c r="BJ1271" s="17" t="s">
        <v>144</v>
      </c>
      <c r="BK1271" s="228">
        <f>ROUND(I1271*H1271,1)</f>
        <v>0</v>
      </c>
      <c r="BL1271" s="17" t="s">
        <v>244</v>
      </c>
      <c r="BM1271" s="227" t="s">
        <v>1537</v>
      </c>
    </row>
    <row r="1272" s="13" customFormat="1">
      <c r="A1272" s="13"/>
      <c r="B1272" s="229"/>
      <c r="C1272" s="230"/>
      <c r="D1272" s="231" t="s">
        <v>150</v>
      </c>
      <c r="E1272" s="232" t="s">
        <v>1</v>
      </c>
      <c r="F1272" s="233" t="s">
        <v>170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150</v>
      </c>
      <c r="AU1272" s="239" t="s">
        <v>144</v>
      </c>
      <c r="AV1272" s="13" t="s">
        <v>81</v>
      </c>
      <c r="AW1272" s="13" t="s">
        <v>30</v>
      </c>
      <c r="AX1272" s="13" t="s">
        <v>74</v>
      </c>
      <c r="AY1272" s="239" t="s">
        <v>136</v>
      </c>
    </row>
    <row r="1273" s="14" customFormat="1">
      <c r="A1273" s="14"/>
      <c r="B1273" s="240"/>
      <c r="C1273" s="241"/>
      <c r="D1273" s="231" t="s">
        <v>150</v>
      </c>
      <c r="E1273" s="242" t="s">
        <v>1</v>
      </c>
      <c r="F1273" s="243" t="s">
        <v>171</v>
      </c>
      <c r="G1273" s="241"/>
      <c r="H1273" s="244">
        <v>17.855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150</v>
      </c>
      <c r="AU1273" s="250" t="s">
        <v>144</v>
      </c>
      <c r="AV1273" s="14" t="s">
        <v>144</v>
      </c>
      <c r="AW1273" s="14" t="s">
        <v>30</v>
      </c>
      <c r="AX1273" s="14" t="s">
        <v>74</v>
      </c>
      <c r="AY1273" s="250" t="s">
        <v>136</v>
      </c>
    </row>
    <row r="1274" s="13" customFormat="1">
      <c r="A1274" s="13"/>
      <c r="B1274" s="229"/>
      <c r="C1274" s="230"/>
      <c r="D1274" s="231" t="s">
        <v>150</v>
      </c>
      <c r="E1274" s="232" t="s">
        <v>1</v>
      </c>
      <c r="F1274" s="233" t="s">
        <v>172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150</v>
      </c>
      <c r="AU1274" s="239" t="s">
        <v>144</v>
      </c>
      <c r="AV1274" s="13" t="s">
        <v>81</v>
      </c>
      <c r="AW1274" s="13" t="s">
        <v>30</v>
      </c>
      <c r="AX1274" s="13" t="s">
        <v>74</v>
      </c>
      <c r="AY1274" s="239" t="s">
        <v>136</v>
      </c>
    </row>
    <row r="1275" s="14" customFormat="1">
      <c r="A1275" s="14"/>
      <c r="B1275" s="240"/>
      <c r="C1275" s="241"/>
      <c r="D1275" s="231" t="s">
        <v>150</v>
      </c>
      <c r="E1275" s="242" t="s">
        <v>1</v>
      </c>
      <c r="F1275" s="243" t="s">
        <v>173</v>
      </c>
      <c r="G1275" s="241"/>
      <c r="H1275" s="244">
        <v>18.978000000000002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150</v>
      </c>
      <c r="AU1275" s="250" t="s">
        <v>144</v>
      </c>
      <c r="AV1275" s="14" t="s">
        <v>144</v>
      </c>
      <c r="AW1275" s="14" t="s">
        <v>30</v>
      </c>
      <c r="AX1275" s="14" t="s">
        <v>74</v>
      </c>
      <c r="AY1275" s="250" t="s">
        <v>136</v>
      </c>
    </row>
    <row r="1276" s="15" customFormat="1">
      <c r="A1276" s="15"/>
      <c r="B1276" s="251"/>
      <c r="C1276" s="252"/>
      <c r="D1276" s="231" t="s">
        <v>150</v>
      </c>
      <c r="E1276" s="253" t="s">
        <v>1</v>
      </c>
      <c r="F1276" s="254" t="s">
        <v>174</v>
      </c>
      <c r="G1276" s="252"/>
      <c r="H1276" s="255">
        <v>36.832999999999998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61" t="s">
        <v>150</v>
      </c>
      <c r="AU1276" s="261" t="s">
        <v>144</v>
      </c>
      <c r="AV1276" s="15" t="s">
        <v>143</v>
      </c>
      <c r="AW1276" s="15" t="s">
        <v>30</v>
      </c>
      <c r="AX1276" s="15" t="s">
        <v>81</v>
      </c>
      <c r="AY1276" s="261" t="s">
        <v>136</v>
      </c>
    </row>
    <row r="1277" s="2" customFormat="1" ht="16.5" customHeight="1">
      <c r="A1277" s="38"/>
      <c r="B1277" s="39"/>
      <c r="C1277" s="215" t="s">
        <v>1538</v>
      </c>
      <c r="D1277" s="215" t="s">
        <v>139</v>
      </c>
      <c r="E1277" s="216" t="s">
        <v>1539</v>
      </c>
      <c r="F1277" s="217" t="s">
        <v>1540</v>
      </c>
      <c r="G1277" s="218" t="s">
        <v>148</v>
      </c>
      <c r="H1277" s="219">
        <v>36.832999999999998</v>
      </c>
      <c r="I1277" s="220"/>
      <c r="J1277" s="221">
        <f>ROUND(I1277*H1277,1)</f>
        <v>0</v>
      </c>
      <c r="K1277" s="222"/>
      <c r="L1277" s="44"/>
      <c r="M1277" s="223" t="s">
        <v>1</v>
      </c>
      <c r="N1277" s="224" t="s">
        <v>40</v>
      </c>
      <c r="O1277" s="91"/>
      <c r="P1277" s="225">
        <f>O1277*H1277</f>
        <v>0</v>
      </c>
      <c r="Q1277" s="225">
        <v>1.0000000000000001E-05</v>
      </c>
      <c r="R1277" s="225">
        <f>Q1277*H1277</f>
        <v>0.00036832999999999999</v>
      </c>
      <c r="S1277" s="225">
        <v>0</v>
      </c>
      <c r="T1277" s="226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7" t="s">
        <v>244</v>
      </c>
      <c r="AT1277" s="227" t="s">
        <v>139</v>
      </c>
      <c r="AU1277" s="227" t="s">
        <v>144</v>
      </c>
      <c r="AY1277" s="17" t="s">
        <v>136</v>
      </c>
      <c r="BE1277" s="228">
        <f>IF(N1277="základní",J1277,0)</f>
        <v>0</v>
      </c>
      <c r="BF1277" s="228">
        <f>IF(N1277="snížená",J1277,0)</f>
        <v>0</v>
      </c>
      <c r="BG1277" s="228">
        <f>IF(N1277="zákl. přenesená",J1277,0)</f>
        <v>0</v>
      </c>
      <c r="BH1277" s="228">
        <f>IF(N1277="sníž. přenesená",J1277,0)</f>
        <v>0</v>
      </c>
      <c r="BI1277" s="228">
        <f>IF(N1277="nulová",J1277,0)</f>
        <v>0</v>
      </c>
      <c r="BJ1277" s="17" t="s">
        <v>144</v>
      </c>
      <c r="BK1277" s="228">
        <f>ROUND(I1277*H1277,1)</f>
        <v>0</v>
      </c>
      <c r="BL1277" s="17" t="s">
        <v>244</v>
      </c>
      <c r="BM1277" s="227" t="s">
        <v>1541</v>
      </c>
    </row>
    <row r="1278" s="13" customFormat="1">
      <c r="A1278" s="13"/>
      <c r="B1278" s="229"/>
      <c r="C1278" s="230"/>
      <c r="D1278" s="231" t="s">
        <v>150</v>
      </c>
      <c r="E1278" s="232" t="s">
        <v>1</v>
      </c>
      <c r="F1278" s="233" t="s">
        <v>170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150</v>
      </c>
      <c r="AU1278" s="239" t="s">
        <v>144</v>
      </c>
      <c r="AV1278" s="13" t="s">
        <v>81</v>
      </c>
      <c r="AW1278" s="13" t="s">
        <v>30</v>
      </c>
      <c r="AX1278" s="13" t="s">
        <v>74</v>
      </c>
      <c r="AY1278" s="239" t="s">
        <v>136</v>
      </c>
    </row>
    <row r="1279" s="14" customFormat="1">
      <c r="A1279" s="14"/>
      <c r="B1279" s="240"/>
      <c r="C1279" s="241"/>
      <c r="D1279" s="231" t="s">
        <v>150</v>
      </c>
      <c r="E1279" s="242" t="s">
        <v>1</v>
      </c>
      <c r="F1279" s="243" t="s">
        <v>171</v>
      </c>
      <c r="G1279" s="241"/>
      <c r="H1279" s="244">
        <v>17.855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150</v>
      </c>
      <c r="AU1279" s="250" t="s">
        <v>144</v>
      </c>
      <c r="AV1279" s="14" t="s">
        <v>144</v>
      </c>
      <c r="AW1279" s="14" t="s">
        <v>30</v>
      </c>
      <c r="AX1279" s="14" t="s">
        <v>74</v>
      </c>
      <c r="AY1279" s="250" t="s">
        <v>136</v>
      </c>
    </row>
    <row r="1280" s="13" customFormat="1">
      <c r="A1280" s="13"/>
      <c r="B1280" s="229"/>
      <c r="C1280" s="230"/>
      <c r="D1280" s="231" t="s">
        <v>150</v>
      </c>
      <c r="E1280" s="232" t="s">
        <v>1</v>
      </c>
      <c r="F1280" s="233" t="s">
        <v>172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150</v>
      </c>
      <c r="AU1280" s="239" t="s">
        <v>144</v>
      </c>
      <c r="AV1280" s="13" t="s">
        <v>81</v>
      </c>
      <c r="AW1280" s="13" t="s">
        <v>30</v>
      </c>
      <c r="AX1280" s="13" t="s">
        <v>74</v>
      </c>
      <c r="AY1280" s="239" t="s">
        <v>136</v>
      </c>
    </row>
    <row r="1281" s="14" customFormat="1">
      <c r="A1281" s="14"/>
      <c r="B1281" s="240"/>
      <c r="C1281" s="241"/>
      <c r="D1281" s="231" t="s">
        <v>150</v>
      </c>
      <c r="E1281" s="242" t="s">
        <v>1</v>
      </c>
      <c r="F1281" s="243" t="s">
        <v>173</v>
      </c>
      <c r="G1281" s="241"/>
      <c r="H1281" s="244">
        <v>18.978000000000002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150</v>
      </c>
      <c r="AU1281" s="250" t="s">
        <v>144</v>
      </c>
      <c r="AV1281" s="14" t="s">
        <v>144</v>
      </c>
      <c r="AW1281" s="14" t="s">
        <v>30</v>
      </c>
      <c r="AX1281" s="14" t="s">
        <v>74</v>
      </c>
      <c r="AY1281" s="250" t="s">
        <v>136</v>
      </c>
    </row>
    <row r="1282" s="15" customFormat="1">
      <c r="A1282" s="15"/>
      <c r="B1282" s="251"/>
      <c r="C1282" s="252"/>
      <c r="D1282" s="231" t="s">
        <v>150</v>
      </c>
      <c r="E1282" s="253" t="s">
        <v>1</v>
      </c>
      <c r="F1282" s="254" t="s">
        <v>174</v>
      </c>
      <c r="G1282" s="252"/>
      <c r="H1282" s="255">
        <v>36.832999999999998</v>
      </c>
      <c r="I1282" s="256"/>
      <c r="J1282" s="252"/>
      <c r="K1282" s="252"/>
      <c r="L1282" s="257"/>
      <c r="M1282" s="258"/>
      <c r="N1282" s="259"/>
      <c r="O1282" s="259"/>
      <c r="P1282" s="259"/>
      <c r="Q1282" s="259"/>
      <c r="R1282" s="259"/>
      <c r="S1282" s="259"/>
      <c r="T1282" s="260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1" t="s">
        <v>150</v>
      </c>
      <c r="AU1282" s="261" t="s">
        <v>144</v>
      </c>
      <c r="AV1282" s="15" t="s">
        <v>143</v>
      </c>
      <c r="AW1282" s="15" t="s">
        <v>30</v>
      </c>
      <c r="AX1282" s="15" t="s">
        <v>81</v>
      </c>
      <c r="AY1282" s="261" t="s">
        <v>136</v>
      </c>
    </row>
    <row r="1283" s="2" customFormat="1" ht="16.5" customHeight="1">
      <c r="A1283" s="38"/>
      <c r="B1283" s="39"/>
      <c r="C1283" s="215" t="s">
        <v>1542</v>
      </c>
      <c r="D1283" s="215" t="s">
        <v>139</v>
      </c>
      <c r="E1283" s="216" t="s">
        <v>1543</v>
      </c>
      <c r="F1283" s="217" t="s">
        <v>1544</v>
      </c>
      <c r="G1283" s="218" t="s">
        <v>148</v>
      </c>
      <c r="H1283" s="219">
        <v>36.832999999999998</v>
      </c>
      <c r="I1283" s="220"/>
      <c r="J1283" s="221">
        <f>ROUND(I1283*H1283,1)</f>
        <v>0</v>
      </c>
      <c r="K1283" s="222"/>
      <c r="L1283" s="44"/>
      <c r="M1283" s="223" t="s">
        <v>1</v>
      </c>
      <c r="N1283" s="224" t="s">
        <v>40</v>
      </c>
      <c r="O1283" s="91"/>
      <c r="P1283" s="225">
        <f>O1283*H1283</f>
        <v>0</v>
      </c>
      <c r="Q1283" s="225">
        <v>0</v>
      </c>
      <c r="R1283" s="225">
        <f>Q1283*H1283</f>
        <v>0</v>
      </c>
      <c r="S1283" s="225">
        <v>0</v>
      </c>
      <c r="T1283" s="226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27" t="s">
        <v>244</v>
      </c>
      <c r="AT1283" s="227" t="s">
        <v>139</v>
      </c>
      <c r="AU1283" s="227" t="s">
        <v>144</v>
      </c>
      <c r="AY1283" s="17" t="s">
        <v>136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17" t="s">
        <v>144</v>
      </c>
      <c r="BK1283" s="228">
        <f>ROUND(I1283*H1283,1)</f>
        <v>0</v>
      </c>
      <c r="BL1283" s="17" t="s">
        <v>244</v>
      </c>
      <c r="BM1283" s="227" t="s">
        <v>1545</v>
      </c>
    </row>
    <row r="1284" s="13" customFormat="1">
      <c r="A1284" s="13"/>
      <c r="B1284" s="229"/>
      <c r="C1284" s="230"/>
      <c r="D1284" s="231" t="s">
        <v>150</v>
      </c>
      <c r="E1284" s="232" t="s">
        <v>1</v>
      </c>
      <c r="F1284" s="233" t="s">
        <v>170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150</v>
      </c>
      <c r="AU1284" s="239" t="s">
        <v>144</v>
      </c>
      <c r="AV1284" s="13" t="s">
        <v>81</v>
      </c>
      <c r="AW1284" s="13" t="s">
        <v>30</v>
      </c>
      <c r="AX1284" s="13" t="s">
        <v>74</v>
      </c>
      <c r="AY1284" s="239" t="s">
        <v>136</v>
      </c>
    </row>
    <row r="1285" s="14" customFormat="1">
      <c r="A1285" s="14"/>
      <c r="B1285" s="240"/>
      <c r="C1285" s="241"/>
      <c r="D1285" s="231" t="s">
        <v>150</v>
      </c>
      <c r="E1285" s="242" t="s">
        <v>1</v>
      </c>
      <c r="F1285" s="243" t="s">
        <v>171</v>
      </c>
      <c r="G1285" s="241"/>
      <c r="H1285" s="244">
        <v>17.855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150</v>
      </c>
      <c r="AU1285" s="250" t="s">
        <v>144</v>
      </c>
      <c r="AV1285" s="14" t="s">
        <v>144</v>
      </c>
      <c r="AW1285" s="14" t="s">
        <v>30</v>
      </c>
      <c r="AX1285" s="14" t="s">
        <v>74</v>
      </c>
      <c r="AY1285" s="250" t="s">
        <v>136</v>
      </c>
    </row>
    <row r="1286" s="13" customFormat="1">
      <c r="A1286" s="13"/>
      <c r="B1286" s="229"/>
      <c r="C1286" s="230"/>
      <c r="D1286" s="231" t="s">
        <v>150</v>
      </c>
      <c r="E1286" s="232" t="s">
        <v>1</v>
      </c>
      <c r="F1286" s="233" t="s">
        <v>172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150</v>
      </c>
      <c r="AU1286" s="239" t="s">
        <v>144</v>
      </c>
      <c r="AV1286" s="13" t="s">
        <v>81</v>
      </c>
      <c r="AW1286" s="13" t="s">
        <v>30</v>
      </c>
      <c r="AX1286" s="13" t="s">
        <v>74</v>
      </c>
      <c r="AY1286" s="239" t="s">
        <v>136</v>
      </c>
    </row>
    <row r="1287" s="14" customFormat="1">
      <c r="A1287" s="14"/>
      <c r="B1287" s="240"/>
      <c r="C1287" s="241"/>
      <c r="D1287" s="231" t="s">
        <v>150</v>
      </c>
      <c r="E1287" s="242" t="s">
        <v>1</v>
      </c>
      <c r="F1287" s="243" t="s">
        <v>173</v>
      </c>
      <c r="G1287" s="241"/>
      <c r="H1287" s="244">
        <v>18.978000000000002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150</v>
      </c>
      <c r="AU1287" s="250" t="s">
        <v>144</v>
      </c>
      <c r="AV1287" s="14" t="s">
        <v>144</v>
      </c>
      <c r="AW1287" s="14" t="s">
        <v>30</v>
      </c>
      <c r="AX1287" s="14" t="s">
        <v>74</v>
      </c>
      <c r="AY1287" s="250" t="s">
        <v>136</v>
      </c>
    </row>
    <row r="1288" s="15" customFormat="1">
      <c r="A1288" s="15"/>
      <c r="B1288" s="251"/>
      <c r="C1288" s="252"/>
      <c r="D1288" s="231" t="s">
        <v>150</v>
      </c>
      <c r="E1288" s="253" t="s">
        <v>1</v>
      </c>
      <c r="F1288" s="254" t="s">
        <v>174</v>
      </c>
      <c r="G1288" s="252"/>
      <c r="H1288" s="255">
        <v>36.832999999999998</v>
      </c>
      <c r="I1288" s="256"/>
      <c r="J1288" s="252"/>
      <c r="K1288" s="252"/>
      <c r="L1288" s="257"/>
      <c r="M1288" s="258"/>
      <c r="N1288" s="259"/>
      <c r="O1288" s="259"/>
      <c r="P1288" s="259"/>
      <c r="Q1288" s="259"/>
      <c r="R1288" s="259"/>
      <c r="S1288" s="259"/>
      <c r="T1288" s="260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261" t="s">
        <v>150</v>
      </c>
      <c r="AU1288" s="261" t="s">
        <v>144</v>
      </c>
      <c r="AV1288" s="15" t="s">
        <v>143</v>
      </c>
      <c r="AW1288" s="15" t="s">
        <v>30</v>
      </c>
      <c r="AX1288" s="15" t="s">
        <v>81</v>
      </c>
      <c r="AY1288" s="261" t="s">
        <v>136</v>
      </c>
    </row>
    <row r="1289" s="2" customFormat="1" ht="16.5" customHeight="1">
      <c r="A1289" s="38"/>
      <c r="B1289" s="39"/>
      <c r="C1289" s="215" t="s">
        <v>1546</v>
      </c>
      <c r="D1289" s="215" t="s">
        <v>139</v>
      </c>
      <c r="E1289" s="216" t="s">
        <v>1547</v>
      </c>
      <c r="F1289" s="217" t="s">
        <v>1548</v>
      </c>
      <c r="G1289" s="218" t="s">
        <v>148</v>
      </c>
      <c r="H1289" s="219">
        <v>36.832999999999998</v>
      </c>
      <c r="I1289" s="220"/>
      <c r="J1289" s="221">
        <f>ROUND(I1289*H1289,1)</f>
        <v>0</v>
      </c>
      <c r="K1289" s="222"/>
      <c r="L1289" s="44"/>
      <c r="M1289" s="223" t="s">
        <v>1</v>
      </c>
      <c r="N1289" s="224" t="s">
        <v>40</v>
      </c>
      <c r="O1289" s="91"/>
      <c r="P1289" s="225">
        <f>O1289*H1289</f>
        <v>0</v>
      </c>
      <c r="Q1289" s="225">
        <v>0.00025999999999999998</v>
      </c>
      <c r="R1289" s="225">
        <f>Q1289*H1289</f>
        <v>0.0095765799999999995</v>
      </c>
      <c r="S1289" s="225">
        <v>0</v>
      </c>
      <c r="T1289" s="226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27" t="s">
        <v>244</v>
      </c>
      <c r="AT1289" s="227" t="s">
        <v>139</v>
      </c>
      <c r="AU1289" s="227" t="s">
        <v>144</v>
      </c>
      <c r="AY1289" s="17" t="s">
        <v>136</v>
      </c>
      <c r="BE1289" s="228">
        <f>IF(N1289="základní",J1289,0)</f>
        <v>0</v>
      </c>
      <c r="BF1289" s="228">
        <f>IF(N1289="snížená",J1289,0)</f>
        <v>0</v>
      </c>
      <c r="BG1289" s="228">
        <f>IF(N1289="zákl. přenesená",J1289,0)</f>
        <v>0</v>
      </c>
      <c r="BH1289" s="228">
        <f>IF(N1289="sníž. přenesená",J1289,0)</f>
        <v>0</v>
      </c>
      <c r="BI1289" s="228">
        <f>IF(N1289="nulová",J1289,0)</f>
        <v>0</v>
      </c>
      <c r="BJ1289" s="17" t="s">
        <v>144</v>
      </c>
      <c r="BK1289" s="228">
        <f>ROUND(I1289*H1289,1)</f>
        <v>0</v>
      </c>
      <c r="BL1289" s="17" t="s">
        <v>244</v>
      </c>
      <c r="BM1289" s="227" t="s">
        <v>1549</v>
      </c>
    </row>
    <row r="1290" s="13" customFormat="1">
      <c r="A1290" s="13"/>
      <c r="B1290" s="229"/>
      <c r="C1290" s="230"/>
      <c r="D1290" s="231" t="s">
        <v>150</v>
      </c>
      <c r="E1290" s="232" t="s">
        <v>1</v>
      </c>
      <c r="F1290" s="233" t="s">
        <v>170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150</v>
      </c>
      <c r="AU1290" s="239" t="s">
        <v>144</v>
      </c>
      <c r="AV1290" s="13" t="s">
        <v>81</v>
      </c>
      <c r="AW1290" s="13" t="s">
        <v>30</v>
      </c>
      <c r="AX1290" s="13" t="s">
        <v>74</v>
      </c>
      <c r="AY1290" s="239" t="s">
        <v>136</v>
      </c>
    </row>
    <row r="1291" s="14" customFormat="1">
      <c r="A1291" s="14"/>
      <c r="B1291" s="240"/>
      <c r="C1291" s="241"/>
      <c r="D1291" s="231" t="s">
        <v>150</v>
      </c>
      <c r="E1291" s="242" t="s">
        <v>1</v>
      </c>
      <c r="F1291" s="243" t="s">
        <v>171</v>
      </c>
      <c r="G1291" s="241"/>
      <c r="H1291" s="244">
        <v>17.855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150</v>
      </c>
      <c r="AU1291" s="250" t="s">
        <v>144</v>
      </c>
      <c r="AV1291" s="14" t="s">
        <v>144</v>
      </c>
      <c r="AW1291" s="14" t="s">
        <v>30</v>
      </c>
      <c r="AX1291" s="14" t="s">
        <v>74</v>
      </c>
      <c r="AY1291" s="250" t="s">
        <v>136</v>
      </c>
    </row>
    <row r="1292" s="13" customFormat="1">
      <c r="A1292" s="13"/>
      <c r="B1292" s="229"/>
      <c r="C1292" s="230"/>
      <c r="D1292" s="231" t="s">
        <v>150</v>
      </c>
      <c r="E1292" s="232" t="s">
        <v>1</v>
      </c>
      <c r="F1292" s="233" t="s">
        <v>172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150</v>
      </c>
      <c r="AU1292" s="239" t="s">
        <v>144</v>
      </c>
      <c r="AV1292" s="13" t="s">
        <v>81</v>
      </c>
      <c r="AW1292" s="13" t="s">
        <v>30</v>
      </c>
      <c r="AX1292" s="13" t="s">
        <v>74</v>
      </c>
      <c r="AY1292" s="239" t="s">
        <v>136</v>
      </c>
    </row>
    <row r="1293" s="14" customFormat="1">
      <c r="A1293" s="14"/>
      <c r="B1293" s="240"/>
      <c r="C1293" s="241"/>
      <c r="D1293" s="231" t="s">
        <v>150</v>
      </c>
      <c r="E1293" s="242" t="s">
        <v>1</v>
      </c>
      <c r="F1293" s="243" t="s">
        <v>173</v>
      </c>
      <c r="G1293" s="241"/>
      <c r="H1293" s="244">
        <v>18.978000000000002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150</v>
      </c>
      <c r="AU1293" s="250" t="s">
        <v>144</v>
      </c>
      <c r="AV1293" s="14" t="s">
        <v>144</v>
      </c>
      <c r="AW1293" s="14" t="s">
        <v>30</v>
      </c>
      <c r="AX1293" s="14" t="s">
        <v>74</v>
      </c>
      <c r="AY1293" s="250" t="s">
        <v>136</v>
      </c>
    </row>
    <row r="1294" s="15" customFormat="1">
      <c r="A1294" s="15"/>
      <c r="B1294" s="251"/>
      <c r="C1294" s="252"/>
      <c r="D1294" s="231" t="s">
        <v>150</v>
      </c>
      <c r="E1294" s="253" t="s">
        <v>1</v>
      </c>
      <c r="F1294" s="254" t="s">
        <v>174</v>
      </c>
      <c r="G1294" s="252"/>
      <c r="H1294" s="255">
        <v>36.832999999999998</v>
      </c>
      <c r="I1294" s="256"/>
      <c r="J1294" s="252"/>
      <c r="K1294" s="252"/>
      <c r="L1294" s="257"/>
      <c r="M1294" s="258"/>
      <c r="N1294" s="259"/>
      <c r="O1294" s="259"/>
      <c r="P1294" s="259"/>
      <c r="Q1294" s="259"/>
      <c r="R1294" s="259"/>
      <c r="S1294" s="259"/>
      <c r="T1294" s="260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61" t="s">
        <v>150</v>
      </c>
      <c r="AU1294" s="261" t="s">
        <v>144</v>
      </c>
      <c r="AV1294" s="15" t="s">
        <v>143</v>
      </c>
      <c r="AW1294" s="15" t="s">
        <v>30</v>
      </c>
      <c r="AX1294" s="15" t="s">
        <v>81</v>
      </c>
      <c r="AY1294" s="261" t="s">
        <v>136</v>
      </c>
    </row>
    <row r="1295" s="2" customFormat="1" ht="21.75" customHeight="1">
      <c r="A1295" s="38"/>
      <c r="B1295" s="39"/>
      <c r="C1295" s="215" t="s">
        <v>1550</v>
      </c>
      <c r="D1295" s="215" t="s">
        <v>139</v>
      </c>
      <c r="E1295" s="216" t="s">
        <v>1551</v>
      </c>
      <c r="F1295" s="217" t="s">
        <v>1552</v>
      </c>
      <c r="G1295" s="218" t="s">
        <v>148</v>
      </c>
      <c r="H1295" s="219">
        <v>36.832999999999998</v>
      </c>
      <c r="I1295" s="220"/>
      <c r="J1295" s="221">
        <f>ROUND(I1295*H1295,1)</f>
        <v>0</v>
      </c>
      <c r="K1295" s="222"/>
      <c r="L1295" s="44"/>
      <c r="M1295" s="223" t="s">
        <v>1</v>
      </c>
      <c r="N1295" s="224" t="s">
        <v>40</v>
      </c>
      <c r="O1295" s="91"/>
      <c r="P1295" s="225">
        <f>O1295*H1295</f>
        <v>0</v>
      </c>
      <c r="Q1295" s="225">
        <v>0.00014999999999999999</v>
      </c>
      <c r="R1295" s="225">
        <f>Q1295*H1295</f>
        <v>0.005524949999999999</v>
      </c>
      <c r="S1295" s="225">
        <v>0</v>
      </c>
      <c r="T1295" s="226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244</v>
      </c>
      <c r="AT1295" s="227" t="s">
        <v>139</v>
      </c>
      <c r="AU1295" s="227" t="s">
        <v>144</v>
      </c>
      <c r="AY1295" s="17" t="s">
        <v>136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144</v>
      </c>
      <c r="BK1295" s="228">
        <f>ROUND(I1295*H1295,1)</f>
        <v>0</v>
      </c>
      <c r="BL1295" s="17" t="s">
        <v>244</v>
      </c>
      <c r="BM1295" s="227" t="s">
        <v>1553</v>
      </c>
    </row>
    <row r="1296" s="13" customFormat="1">
      <c r="A1296" s="13"/>
      <c r="B1296" s="229"/>
      <c r="C1296" s="230"/>
      <c r="D1296" s="231" t="s">
        <v>150</v>
      </c>
      <c r="E1296" s="232" t="s">
        <v>1</v>
      </c>
      <c r="F1296" s="233" t="s">
        <v>170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150</v>
      </c>
      <c r="AU1296" s="239" t="s">
        <v>144</v>
      </c>
      <c r="AV1296" s="13" t="s">
        <v>81</v>
      </c>
      <c r="AW1296" s="13" t="s">
        <v>30</v>
      </c>
      <c r="AX1296" s="13" t="s">
        <v>74</v>
      </c>
      <c r="AY1296" s="239" t="s">
        <v>136</v>
      </c>
    </row>
    <row r="1297" s="14" customFormat="1">
      <c r="A1297" s="14"/>
      <c r="B1297" s="240"/>
      <c r="C1297" s="241"/>
      <c r="D1297" s="231" t="s">
        <v>150</v>
      </c>
      <c r="E1297" s="242" t="s">
        <v>1</v>
      </c>
      <c r="F1297" s="243" t="s">
        <v>171</v>
      </c>
      <c r="G1297" s="241"/>
      <c r="H1297" s="244">
        <v>17.855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150</v>
      </c>
      <c r="AU1297" s="250" t="s">
        <v>144</v>
      </c>
      <c r="AV1297" s="14" t="s">
        <v>144</v>
      </c>
      <c r="AW1297" s="14" t="s">
        <v>30</v>
      </c>
      <c r="AX1297" s="14" t="s">
        <v>74</v>
      </c>
      <c r="AY1297" s="250" t="s">
        <v>136</v>
      </c>
    </row>
    <row r="1298" s="13" customFormat="1">
      <c r="A1298" s="13"/>
      <c r="B1298" s="229"/>
      <c r="C1298" s="230"/>
      <c r="D1298" s="231" t="s">
        <v>150</v>
      </c>
      <c r="E1298" s="232" t="s">
        <v>1</v>
      </c>
      <c r="F1298" s="233" t="s">
        <v>172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150</v>
      </c>
      <c r="AU1298" s="239" t="s">
        <v>144</v>
      </c>
      <c r="AV1298" s="13" t="s">
        <v>81</v>
      </c>
      <c r="AW1298" s="13" t="s">
        <v>30</v>
      </c>
      <c r="AX1298" s="13" t="s">
        <v>74</v>
      </c>
      <c r="AY1298" s="239" t="s">
        <v>136</v>
      </c>
    </row>
    <row r="1299" s="14" customFormat="1">
      <c r="A1299" s="14"/>
      <c r="B1299" s="240"/>
      <c r="C1299" s="241"/>
      <c r="D1299" s="231" t="s">
        <v>150</v>
      </c>
      <c r="E1299" s="242" t="s">
        <v>1</v>
      </c>
      <c r="F1299" s="243" t="s">
        <v>173</v>
      </c>
      <c r="G1299" s="241"/>
      <c r="H1299" s="244">
        <v>18.978000000000002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150</v>
      </c>
      <c r="AU1299" s="250" t="s">
        <v>144</v>
      </c>
      <c r="AV1299" s="14" t="s">
        <v>144</v>
      </c>
      <c r="AW1299" s="14" t="s">
        <v>30</v>
      </c>
      <c r="AX1299" s="14" t="s">
        <v>74</v>
      </c>
      <c r="AY1299" s="250" t="s">
        <v>136</v>
      </c>
    </row>
    <row r="1300" s="15" customFormat="1">
      <c r="A1300" s="15"/>
      <c r="B1300" s="251"/>
      <c r="C1300" s="252"/>
      <c r="D1300" s="231" t="s">
        <v>150</v>
      </c>
      <c r="E1300" s="253" t="s">
        <v>1</v>
      </c>
      <c r="F1300" s="254" t="s">
        <v>174</v>
      </c>
      <c r="G1300" s="252"/>
      <c r="H1300" s="255">
        <v>36.832999999999998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1" t="s">
        <v>150</v>
      </c>
      <c r="AU1300" s="261" t="s">
        <v>144</v>
      </c>
      <c r="AV1300" s="15" t="s">
        <v>143</v>
      </c>
      <c r="AW1300" s="15" t="s">
        <v>30</v>
      </c>
      <c r="AX1300" s="15" t="s">
        <v>81</v>
      </c>
      <c r="AY1300" s="261" t="s">
        <v>136</v>
      </c>
    </row>
    <row r="1301" s="2" customFormat="1" ht="24.15" customHeight="1">
      <c r="A1301" s="38"/>
      <c r="B1301" s="39"/>
      <c r="C1301" s="215" t="s">
        <v>1554</v>
      </c>
      <c r="D1301" s="215" t="s">
        <v>139</v>
      </c>
      <c r="E1301" s="216" t="s">
        <v>1555</v>
      </c>
      <c r="F1301" s="217" t="s">
        <v>1556</v>
      </c>
      <c r="G1301" s="218" t="s">
        <v>148</v>
      </c>
      <c r="H1301" s="219">
        <v>36.832999999999998</v>
      </c>
      <c r="I1301" s="220"/>
      <c r="J1301" s="221">
        <f>ROUND(I1301*H1301,1)</f>
        <v>0</v>
      </c>
      <c r="K1301" s="222"/>
      <c r="L1301" s="44"/>
      <c r="M1301" s="223" t="s">
        <v>1</v>
      </c>
      <c r="N1301" s="224" t="s">
        <v>40</v>
      </c>
      <c r="O1301" s="91"/>
      <c r="P1301" s="225">
        <f>O1301*H1301</f>
        <v>0</v>
      </c>
      <c r="Q1301" s="225">
        <v>1.0000000000000001E-05</v>
      </c>
      <c r="R1301" s="225">
        <f>Q1301*H1301</f>
        <v>0.00036832999999999999</v>
      </c>
      <c r="S1301" s="225">
        <v>0</v>
      </c>
      <c r="T1301" s="226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27" t="s">
        <v>244</v>
      </c>
      <c r="AT1301" s="227" t="s">
        <v>139</v>
      </c>
      <c r="AU1301" s="227" t="s">
        <v>144</v>
      </c>
      <c r="AY1301" s="17" t="s">
        <v>136</v>
      </c>
      <c r="BE1301" s="228">
        <f>IF(N1301="základní",J1301,0)</f>
        <v>0</v>
      </c>
      <c r="BF1301" s="228">
        <f>IF(N1301="snížená",J1301,0)</f>
        <v>0</v>
      </c>
      <c r="BG1301" s="228">
        <f>IF(N1301="zákl. přenesená",J1301,0)</f>
        <v>0</v>
      </c>
      <c r="BH1301" s="228">
        <f>IF(N1301="sníž. přenesená",J1301,0)</f>
        <v>0</v>
      </c>
      <c r="BI1301" s="228">
        <f>IF(N1301="nulová",J1301,0)</f>
        <v>0</v>
      </c>
      <c r="BJ1301" s="17" t="s">
        <v>144</v>
      </c>
      <c r="BK1301" s="228">
        <f>ROUND(I1301*H1301,1)</f>
        <v>0</v>
      </c>
      <c r="BL1301" s="17" t="s">
        <v>244</v>
      </c>
      <c r="BM1301" s="227" t="s">
        <v>1557</v>
      </c>
    </row>
    <row r="1302" s="13" customFormat="1">
      <c r="A1302" s="13"/>
      <c r="B1302" s="229"/>
      <c r="C1302" s="230"/>
      <c r="D1302" s="231" t="s">
        <v>150</v>
      </c>
      <c r="E1302" s="232" t="s">
        <v>1</v>
      </c>
      <c r="F1302" s="233" t="s">
        <v>170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150</v>
      </c>
      <c r="AU1302" s="239" t="s">
        <v>144</v>
      </c>
      <c r="AV1302" s="13" t="s">
        <v>81</v>
      </c>
      <c r="AW1302" s="13" t="s">
        <v>30</v>
      </c>
      <c r="AX1302" s="13" t="s">
        <v>74</v>
      </c>
      <c r="AY1302" s="239" t="s">
        <v>136</v>
      </c>
    </row>
    <row r="1303" s="14" customFormat="1">
      <c r="A1303" s="14"/>
      <c r="B1303" s="240"/>
      <c r="C1303" s="241"/>
      <c r="D1303" s="231" t="s">
        <v>150</v>
      </c>
      <c r="E1303" s="242" t="s">
        <v>1</v>
      </c>
      <c r="F1303" s="243" t="s">
        <v>171</v>
      </c>
      <c r="G1303" s="241"/>
      <c r="H1303" s="244">
        <v>17.855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150</v>
      </c>
      <c r="AU1303" s="250" t="s">
        <v>144</v>
      </c>
      <c r="AV1303" s="14" t="s">
        <v>144</v>
      </c>
      <c r="AW1303" s="14" t="s">
        <v>30</v>
      </c>
      <c r="AX1303" s="14" t="s">
        <v>74</v>
      </c>
      <c r="AY1303" s="250" t="s">
        <v>136</v>
      </c>
    </row>
    <row r="1304" s="13" customFormat="1">
      <c r="A1304" s="13"/>
      <c r="B1304" s="229"/>
      <c r="C1304" s="230"/>
      <c r="D1304" s="231" t="s">
        <v>150</v>
      </c>
      <c r="E1304" s="232" t="s">
        <v>1</v>
      </c>
      <c r="F1304" s="233" t="s">
        <v>172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150</v>
      </c>
      <c r="AU1304" s="239" t="s">
        <v>144</v>
      </c>
      <c r="AV1304" s="13" t="s">
        <v>81</v>
      </c>
      <c r="AW1304" s="13" t="s">
        <v>30</v>
      </c>
      <c r="AX1304" s="13" t="s">
        <v>74</v>
      </c>
      <c r="AY1304" s="239" t="s">
        <v>136</v>
      </c>
    </row>
    <row r="1305" s="14" customFormat="1">
      <c r="A1305" s="14"/>
      <c r="B1305" s="240"/>
      <c r="C1305" s="241"/>
      <c r="D1305" s="231" t="s">
        <v>150</v>
      </c>
      <c r="E1305" s="242" t="s">
        <v>1</v>
      </c>
      <c r="F1305" s="243" t="s">
        <v>173</v>
      </c>
      <c r="G1305" s="241"/>
      <c r="H1305" s="244">
        <v>18.978000000000002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150</v>
      </c>
      <c r="AU1305" s="250" t="s">
        <v>144</v>
      </c>
      <c r="AV1305" s="14" t="s">
        <v>144</v>
      </c>
      <c r="AW1305" s="14" t="s">
        <v>30</v>
      </c>
      <c r="AX1305" s="14" t="s">
        <v>74</v>
      </c>
      <c r="AY1305" s="250" t="s">
        <v>136</v>
      </c>
    </row>
    <row r="1306" s="15" customFormat="1">
      <c r="A1306" s="15"/>
      <c r="B1306" s="251"/>
      <c r="C1306" s="252"/>
      <c r="D1306" s="231" t="s">
        <v>150</v>
      </c>
      <c r="E1306" s="253" t="s">
        <v>1</v>
      </c>
      <c r="F1306" s="254" t="s">
        <v>174</v>
      </c>
      <c r="G1306" s="252"/>
      <c r="H1306" s="255">
        <v>36.832999999999998</v>
      </c>
      <c r="I1306" s="256"/>
      <c r="J1306" s="252"/>
      <c r="K1306" s="252"/>
      <c r="L1306" s="257"/>
      <c r="M1306" s="258"/>
      <c r="N1306" s="259"/>
      <c r="O1306" s="259"/>
      <c r="P1306" s="259"/>
      <c r="Q1306" s="259"/>
      <c r="R1306" s="259"/>
      <c r="S1306" s="259"/>
      <c r="T1306" s="260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61" t="s">
        <v>150</v>
      </c>
      <c r="AU1306" s="261" t="s">
        <v>144</v>
      </c>
      <c r="AV1306" s="15" t="s">
        <v>143</v>
      </c>
      <c r="AW1306" s="15" t="s">
        <v>30</v>
      </c>
      <c r="AX1306" s="15" t="s">
        <v>81</v>
      </c>
      <c r="AY1306" s="261" t="s">
        <v>136</v>
      </c>
    </row>
    <row r="1307" s="2" customFormat="1" ht="24.15" customHeight="1">
      <c r="A1307" s="38"/>
      <c r="B1307" s="39"/>
      <c r="C1307" s="215" t="s">
        <v>1558</v>
      </c>
      <c r="D1307" s="215" t="s">
        <v>139</v>
      </c>
      <c r="E1307" s="216" t="s">
        <v>1559</v>
      </c>
      <c r="F1307" s="217" t="s">
        <v>1560</v>
      </c>
      <c r="G1307" s="218" t="s">
        <v>364</v>
      </c>
      <c r="H1307" s="219">
        <v>0.067000000000000004</v>
      </c>
      <c r="I1307" s="220"/>
      <c r="J1307" s="221">
        <f>ROUND(I1307*H1307,1)</f>
        <v>0</v>
      </c>
      <c r="K1307" s="222"/>
      <c r="L1307" s="44"/>
      <c r="M1307" s="223" t="s">
        <v>1</v>
      </c>
      <c r="N1307" s="224" t="s">
        <v>40</v>
      </c>
      <c r="O1307" s="91"/>
      <c r="P1307" s="225">
        <f>O1307*H1307</f>
        <v>0</v>
      </c>
      <c r="Q1307" s="225">
        <v>0</v>
      </c>
      <c r="R1307" s="225">
        <f>Q1307*H1307</f>
        <v>0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244</v>
      </c>
      <c r="AT1307" s="227" t="s">
        <v>139</v>
      </c>
      <c r="AU1307" s="227" t="s">
        <v>144</v>
      </c>
      <c r="AY1307" s="17" t="s">
        <v>136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144</v>
      </c>
      <c r="BK1307" s="228">
        <f>ROUND(I1307*H1307,1)</f>
        <v>0</v>
      </c>
      <c r="BL1307" s="17" t="s">
        <v>244</v>
      </c>
      <c r="BM1307" s="227" t="s">
        <v>1561</v>
      </c>
    </row>
    <row r="1308" s="2" customFormat="1" ht="24.15" customHeight="1">
      <c r="A1308" s="38"/>
      <c r="B1308" s="39"/>
      <c r="C1308" s="215" t="s">
        <v>1562</v>
      </c>
      <c r="D1308" s="215" t="s">
        <v>139</v>
      </c>
      <c r="E1308" s="216" t="s">
        <v>1563</v>
      </c>
      <c r="F1308" s="217" t="s">
        <v>1564</v>
      </c>
      <c r="G1308" s="218" t="s">
        <v>364</v>
      </c>
      <c r="H1308" s="219">
        <v>0.067000000000000004</v>
      </c>
      <c r="I1308" s="220"/>
      <c r="J1308" s="221">
        <f>ROUND(I1308*H1308,1)</f>
        <v>0</v>
      </c>
      <c r="K1308" s="222"/>
      <c r="L1308" s="44"/>
      <c r="M1308" s="223" t="s">
        <v>1</v>
      </c>
      <c r="N1308" s="224" t="s">
        <v>40</v>
      </c>
      <c r="O1308" s="91"/>
      <c r="P1308" s="225">
        <f>O1308*H1308</f>
        <v>0</v>
      </c>
      <c r="Q1308" s="225">
        <v>0</v>
      </c>
      <c r="R1308" s="225">
        <f>Q1308*H1308</f>
        <v>0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244</v>
      </c>
      <c r="AT1308" s="227" t="s">
        <v>139</v>
      </c>
      <c r="AU1308" s="227" t="s">
        <v>144</v>
      </c>
      <c r="AY1308" s="17" t="s">
        <v>136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144</v>
      </c>
      <c r="BK1308" s="228">
        <f>ROUND(I1308*H1308,1)</f>
        <v>0</v>
      </c>
      <c r="BL1308" s="17" t="s">
        <v>244</v>
      </c>
      <c r="BM1308" s="227" t="s">
        <v>1565</v>
      </c>
    </row>
    <row r="1309" s="2" customFormat="1" ht="24.15" customHeight="1">
      <c r="A1309" s="38"/>
      <c r="B1309" s="39"/>
      <c r="C1309" s="215" t="s">
        <v>1566</v>
      </c>
      <c r="D1309" s="215" t="s">
        <v>139</v>
      </c>
      <c r="E1309" s="216" t="s">
        <v>1567</v>
      </c>
      <c r="F1309" s="217" t="s">
        <v>1568</v>
      </c>
      <c r="G1309" s="218" t="s">
        <v>364</v>
      </c>
      <c r="H1309" s="219">
        <v>0.067000000000000004</v>
      </c>
      <c r="I1309" s="220"/>
      <c r="J1309" s="221">
        <f>ROUND(I1309*H1309,1)</f>
        <v>0</v>
      </c>
      <c r="K1309" s="222"/>
      <c r="L1309" s="44"/>
      <c r="M1309" s="223" t="s">
        <v>1</v>
      </c>
      <c r="N1309" s="224" t="s">
        <v>40</v>
      </c>
      <c r="O1309" s="91"/>
      <c r="P1309" s="225">
        <f>O1309*H1309</f>
        <v>0</v>
      </c>
      <c r="Q1309" s="225">
        <v>0</v>
      </c>
      <c r="R1309" s="225">
        <f>Q1309*H1309</f>
        <v>0</v>
      </c>
      <c r="S1309" s="225">
        <v>0</v>
      </c>
      <c r="T1309" s="226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27" t="s">
        <v>244</v>
      </c>
      <c r="AT1309" s="227" t="s">
        <v>139</v>
      </c>
      <c r="AU1309" s="227" t="s">
        <v>144</v>
      </c>
      <c r="AY1309" s="17" t="s">
        <v>136</v>
      </c>
      <c r="BE1309" s="228">
        <f>IF(N1309="základní",J1309,0)</f>
        <v>0</v>
      </c>
      <c r="BF1309" s="228">
        <f>IF(N1309="snížená",J1309,0)</f>
        <v>0</v>
      </c>
      <c r="BG1309" s="228">
        <f>IF(N1309="zákl. přenesená",J1309,0)</f>
        <v>0</v>
      </c>
      <c r="BH1309" s="228">
        <f>IF(N1309="sníž. přenesená",J1309,0)</f>
        <v>0</v>
      </c>
      <c r="BI1309" s="228">
        <f>IF(N1309="nulová",J1309,0)</f>
        <v>0</v>
      </c>
      <c r="BJ1309" s="17" t="s">
        <v>144</v>
      </c>
      <c r="BK1309" s="228">
        <f>ROUND(I1309*H1309,1)</f>
        <v>0</v>
      </c>
      <c r="BL1309" s="17" t="s">
        <v>244</v>
      </c>
      <c r="BM1309" s="227" t="s">
        <v>1569</v>
      </c>
    </row>
    <row r="1310" s="12" customFormat="1" ht="22.8" customHeight="1">
      <c r="A1310" s="12"/>
      <c r="B1310" s="199"/>
      <c r="C1310" s="200"/>
      <c r="D1310" s="201" t="s">
        <v>73</v>
      </c>
      <c r="E1310" s="213" t="s">
        <v>1570</v>
      </c>
      <c r="F1310" s="213" t="s">
        <v>1571</v>
      </c>
      <c r="G1310" s="200"/>
      <c r="H1310" s="200"/>
      <c r="I1310" s="203"/>
      <c r="J1310" s="214">
        <f>BK1310</f>
        <v>0</v>
      </c>
      <c r="K1310" s="200"/>
      <c r="L1310" s="205"/>
      <c r="M1310" s="206"/>
      <c r="N1310" s="207"/>
      <c r="O1310" s="207"/>
      <c r="P1310" s="208">
        <f>SUM(P1311:P1373)</f>
        <v>0</v>
      </c>
      <c r="Q1310" s="207"/>
      <c r="R1310" s="208">
        <f>SUM(R1311:R1373)</f>
        <v>0.13201465999999998</v>
      </c>
      <c r="S1310" s="207"/>
      <c r="T1310" s="209">
        <f>SUM(T1311:T1373)</f>
        <v>0.046832199999999997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0" t="s">
        <v>144</v>
      </c>
      <c r="AT1310" s="211" t="s">
        <v>73</v>
      </c>
      <c r="AU1310" s="211" t="s">
        <v>81</v>
      </c>
      <c r="AY1310" s="210" t="s">
        <v>136</v>
      </c>
      <c r="BK1310" s="212">
        <f>SUM(BK1311:BK1373)</f>
        <v>0</v>
      </c>
    </row>
    <row r="1311" s="2" customFormat="1" ht="24.15" customHeight="1">
      <c r="A1311" s="38"/>
      <c r="B1311" s="39"/>
      <c r="C1311" s="215" t="s">
        <v>1572</v>
      </c>
      <c r="D1311" s="215" t="s">
        <v>139</v>
      </c>
      <c r="E1311" s="216" t="s">
        <v>1573</v>
      </c>
      <c r="F1311" s="217" t="s">
        <v>1574</v>
      </c>
      <c r="G1311" s="218" t="s">
        <v>148</v>
      </c>
      <c r="H1311" s="219">
        <v>16.18</v>
      </c>
      <c r="I1311" s="220"/>
      <c r="J1311" s="221">
        <f>ROUND(I1311*H1311,1)</f>
        <v>0</v>
      </c>
      <c r="K1311" s="222"/>
      <c r="L1311" s="44"/>
      <c r="M1311" s="223" t="s">
        <v>1</v>
      </c>
      <c r="N1311" s="224" t="s">
        <v>40</v>
      </c>
      <c r="O1311" s="91"/>
      <c r="P1311" s="225">
        <f>O1311*H1311</f>
        <v>0</v>
      </c>
      <c r="Q1311" s="225">
        <v>0</v>
      </c>
      <c r="R1311" s="225">
        <f>Q1311*H1311</f>
        <v>0</v>
      </c>
      <c r="S1311" s="225">
        <v>0</v>
      </c>
      <c r="T1311" s="226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244</v>
      </c>
      <c r="AT1311" s="227" t="s">
        <v>139</v>
      </c>
      <c r="AU1311" s="227" t="s">
        <v>144</v>
      </c>
      <c r="AY1311" s="17" t="s">
        <v>136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144</v>
      </c>
      <c r="BK1311" s="228">
        <f>ROUND(I1311*H1311,1)</f>
        <v>0</v>
      </c>
      <c r="BL1311" s="17" t="s">
        <v>244</v>
      </c>
      <c r="BM1311" s="227" t="s">
        <v>1575</v>
      </c>
    </row>
    <row r="1312" s="13" customFormat="1">
      <c r="A1312" s="13"/>
      <c r="B1312" s="229"/>
      <c r="C1312" s="230"/>
      <c r="D1312" s="231" t="s">
        <v>150</v>
      </c>
      <c r="E1312" s="232" t="s">
        <v>1</v>
      </c>
      <c r="F1312" s="233" t="s">
        <v>162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150</v>
      </c>
      <c r="AU1312" s="239" t="s">
        <v>144</v>
      </c>
      <c r="AV1312" s="13" t="s">
        <v>81</v>
      </c>
      <c r="AW1312" s="13" t="s">
        <v>30</v>
      </c>
      <c r="AX1312" s="13" t="s">
        <v>74</v>
      </c>
      <c r="AY1312" s="239" t="s">
        <v>136</v>
      </c>
    </row>
    <row r="1313" s="14" customFormat="1">
      <c r="A1313" s="14"/>
      <c r="B1313" s="240"/>
      <c r="C1313" s="241"/>
      <c r="D1313" s="231" t="s">
        <v>150</v>
      </c>
      <c r="E1313" s="242" t="s">
        <v>1</v>
      </c>
      <c r="F1313" s="243" t="s">
        <v>1576</v>
      </c>
      <c r="G1313" s="241"/>
      <c r="H1313" s="244">
        <v>7.8390000000000004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150</v>
      </c>
      <c r="AU1313" s="250" t="s">
        <v>144</v>
      </c>
      <c r="AV1313" s="14" t="s">
        <v>144</v>
      </c>
      <c r="AW1313" s="14" t="s">
        <v>30</v>
      </c>
      <c r="AX1313" s="14" t="s">
        <v>74</v>
      </c>
      <c r="AY1313" s="250" t="s">
        <v>136</v>
      </c>
    </row>
    <row r="1314" s="13" customFormat="1">
      <c r="A1314" s="13"/>
      <c r="B1314" s="229"/>
      <c r="C1314" s="230"/>
      <c r="D1314" s="231" t="s">
        <v>150</v>
      </c>
      <c r="E1314" s="232" t="s">
        <v>1</v>
      </c>
      <c r="F1314" s="233" t="s">
        <v>168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150</v>
      </c>
      <c r="AU1314" s="239" t="s">
        <v>144</v>
      </c>
      <c r="AV1314" s="13" t="s">
        <v>81</v>
      </c>
      <c r="AW1314" s="13" t="s">
        <v>30</v>
      </c>
      <c r="AX1314" s="13" t="s">
        <v>74</v>
      </c>
      <c r="AY1314" s="239" t="s">
        <v>136</v>
      </c>
    </row>
    <row r="1315" s="14" customFormat="1">
      <c r="A1315" s="14"/>
      <c r="B1315" s="240"/>
      <c r="C1315" s="241"/>
      <c r="D1315" s="231" t="s">
        <v>150</v>
      </c>
      <c r="E1315" s="242" t="s">
        <v>1</v>
      </c>
      <c r="F1315" s="243" t="s">
        <v>1577</v>
      </c>
      <c r="G1315" s="241"/>
      <c r="H1315" s="244">
        <v>8.3409999999999993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150</v>
      </c>
      <c r="AU1315" s="250" t="s">
        <v>144</v>
      </c>
      <c r="AV1315" s="14" t="s">
        <v>144</v>
      </c>
      <c r="AW1315" s="14" t="s">
        <v>30</v>
      </c>
      <c r="AX1315" s="14" t="s">
        <v>74</v>
      </c>
      <c r="AY1315" s="250" t="s">
        <v>136</v>
      </c>
    </row>
    <row r="1316" s="15" customFormat="1">
      <c r="A1316" s="15"/>
      <c r="B1316" s="251"/>
      <c r="C1316" s="252"/>
      <c r="D1316" s="231" t="s">
        <v>150</v>
      </c>
      <c r="E1316" s="253" t="s">
        <v>1</v>
      </c>
      <c r="F1316" s="254" t="s">
        <v>174</v>
      </c>
      <c r="G1316" s="252"/>
      <c r="H1316" s="255">
        <v>16.18</v>
      </c>
      <c r="I1316" s="256"/>
      <c r="J1316" s="252"/>
      <c r="K1316" s="252"/>
      <c r="L1316" s="257"/>
      <c r="M1316" s="258"/>
      <c r="N1316" s="259"/>
      <c r="O1316" s="259"/>
      <c r="P1316" s="259"/>
      <c r="Q1316" s="259"/>
      <c r="R1316" s="259"/>
      <c r="S1316" s="259"/>
      <c r="T1316" s="260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61" t="s">
        <v>150</v>
      </c>
      <c r="AU1316" s="261" t="s">
        <v>144</v>
      </c>
      <c r="AV1316" s="15" t="s">
        <v>143</v>
      </c>
      <c r="AW1316" s="15" t="s">
        <v>30</v>
      </c>
      <c r="AX1316" s="15" t="s">
        <v>81</v>
      </c>
      <c r="AY1316" s="261" t="s">
        <v>136</v>
      </c>
    </row>
    <row r="1317" s="2" customFormat="1" ht="24.15" customHeight="1">
      <c r="A1317" s="38"/>
      <c r="B1317" s="39"/>
      <c r="C1317" s="215" t="s">
        <v>1578</v>
      </c>
      <c r="D1317" s="215" t="s">
        <v>139</v>
      </c>
      <c r="E1317" s="216" t="s">
        <v>1579</v>
      </c>
      <c r="F1317" s="217" t="s">
        <v>1580</v>
      </c>
      <c r="G1317" s="218" t="s">
        <v>148</v>
      </c>
      <c r="H1317" s="219">
        <v>16.18</v>
      </c>
      <c r="I1317" s="220"/>
      <c r="J1317" s="221">
        <f>ROUND(I1317*H1317,1)</f>
        <v>0</v>
      </c>
      <c r="K1317" s="222"/>
      <c r="L1317" s="44"/>
      <c r="M1317" s="223" t="s">
        <v>1</v>
      </c>
      <c r="N1317" s="224" t="s">
        <v>40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244</v>
      </c>
      <c r="AT1317" s="227" t="s">
        <v>139</v>
      </c>
      <c r="AU1317" s="227" t="s">
        <v>144</v>
      </c>
      <c r="AY1317" s="17" t="s">
        <v>136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144</v>
      </c>
      <c r="BK1317" s="228">
        <f>ROUND(I1317*H1317,1)</f>
        <v>0</v>
      </c>
      <c r="BL1317" s="17" t="s">
        <v>244</v>
      </c>
      <c r="BM1317" s="227" t="s">
        <v>1581</v>
      </c>
    </row>
    <row r="1318" s="13" customFormat="1">
      <c r="A1318" s="13"/>
      <c r="B1318" s="229"/>
      <c r="C1318" s="230"/>
      <c r="D1318" s="231" t="s">
        <v>150</v>
      </c>
      <c r="E1318" s="232" t="s">
        <v>1</v>
      </c>
      <c r="F1318" s="233" t="s">
        <v>162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150</v>
      </c>
      <c r="AU1318" s="239" t="s">
        <v>144</v>
      </c>
      <c r="AV1318" s="13" t="s">
        <v>81</v>
      </c>
      <c r="AW1318" s="13" t="s">
        <v>30</v>
      </c>
      <c r="AX1318" s="13" t="s">
        <v>74</v>
      </c>
      <c r="AY1318" s="239" t="s">
        <v>136</v>
      </c>
    </row>
    <row r="1319" s="14" customFormat="1">
      <c r="A1319" s="14"/>
      <c r="B1319" s="240"/>
      <c r="C1319" s="241"/>
      <c r="D1319" s="231" t="s">
        <v>150</v>
      </c>
      <c r="E1319" s="242" t="s">
        <v>1</v>
      </c>
      <c r="F1319" s="243" t="s">
        <v>1576</v>
      </c>
      <c r="G1319" s="241"/>
      <c r="H1319" s="244">
        <v>7.8390000000000004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150</v>
      </c>
      <c r="AU1319" s="250" t="s">
        <v>144</v>
      </c>
      <c r="AV1319" s="14" t="s">
        <v>144</v>
      </c>
      <c r="AW1319" s="14" t="s">
        <v>30</v>
      </c>
      <c r="AX1319" s="14" t="s">
        <v>74</v>
      </c>
      <c r="AY1319" s="250" t="s">
        <v>136</v>
      </c>
    </row>
    <row r="1320" s="13" customFormat="1">
      <c r="A1320" s="13"/>
      <c r="B1320" s="229"/>
      <c r="C1320" s="230"/>
      <c r="D1320" s="231" t="s">
        <v>150</v>
      </c>
      <c r="E1320" s="232" t="s">
        <v>1</v>
      </c>
      <c r="F1320" s="233" t="s">
        <v>168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150</v>
      </c>
      <c r="AU1320" s="239" t="s">
        <v>144</v>
      </c>
      <c r="AV1320" s="13" t="s">
        <v>81</v>
      </c>
      <c r="AW1320" s="13" t="s">
        <v>30</v>
      </c>
      <c r="AX1320" s="13" t="s">
        <v>74</v>
      </c>
      <c r="AY1320" s="239" t="s">
        <v>136</v>
      </c>
    </row>
    <row r="1321" s="14" customFormat="1">
      <c r="A1321" s="14"/>
      <c r="B1321" s="240"/>
      <c r="C1321" s="241"/>
      <c r="D1321" s="231" t="s">
        <v>150</v>
      </c>
      <c r="E1321" s="242" t="s">
        <v>1</v>
      </c>
      <c r="F1321" s="243" t="s">
        <v>1577</v>
      </c>
      <c r="G1321" s="241"/>
      <c r="H1321" s="244">
        <v>8.3409999999999993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150</v>
      </c>
      <c r="AU1321" s="250" t="s">
        <v>144</v>
      </c>
      <c r="AV1321" s="14" t="s">
        <v>144</v>
      </c>
      <c r="AW1321" s="14" t="s">
        <v>30</v>
      </c>
      <c r="AX1321" s="14" t="s">
        <v>74</v>
      </c>
      <c r="AY1321" s="250" t="s">
        <v>136</v>
      </c>
    </row>
    <row r="1322" s="15" customFormat="1">
      <c r="A1322" s="15"/>
      <c r="B1322" s="251"/>
      <c r="C1322" s="252"/>
      <c r="D1322" s="231" t="s">
        <v>150</v>
      </c>
      <c r="E1322" s="253" t="s">
        <v>1</v>
      </c>
      <c r="F1322" s="254" t="s">
        <v>174</v>
      </c>
      <c r="G1322" s="252"/>
      <c r="H1322" s="255">
        <v>16.18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61" t="s">
        <v>150</v>
      </c>
      <c r="AU1322" s="261" t="s">
        <v>144</v>
      </c>
      <c r="AV1322" s="15" t="s">
        <v>143</v>
      </c>
      <c r="AW1322" s="15" t="s">
        <v>30</v>
      </c>
      <c r="AX1322" s="15" t="s">
        <v>81</v>
      </c>
      <c r="AY1322" s="261" t="s">
        <v>136</v>
      </c>
    </row>
    <row r="1323" s="2" customFormat="1" ht="16.5" customHeight="1">
      <c r="A1323" s="38"/>
      <c r="B1323" s="39"/>
      <c r="C1323" s="215" t="s">
        <v>1582</v>
      </c>
      <c r="D1323" s="215" t="s">
        <v>139</v>
      </c>
      <c r="E1323" s="216" t="s">
        <v>1583</v>
      </c>
      <c r="F1323" s="217" t="s">
        <v>1584</v>
      </c>
      <c r="G1323" s="218" t="s">
        <v>148</v>
      </c>
      <c r="H1323" s="219">
        <v>16.18</v>
      </c>
      <c r="I1323" s="220"/>
      <c r="J1323" s="221">
        <f>ROUND(I1323*H1323,1)</f>
        <v>0</v>
      </c>
      <c r="K1323" s="222"/>
      <c r="L1323" s="44"/>
      <c r="M1323" s="223" t="s">
        <v>1</v>
      </c>
      <c r="N1323" s="224" t="s">
        <v>40</v>
      </c>
      <c r="O1323" s="91"/>
      <c r="P1323" s="225">
        <f>O1323*H1323</f>
        <v>0</v>
      </c>
      <c r="Q1323" s="225">
        <v>0</v>
      </c>
      <c r="R1323" s="225">
        <f>Q1323*H1323</f>
        <v>0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244</v>
      </c>
      <c r="AT1323" s="227" t="s">
        <v>139</v>
      </c>
      <c r="AU1323" s="227" t="s">
        <v>144</v>
      </c>
      <c r="AY1323" s="17" t="s">
        <v>136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144</v>
      </c>
      <c r="BK1323" s="228">
        <f>ROUND(I1323*H1323,1)</f>
        <v>0</v>
      </c>
      <c r="BL1323" s="17" t="s">
        <v>244</v>
      </c>
      <c r="BM1323" s="227" t="s">
        <v>1585</v>
      </c>
    </row>
    <row r="1324" s="13" customFormat="1">
      <c r="A1324" s="13"/>
      <c r="B1324" s="229"/>
      <c r="C1324" s="230"/>
      <c r="D1324" s="231" t="s">
        <v>150</v>
      </c>
      <c r="E1324" s="232" t="s">
        <v>1</v>
      </c>
      <c r="F1324" s="233" t="s">
        <v>162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150</v>
      </c>
      <c r="AU1324" s="239" t="s">
        <v>144</v>
      </c>
      <c r="AV1324" s="13" t="s">
        <v>81</v>
      </c>
      <c r="AW1324" s="13" t="s">
        <v>30</v>
      </c>
      <c r="AX1324" s="13" t="s">
        <v>74</v>
      </c>
      <c r="AY1324" s="239" t="s">
        <v>136</v>
      </c>
    </row>
    <row r="1325" s="14" customFormat="1">
      <c r="A1325" s="14"/>
      <c r="B1325" s="240"/>
      <c r="C1325" s="241"/>
      <c r="D1325" s="231" t="s">
        <v>150</v>
      </c>
      <c r="E1325" s="242" t="s">
        <v>1</v>
      </c>
      <c r="F1325" s="243" t="s">
        <v>1576</v>
      </c>
      <c r="G1325" s="241"/>
      <c r="H1325" s="244">
        <v>7.8390000000000004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150</v>
      </c>
      <c r="AU1325" s="250" t="s">
        <v>144</v>
      </c>
      <c r="AV1325" s="14" t="s">
        <v>144</v>
      </c>
      <c r="AW1325" s="14" t="s">
        <v>30</v>
      </c>
      <c r="AX1325" s="14" t="s">
        <v>74</v>
      </c>
      <c r="AY1325" s="250" t="s">
        <v>136</v>
      </c>
    </row>
    <row r="1326" s="13" customFormat="1">
      <c r="A1326" s="13"/>
      <c r="B1326" s="229"/>
      <c r="C1326" s="230"/>
      <c r="D1326" s="231" t="s">
        <v>150</v>
      </c>
      <c r="E1326" s="232" t="s">
        <v>1</v>
      </c>
      <c r="F1326" s="233" t="s">
        <v>168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150</v>
      </c>
      <c r="AU1326" s="239" t="s">
        <v>144</v>
      </c>
      <c r="AV1326" s="13" t="s">
        <v>81</v>
      </c>
      <c r="AW1326" s="13" t="s">
        <v>30</v>
      </c>
      <c r="AX1326" s="13" t="s">
        <v>74</v>
      </c>
      <c r="AY1326" s="239" t="s">
        <v>136</v>
      </c>
    </row>
    <row r="1327" s="14" customFormat="1">
      <c r="A1327" s="14"/>
      <c r="B1327" s="240"/>
      <c r="C1327" s="241"/>
      <c r="D1327" s="231" t="s">
        <v>150</v>
      </c>
      <c r="E1327" s="242" t="s">
        <v>1</v>
      </c>
      <c r="F1327" s="243" t="s">
        <v>1577</v>
      </c>
      <c r="G1327" s="241"/>
      <c r="H1327" s="244">
        <v>8.3409999999999993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150</v>
      </c>
      <c r="AU1327" s="250" t="s">
        <v>144</v>
      </c>
      <c r="AV1327" s="14" t="s">
        <v>144</v>
      </c>
      <c r="AW1327" s="14" t="s">
        <v>30</v>
      </c>
      <c r="AX1327" s="14" t="s">
        <v>74</v>
      </c>
      <c r="AY1327" s="250" t="s">
        <v>136</v>
      </c>
    </row>
    <row r="1328" s="15" customFormat="1">
      <c r="A1328" s="15"/>
      <c r="B1328" s="251"/>
      <c r="C1328" s="252"/>
      <c r="D1328" s="231" t="s">
        <v>150</v>
      </c>
      <c r="E1328" s="253" t="s">
        <v>1</v>
      </c>
      <c r="F1328" s="254" t="s">
        <v>174</v>
      </c>
      <c r="G1328" s="252"/>
      <c r="H1328" s="255">
        <v>16.18</v>
      </c>
      <c r="I1328" s="256"/>
      <c r="J1328" s="252"/>
      <c r="K1328" s="252"/>
      <c r="L1328" s="257"/>
      <c r="M1328" s="258"/>
      <c r="N1328" s="259"/>
      <c r="O1328" s="259"/>
      <c r="P1328" s="259"/>
      <c r="Q1328" s="259"/>
      <c r="R1328" s="259"/>
      <c r="S1328" s="259"/>
      <c r="T1328" s="260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61" t="s">
        <v>150</v>
      </c>
      <c r="AU1328" s="261" t="s">
        <v>144</v>
      </c>
      <c r="AV1328" s="15" t="s">
        <v>143</v>
      </c>
      <c r="AW1328" s="15" t="s">
        <v>30</v>
      </c>
      <c r="AX1328" s="15" t="s">
        <v>81</v>
      </c>
      <c r="AY1328" s="261" t="s">
        <v>136</v>
      </c>
    </row>
    <row r="1329" s="2" customFormat="1" ht="24.15" customHeight="1">
      <c r="A1329" s="38"/>
      <c r="B1329" s="39"/>
      <c r="C1329" s="215" t="s">
        <v>1586</v>
      </c>
      <c r="D1329" s="215" t="s">
        <v>139</v>
      </c>
      <c r="E1329" s="216" t="s">
        <v>1587</v>
      </c>
      <c r="F1329" s="217" t="s">
        <v>1588</v>
      </c>
      <c r="G1329" s="218" t="s">
        <v>148</v>
      </c>
      <c r="H1329" s="219">
        <v>16.18</v>
      </c>
      <c r="I1329" s="220"/>
      <c r="J1329" s="221">
        <f>ROUND(I1329*H1329,1)</f>
        <v>0</v>
      </c>
      <c r="K1329" s="222"/>
      <c r="L1329" s="44"/>
      <c r="M1329" s="223" t="s">
        <v>1</v>
      </c>
      <c r="N1329" s="224" t="s">
        <v>40</v>
      </c>
      <c r="O1329" s="91"/>
      <c r="P1329" s="225">
        <f>O1329*H1329</f>
        <v>0</v>
      </c>
      <c r="Q1329" s="225">
        <v>0.00020000000000000001</v>
      </c>
      <c r="R1329" s="225">
        <f>Q1329*H1329</f>
        <v>0.0032360000000000002</v>
      </c>
      <c r="S1329" s="225">
        <v>0</v>
      </c>
      <c r="T1329" s="226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7" t="s">
        <v>244</v>
      </c>
      <c r="AT1329" s="227" t="s">
        <v>139</v>
      </c>
      <c r="AU1329" s="227" t="s">
        <v>144</v>
      </c>
      <c r="AY1329" s="17" t="s">
        <v>136</v>
      </c>
      <c r="BE1329" s="228">
        <f>IF(N1329="základní",J1329,0)</f>
        <v>0</v>
      </c>
      <c r="BF1329" s="228">
        <f>IF(N1329="snížená",J1329,0)</f>
        <v>0</v>
      </c>
      <c r="BG1329" s="228">
        <f>IF(N1329="zákl. přenesená",J1329,0)</f>
        <v>0</v>
      </c>
      <c r="BH1329" s="228">
        <f>IF(N1329="sníž. přenesená",J1329,0)</f>
        <v>0</v>
      </c>
      <c r="BI1329" s="228">
        <f>IF(N1329="nulová",J1329,0)</f>
        <v>0</v>
      </c>
      <c r="BJ1329" s="17" t="s">
        <v>144</v>
      </c>
      <c r="BK1329" s="228">
        <f>ROUND(I1329*H1329,1)</f>
        <v>0</v>
      </c>
      <c r="BL1329" s="17" t="s">
        <v>244</v>
      </c>
      <c r="BM1329" s="227" t="s">
        <v>1589</v>
      </c>
    </row>
    <row r="1330" s="13" customFormat="1">
      <c r="A1330" s="13"/>
      <c r="B1330" s="229"/>
      <c r="C1330" s="230"/>
      <c r="D1330" s="231" t="s">
        <v>150</v>
      </c>
      <c r="E1330" s="232" t="s">
        <v>1</v>
      </c>
      <c r="F1330" s="233" t="s">
        <v>162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150</v>
      </c>
      <c r="AU1330" s="239" t="s">
        <v>144</v>
      </c>
      <c r="AV1330" s="13" t="s">
        <v>81</v>
      </c>
      <c r="AW1330" s="13" t="s">
        <v>30</v>
      </c>
      <c r="AX1330" s="13" t="s">
        <v>74</v>
      </c>
      <c r="AY1330" s="239" t="s">
        <v>136</v>
      </c>
    </row>
    <row r="1331" s="14" customFormat="1">
      <c r="A1331" s="14"/>
      <c r="B1331" s="240"/>
      <c r="C1331" s="241"/>
      <c r="D1331" s="231" t="s">
        <v>150</v>
      </c>
      <c r="E1331" s="242" t="s">
        <v>1</v>
      </c>
      <c r="F1331" s="243" t="s">
        <v>1576</v>
      </c>
      <c r="G1331" s="241"/>
      <c r="H1331" s="244">
        <v>7.8390000000000004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150</v>
      </c>
      <c r="AU1331" s="250" t="s">
        <v>144</v>
      </c>
      <c r="AV1331" s="14" t="s">
        <v>144</v>
      </c>
      <c r="AW1331" s="14" t="s">
        <v>30</v>
      </c>
      <c r="AX1331" s="14" t="s">
        <v>74</v>
      </c>
      <c r="AY1331" s="250" t="s">
        <v>136</v>
      </c>
    </row>
    <row r="1332" s="13" customFormat="1">
      <c r="A1332" s="13"/>
      <c r="B1332" s="229"/>
      <c r="C1332" s="230"/>
      <c r="D1332" s="231" t="s">
        <v>150</v>
      </c>
      <c r="E1332" s="232" t="s">
        <v>1</v>
      </c>
      <c r="F1332" s="233" t="s">
        <v>168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150</v>
      </c>
      <c r="AU1332" s="239" t="s">
        <v>144</v>
      </c>
      <c r="AV1332" s="13" t="s">
        <v>81</v>
      </c>
      <c r="AW1332" s="13" t="s">
        <v>30</v>
      </c>
      <c r="AX1332" s="13" t="s">
        <v>74</v>
      </c>
      <c r="AY1332" s="239" t="s">
        <v>136</v>
      </c>
    </row>
    <row r="1333" s="14" customFormat="1">
      <c r="A1333" s="14"/>
      <c r="B1333" s="240"/>
      <c r="C1333" s="241"/>
      <c r="D1333" s="231" t="s">
        <v>150</v>
      </c>
      <c r="E1333" s="242" t="s">
        <v>1</v>
      </c>
      <c r="F1333" s="243" t="s">
        <v>1577</v>
      </c>
      <c r="G1333" s="241"/>
      <c r="H1333" s="244">
        <v>8.3409999999999993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150</v>
      </c>
      <c r="AU1333" s="250" t="s">
        <v>144</v>
      </c>
      <c r="AV1333" s="14" t="s">
        <v>144</v>
      </c>
      <c r="AW1333" s="14" t="s">
        <v>30</v>
      </c>
      <c r="AX1333" s="14" t="s">
        <v>74</v>
      </c>
      <c r="AY1333" s="250" t="s">
        <v>136</v>
      </c>
    </row>
    <row r="1334" s="15" customFormat="1">
      <c r="A1334" s="15"/>
      <c r="B1334" s="251"/>
      <c r="C1334" s="252"/>
      <c r="D1334" s="231" t="s">
        <v>150</v>
      </c>
      <c r="E1334" s="253" t="s">
        <v>1</v>
      </c>
      <c r="F1334" s="254" t="s">
        <v>174</v>
      </c>
      <c r="G1334" s="252"/>
      <c r="H1334" s="255">
        <v>16.18</v>
      </c>
      <c r="I1334" s="256"/>
      <c r="J1334" s="252"/>
      <c r="K1334" s="252"/>
      <c r="L1334" s="257"/>
      <c r="M1334" s="258"/>
      <c r="N1334" s="259"/>
      <c r="O1334" s="259"/>
      <c r="P1334" s="259"/>
      <c r="Q1334" s="259"/>
      <c r="R1334" s="259"/>
      <c r="S1334" s="259"/>
      <c r="T1334" s="260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1" t="s">
        <v>150</v>
      </c>
      <c r="AU1334" s="261" t="s">
        <v>144</v>
      </c>
      <c r="AV1334" s="15" t="s">
        <v>143</v>
      </c>
      <c r="AW1334" s="15" t="s">
        <v>30</v>
      </c>
      <c r="AX1334" s="15" t="s">
        <v>81</v>
      </c>
      <c r="AY1334" s="261" t="s">
        <v>136</v>
      </c>
    </row>
    <row r="1335" s="2" customFormat="1" ht="24.15" customHeight="1">
      <c r="A1335" s="38"/>
      <c r="B1335" s="39"/>
      <c r="C1335" s="215" t="s">
        <v>1590</v>
      </c>
      <c r="D1335" s="215" t="s">
        <v>139</v>
      </c>
      <c r="E1335" s="216" t="s">
        <v>1591</v>
      </c>
      <c r="F1335" s="217" t="s">
        <v>1592</v>
      </c>
      <c r="G1335" s="218" t="s">
        <v>148</v>
      </c>
      <c r="H1335" s="219">
        <v>16.18</v>
      </c>
      <c r="I1335" s="220"/>
      <c r="J1335" s="221">
        <f>ROUND(I1335*H1335,1)</f>
        <v>0</v>
      </c>
      <c r="K1335" s="222"/>
      <c r="L1335" s="44"/>
      <c r="M1335" s="223" t="s">
        <v>1</v>
      </c>
      <c r="N1335" s="224" t="s">
        <v>40</v>
      </c>
      <c r="O1335" s="91"/>
      <c r="P1335" s="225">
        <f>O1335*H1335</f>
        <v>0</v>
      </c>
      <c r="Q1335" s="225">
        <v>0.0044999999999999997</v>
      </c>
      <c r="R1335" s="225">
        <f>Q1335*H1335</f>
        <v>0.07281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244</v>
      </c>
      <c r="AT1335" s="227" t="s">
        <v>139</v>
      </c>
      <c r="AU1335" s="227" t="s">
        <v>144</v>
      </c>
      <c r="AY1335" s="17" t="s">
        <v>136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144</v>
      </c>
      <c r="BK1335" s="228">
        <f>ROUND(I1335*H1335,1)</f>
        <v>0</v>
      </c>
      <c r="BL1335" s="17" t="s">
        <v>244</v>
      </c>
      <c r="BM1335" s="227" t="s">
        <v>1593</v>
      </c>
    </row>
    <row r="1336" s="13" customFormat="1">
      <c r="A1336" s="13"/>
      <c r="B1336" s="229"/>
      <c r="C1336" s="230"/>
      <c r="D1336" s="231" t="s">
        <v>150</v>
      </c>
      <c r="E1336" s="232" t="s">
        <v>1</v>
      </c>
      <c r="F1336" s="233" t="s">
        <v>162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150</v>
      </c>
      <c r="AU1336" s="239" t="s">
        <v>144</v>
      </c>
      <c r="AV1336" s="13" t="s">
        <v>81</v>
      </c>
      <c r="AW1336" s="13" t="s">
        <v>30</v>
      </c>
      <c r="AX1336" s="13" t="s">
        <v>74</v>
      </c>
      <c r="AY1336" s="239" t="s">
        <v>136</v>
      </c>
    </row>
    <row r="1337" s="14" customFormat="1">
      <c r="A1337" s="14"/>
      <c r="B1337" s="240"/>
      <c r="C1337" s="241"/>
      <c r="D1337" s="231" t="s">
        <v>150</v>
      </c>
      <c r="E1337" s="242" t="s">
        <v>1</v>
      </c>
      <c r="F1337" s="243" t="s">
        <v>1576</v>
      </c>
      <c r="G1337" s="241"/>
      <c r="H1337" s="244">
        <v>7.8390000000000004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150</v>
      </c>
      <c r="AU1337" s="250" t="s">
        <v>144</v>
      </c>
      <c r="AV1337" s="14" t="s">
        <v>144</v>
      </c>
      <c r="AW1337" s="14" t="s">
        <v>30</v>
      </c>
      <c r="AX1337" s="14" t="s">
        <v>74</v>
      </c>
      <c r="AY1337" s="250" t="s">
        <v>136</v>
      </c>
    </row>
    <row r="1338" s="13" customFormat="1">
      <c r="A1338" s="13"/>
      <c r="B1338" s="229"/>
      <c r="C1338" s="230"/>
      <c r="D1338" s="231" t="s">
        <v>150</v>
      </c>
      <c r="E1338" s="232" t="s">
        <v>1</v>
      </c>
      <c r="F1338" s="233" t="s">
        <v>168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150</v>
      </c>
      <c r="AU1338" s="239" t="s">
        <v>144</v>
      </c>
      <c r="AV1338" s="13" t="s">
        <v>81</v>
      </c>
      <c r="AW1338" s="13" t="s">
        <v>30</v>
      </c>
      <c r="AX1338" s="13" t="s">
        <v>74</v>
      </c>
      <c r="AY1338" s="239" t="s">
        <v>136</v>
      </c>
    </row>
    <row r="1339" s="14" customFormat="1">
      <c r="A1339" s="14"/>
      <c r="B1339" s="240"/>
      <c r="C1339" s="241"/>
      <c r="D1339" s="231" t="s">
        <v>150</v>
      </c>
      <c r="E1339" s="242" t="s">
        <v>1</v>
      </c>
      <c r="F1339" s="243" t="s">
        <v>1577</v>
      </c>
      <c r="G1339" s="241"/>
      <c r="H1339" s="244">
        <v>8.3409999999999993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150</v>
      </c>
      <c r="AU1339" s="250" t="s">
        <v>144</v>
      </c>
      <c r="AV1339" s="14" t="s">
        <v>144</v>
      </c>
      <c r="AW1339" s="14" t="s">
        <v>30</v>
      </c>
      <c r="AX1339" s="14" t="s">
        <v>74</v>
      </c>
      <c r="AY1339" s="250" t="s">
        <v>136</v>
      </c>
    </row>
    <row r="1340" s="15" customFormat="1">
      <c r="A1340" s="15"/>
      <c r="B1340" s="251"/>
      <c r="C1340" s="252"/>
      <c r="D1340" s="231" t="s">
        <v>150</v>
      </c>
      <c r="E1340" s="253" t="s">
        <v>1</v>
      </c>
      <c r="F1340" s="254" t="s">
        <v>174</v>
      </c>
      <c r="G1340" s="252"/>
      <c r="H1340" s="255">
        <v>16.18</v>
      </c>
      <c r="I1340" s="256"/>
      <c r="J1340" s="252"/>
      <c r="K1340" s="252"/>
      <c r="L1340" s="257"/>
      <c r="M1340" s="258"/>
      <c r="N1340" s="259"/>
      <c r="O1340" s="259"/>
      <c r="P1340" s="259"/>
      <c r="Q1340" s="259"/>
      <c r="R1340" s="259"/>
      <c r="S1340" s="259"/>
      <c r="T1340" s="260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61" t="s">
        <v>150</v>
      </c>
      <c r="AU1340" s="261" t="s">
        <v>144</v>
      </c>
      <c r="AV1340" s="15" t="s">
        <v>143</v>
      </c>
      <c r="AW1340" s="15" t="s">
        <v>30</v>
      </c>
      <c r="AX1340" s="15" t="s">
        <v>81</v>
      </c>
      <c r="AY1340" s="261" t="s">
        <v>136</v>
      </c>
    </row>
    <row r="1341" s="2" customFormat="1" ht="24.15" customHeight="1">
      <c r="A1341" s="38"/>
      <c r="B1341" s="39"/>
      <c r="C1341" s="215" t="s">
        <v>1594</v>
      </c>
      <c r="D1341" s="215" t="s">
        <v>139</v>
      </c>
      <c r="E1341" s="216" t="s">
        <v>1595</v>
      </c>
      <c r="F1341" s="217" t="s">
        <v>1596</v>
      </c>
      <c r="G1341" s="218" t="s">
        <v>148</v>
      </c>
      <c r="H1341" s="219">
        <v>16.18</v>
      </c>
      <c r="I1341" s="220"/>
      <c r="J1341" s="221">
        <f>ROUND(I1341*H1341,1)</f>
        <v>0</v>
      </c>
      <c r="K1341" s="222"/>
      <c r="L1341" s="44"/>
      <c r="M1341" s="223" t="s">
        <v>1</v>
      </c>
      <c r="N1341" s="224" t="s">
        <v>40</v>
      </c>
      <c r="O1341" s="91"/>
      <c r="P1341" s="225">
        <f>O1341*H1341</f>
        <v>0</v>
      </c>
      <c r="Q1341" s="225">
        <v>0</v>
      </c>
      <c r="R1341" s="225">
        <f>Q1341*H1341</f>
        <v>0</v>
      </c>
      <c r="S1341" s="225">
        <v>0.0025000000000000001</v>
      </c>
      <c r="T1341" s="226">
        <f>S1341*H1341</f>
        <v>0.04045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244</v>
      </c>
      <c r="AT1341" s="227" t="s">
        <v>139</v>
      </c>
      <c r="AU1341" s="227" t="s">
        <v>144</v>
      </c>
      <c r="AY1341" s="17" t="s">
        <v>136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144</v>
      </c>
      <c r="BK1341" s="228">
        <f>ROUND(I1341*H1341,1)</f>
        <v>0</v>
      </c>
      <c r="BL1341" s="17" t="s">
        <v>244</v>
      </c>
      <c r="BM1341" s="227" t="s">
        <v>1597</v>
      </c>
    </row>
    <row r="1342" s="13" customFormat="1">
      <c r="A1342" s="13"/>
      <c r="B1342" s="229"/>
      <c r="C1342" s="230"/>
      <c r="D1342" s="231" t="s">
        <v>150</v>
      </c>
      <c r="E1342" s="232" t="s">
        <v>1</v>
      </c>
      <c r="F1342" s="233" t="s">
        <v>162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150</v>
      </c>
      <c r="AU1342" s="239" t="s">
        <v>144</v>
      </c>
      <c r="AV1342" s="13" t="s">
        <v>81</v>
      </c>
      <c r="AW1342" s="13" t="s">
        <v>30</v>
      </c>
      <c r="AX1342" s="13" t="s">
        <v>74</v>
      </c>
      <c r="AY1342" s="239" t="s">
        <v>136</v>
      </c>
    </row>
    <row r="1343" s="14" customFormat="1">
      <c r="A1343" s="14"/>
      <c r="B1343" s="240"/>
      <c r="C1343" s="241"/>
      <c r="D1343" s="231" t="s">
        <v>150</v>
      </c>
      <c r="E1343" s="242" t="s">
        <v>1</v>
      </c>
      <c r="F1343" s="243" t="s">
        <v>1576</v>
      </c>
      <c r="G1343" s="241"/>
      <c r="H1343" s="244">
        <v>7.8390000000000004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150</v>
      </c>
      <c r="AU1343" s="250" t="s">
        <v>144</v>
      </c>
      <c r="AV1343" s="14" t="s">
        <v>144</v>
      </c>
      <c r="AW1343" s="14" t="s">
        <v>30</v>
      </c>
      <c r="AX1343" s="14" t="s">
        <v>74</v>
      </c>
      <c r="AY1343" s="250" t="s">
        <v>136</v>
      </c>
    </row>
    <row r="1344" s="13" customFormat="1">
      <c r="A1344" s="13"/>
      <c r="B1344" s="229"/>
      <c r="C1344" s="230"/>
      <c r="D1344" s="231" t="s">
        <v>150</v>
      </c>
      <c r="E1344" s="232" t="s">
        <v>1</v>
      </c>
      <c r="F1344" s="233" t="s">
        <v>168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150</v>
      </c>
      <c r="AU1344" s="239" t="s">
        <v>144</v>
      </c>
      <c r="AV1344" s="13" t="s">
        <v>81</v>
      </c>
      <c r="AW1344" s="13" t="s">
        <v>30</v>
      </c>
      <c r="AX1344" s="13" t="s">
        <v>74</v>
      </c>
      <c r="AY1344" s="239" t="s">
        <v>136</v>
      </c>
    </row>
    <row r="1345" s="14" customFormat="1">
      <c r="A1345" s="14"/>
      <c r="B1345" s="240"/>
      <c r="C1345" s="241"/>
      <c r="D1345" s="231" t="s">
        <v>150</v>
      </c>
      <c r="E1345" s="242" t="s">
        <v>1</v>
      </c>
      <c r="F1345" s="243" t="s">
        <v>1577</v>
      </c>
      <c r="G1345" s="241"/>
      <c r="H1345" s="244">
        <v>8.3409999999999993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150</v>
      </c>
      <c r="AU1345" s="250" t="s">
        <v>144</v>
      </c>
      <c r="AV1345" s="14" t="s">
        <v>144</v>
      </c>
      <c r="AW1345" s="14" t="s">
        <v>30</v>
      </c>
      <c r="AX1345" s="14" t="s">
        <v>74</v>
      </c>
      <c r="AY1345" s="250" t="s">
        <v>136</v>
      </c>
    </row>
    <row r="1346" s="15" customFormat="1">
      <c r="A1346" s="15"/>
      <c r="B1346" s="251"/>
      <c r="C1346" s="252"/>
      <c r="D1346" s="231" t="s">
        <v>150</v>
      </c>
      <c r="E1346" s="253" t="s">
        <v>1</v>
      </c>
      <c r="F1346" s="254" t="s">
        <v>174</v>
      </c>
      <c r="G1346" s="252"/>
      <c r="H1346" s="255">
        <v>16.18</v>
      </c>
      <c r="I1346" s="256"/>
      <c r="J1346" s="252"/>
      <c r="K1346" s="252"/>
      <c r="L1346" s="257"/>
      <c r="M1346" s="258"/>
      <c r="N1346" s="259"/>
      <c r="O1346" s="259"/>
      <c r="P1346" s="259"/>
      <c r="Q1346" s="259"/>
      <c r="R1346" s="259"/>
      <c r="S1346" s="259"/>
      <c r="T1346" s="260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1" t="s">
        <v>150</v>
      </c>
      <c r="AU1346" s="261" t="s">
        <v>144</v>
      </c>
      <c r="AV1346" s="15" t="s">
        <v>143</v>
      </c>
      <c r="AW1346" s="15" t="s">
        <v>30</v>
      </c>
      <c r="AX1346" s="15" t="s">
        <v>81</v>
      </c>
      <c r="AY1346" s="261" t="s">
        <v>136</v>
      </c>
    </row>
    <row r="1347" s="2" customFormat="1" ht="16.5" customHeight="1">
      <c r="A1347" s="38"/>
      <c r="B1347" s="39"/>
      <c r="C1347" s="215" t="s">
        <v>1598</v>
      </c>
      <c r="D1347" s="215" t="s">
        <v>139</v>
      </c>
      <c r="E1347" s="216" t="s">
        <v>1599</v>
      </c>
      <c r="F1347" s="217" t="s">
        <v>1600</v>
      </c>
      <c r="G1347" s="218" t="s">
        <v>148</v>
      </c>
      <c r="H1347" s="219">
        <v>16.18</v>
      </c>
      <c r="I1347" s="220"/>
      <c r="J1347" s="221">
        <f>ROUND(I1347*H1347,1)</f>
        <v>0</v>
      </c>
      <c r="K1347" s="222"/>
      <c r="L1347" s="44"/>
      <c r="M1347" s="223" t="s">
        <v>1</v>
      </c>
      <c r="N1347" s="224" t="s">
        <v>40</v>
      </c>
      <c r="O1347" s="91"/>
      <c r="P1347" s="225">
        <f>O1347*H1347</f>
        <v>0</v>
      </c>
      <c r="Q1347" s="225">
        <v>0.00029999999999999997</v>
      </c>
      <c r="R1347" s="225">
        <f>Q1347*H1347</f>
        <v>0.0048539999999999998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244</v>
      </c>
      <c r="AT1347" s="227" t="s">
        <v>139</v>
      </c>
      <c r="AU1347" s="227" t="s">
        <v>144</v>
      </c>
      <c r="AY1347" s="17" t="s">
        <v>136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144</v>
      </c>
      <c r="BK1347" s="228">
        <f>ROUND(I1347*H1347,1)</f>
        <v>0</v>
      </c>
      <c r="BL1347" s="17" t="s">
        <v>244</v>
      </c>
      <c r="BM1347" s="227" t="s">
        <v>1601</v>
      </c>
    </row>
    <row r="1348" s="13" customFormat="1">
      <c r="A1348" s="13"/>
      <c r="B1348" s="229"/>
      <c r="C1348" s="230"/>
      <c r="D1348" s="231" t="s">
        <v>150</v>
      </c>
      <c r="E1348" s="232" t="s">
        <v>1</v>
      </c>
      <c r="F1348" s="233" t="s">
        <v>162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150</v>
      </c>
      <c r="AU1348" s="239" t="s">
        <v>144</v>
      </c>
      <c r="AV1348" s="13" t="s">
        <v>81</v>
      </c>
      <c r="AW1348" s="13" t="s">
        <v>30</v>
      </c>
      <c r="AX1348" s="13" t="s">
        <v>74</v>
      </c>
      <c r="AY1348" s="239" t="s">
        <v>136</v>
      </c>
    </row>
    <row r="1349" s="14" customFormat="1">
      <c r="A1349" s="14"/>
      <c r="B1349" s="240"/>
      <c r="C1349" s="241"/>
      <c r="D1349" s="231" t="s">
        <v>150</v>
      </c>
      <c r="E1349" s="242" t="s">
        <v>1</v>
      </c>
      <c r="F1349" s="243" t="s">
        <v>1576</v>
      </c>
      <c r="G1349" s="241"/>
      <c r="H1349" s="244">
        <v>7.8390000000000004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150</v>
      </c>
      <c r="AU1349" s="250" t="s">
        <v>144</v>
      </c>
      <c r="AV1349" s="14" t="s">
        <v>144</v>
      </c>
      <c r="AW1349" s="14" t="s">
        <v>30</v>
      </c>
      <c r="AX1349" s="14" t="s">
        <v>74</v>
      </c>
      <c r="AY1349" s="250" t="s">
        <v>136</v>
      </c>
    </row>
    <row r="1350" s="13" customFormat="1">
      <c r="A1350" s="13"/>
      <c r="B1350" s="229"/>
      <c r="C1350" s="230"/>
      <c r="D1350" s="231" t="s">
        <v>150</v>
      </c>
      <c r="E1350" s="232" t="s">
        <v>1</v>
      </c>
      <c r="F1350" s="233" t="s">
        <v>168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150</v>
      </c>
      <c r="AU1350" s="239" t="s">
        <v>144</v>
      </c>
      <c r="AV1350" s="13" t="s">
        <v>81</v>
      </c>
      <c r="AW1350" s="13" t="s">
        <v>30</v>
      </c>
      <c r="AX1350" s="13" t="s">
        <v>74</v>
      </c>
      <c r="AY1350" s="239" t="s">
        <v>136</v>
      </c>
    </row>
    <row r="1351" s="14" customFormat="1">
      <c r="A1351" s="14"/>
      <c r="B1351" s="240"/>
      <c r="C1351" s="241"/>
      <c r="D1351" s="231" t="s">
        <v>150</v>
      </c>
      <c r="E1351" s="242" t="s">
        <v>1</v>
      </c>
      <c r="F1351" s="243" t="s">
        <v>1577</v>
      </c>
      <c r="G1351" s="241"/>
      <c r="H1351" s="244">
        <v>8.3409999999999993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150</v>
      </c>
      <c r="AU1351" s="250" t="s">
        <v>144</v>
      </c>
      <c r="AV1351" s="14" t="s">
        <v>144</v>
      </c>
      <c r="AW1351" s="14" t="s">
        <v>30</v>
      </c>
      <c r="AX1351" s="14" t="s">
        <v>74</v>
      </c>
      <c r="AY1351" s="250" t="s">
        <v>136</v>
      </c>
    </row>
    <row r="1352" s="15" customFormat="1">
      <c r="A1352" s="15"/>
      <c r="B1352" s="251"/>
      <c r="C1352" s="252"/>
      <c r="D1352" s="231" t="s">
        <v>150</v>
      </c>
      <c r="E1352" s="253" t="s">
        <v>1</v>
      </c>
      <c r="F1352" s="254" t="s">
        <v>174</v>
      </c>
      <c r="G1352" s="252"/>
      <c r="H1352" s="255">
        <v>16.18</v>
      </c>
      <c r="I1352" s="256"/>
      <c r="J1352" s="252"/>
      <c r="K1352" s="252"/>
      <c r="L1352" s="257"/>
      <c r="M1352" s="258"/>
      <c r="N1352" s="259"/>
      <c r="O1352" s="259"/>
      <c r="P1352" s="259"/>
      <c r="Q1352" s="259"/>
      <c r="R1352" s="259"/>
      <c r="S1352" s="259"/>
      <c r="T1352" s="260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1" t="s">
        <v>150</v>
      </c>
      <c r="AU1352" s="261" t="s">
        <v>144</v>
      </c>
      <c r="AV1352" s="15" t="s">
        <v>143</v>
      </c>
      <c r="AW1352" s="15" t="s">
        <v>30</v>
      </c>
      <c r="AX1352" s="15" t="s">
        <v>81</v>
      </c>
      <c r="AY1352" s="261" t="s">
        <v>136</v>
      </c>
    </row>
    <row r="1353" s="2" customFormat="1" ht="16.5" customHeight="1">
      <c r="A1353" s="38"/>
      <c r="B1353" s="39"/>
      <c r="C1353" s="262" t="s">
        <v>1602</v>
      </c>
      <c r="D1353" s="262" t="s">
        <v>254</v>
      </c>
      <c r="E1353" s="263" t="s">
        <v>1603</v>
      </c>
      <c r="F1353" s="264" t="s">
        <v>1604</v>
      </c>
      <c r="G1353" s="265" t="s">
        <v>148</v>
      </c>
      <c r="H1353" s="266">
        <v>17.797999999999998</v>
      </c>
      <c r="I1353" s="267"/>
      <c r="J1353" s="268">
        <f>ROUND(I1353*H1353,1)</f>
        <v>0</v>
      </c>
      <c r="K1353" s="269"/>
      <c r="L1353" s="270"/>
      <c r="M1353" s="271" t="s">
        <v>1</v>
      </c>
      <c r="N1353" s="272" t="s">
        <v>40</v>
      </c>
      <c r="O1353" s="91"/>
      <c r="P1353" s="225">
        <f>O1353*H1353</f>
        <v>0</v>
      </c>
      <c r="Q1353" s="225">
        <v>0.0028300000000000001</v>
      </c>
      <c r="R1353" s="225">
        <f>Q1353*H1353</f>
        <v>0.050368339999999998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325</v>
      </c>
      <c r="AT1353" s="227" t="s">
        <v>254</v>
      </c>
      <c r="AU1353" s="227" t="s">
        <v>144</v>
      </c>
      <c r="AY1353" s="17" t="s">
        <v>136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144</v>
      </c>
      <c r="BK1353" s="228">
        <f>ROUND(I1353*H1353,1)</f>
        <v>0</v>
      </c>
      <c r="BL1353" s="17" t="s">
        <v>244</v>
      </c>
      <c r="BM1353" s="227" t="s">
        <v>1605</v>
      </c>
    </row>
    <row r="1354" s="14" customFormat="1">
      <c r="A1354" s="14"/>
      <c r="B1354" s="240"/>
      <c r="C1354" s="241"/>
      <c r="D1354" s="231" t="s">
        <v>150</v>
      </c>
      <c r="E1354" s="241"/>
      <c r="F1354" s="243" t="s">
        <v>1606</v>
      </c>
      <c r="G1354" s="241"/>
      <c r="H1354" s="244">
        <v>17.797999999999998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150</v>
      </c>
      <c r="AU1354" s="250" t="s">
        <v>144</v>
      </c>
      <c r="AV1354" s="14" t="s">
        <v>144</v>
      </c>
      <c r="AW1354" s="14" t="s">
        <v>4</v>
      </c>
      <c r="AX1354" s="14" t="s">
        <v>81</v>
      </c>
      <c r="AY1354" s="250" t="s">
        <v>136</v>
      </c>
    </row>
    <row r="1355" s="2" customFormat="1" ht="24.15" customHeight="1">
      <c r="A1355" s="38"/>
      <c r="B1355" s="39"/>
      <c r="C1355" s="215" t="s">
        <v>1607</v>
      </c>
      <c r="D1355" s="215" t="s">
        <v>139</v>
      </c>
      <c r="E1355" s="216" t="s">
        <v>1608</v>
      </c>
      <c r="F1355" s="217" t="s">
        <v>1609</v>
      </c>
      <c r="G1355" s="218" t="s">
        <v>307</v>
      </c>
      <c r="H1355" s="219">
        <v>5.4050000000000002</v>
      </c>
      <c r="I1355" s="220"/>
      <c r="J1355" s="221">
        <f>ROUND(I1355*H1355,1)</f>
        <v>0</v>
      </c>
      <c r="K1355" s="222"/>
      <c r="L1355" s="44"/>
      <c r="M1355" s="223" t="s">
        <v>1</v>
      </c>
      <c r="N1355" s="224" t="s">
        <v>40</v>
      </c>
      <c r="O1355" s="91"/>
      <c r="P1355" s="225">
        <f>O1355*H1355</f>
        <v>0</v>
      </c>
      <c r="Q1355" s="225">
        <v>2.0000000000000002E-05</v>
      </c>
      <c r="R1355" s="225">
        <f>Q1355*H1355</f>
        <v>0.00010810000000000001</v>
      </c>
      <c r="S1355" s="225">
        <v>0</v>
      </c>
      <c r="T1355" s="226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7" t="s">
        <v>244</v>
      </c>
      <c r="AT1355" s="227" t="s">
        <v>139</v>
      </c>
      <c r="AU1355" s="227" t="s">
        <v>144</v>
      </c>
      <c r="AY1355" s="17" t="s">
        <v>136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17" t="s">
        <v>144</v>
      </c>
      <c r="BK1355" s="228">
        <f>ROUND(I1355*H1355,1)</f>
        <v>0</v>
      </c>
      <c r="BL1355" s="17" t="s">
        <v>244</v>
      </c>
      <c r="BM1355" s="227" t="s">
        <v>1610</v>
      </c>
    </row>
    <row r="1356" s="14" customFormat="1">
      <c r="A1356" s="14"/>
      <c r="B1356" s="240"/>
      <c r="C1356" s="241"/>
      <c r="D1356" s="231" t="s">
        <v>150</v>
      </c>
      <c r="E1356" s="242" t="s">
        <v>1</v>
      </c>
      <c r="F1356" s="243" t="s">
        <v>1611</v>
      </c>
      <c r="G1356" s="241"/>
      <c r="H1356" s="244">
        <v>5.4050000000000002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150</v>
      </c>
      <c r="AU1356" s="250" t="s">
        <v>144</v>
      </c>
      <c r="AV1356" s="14" t="s">
        <v>144</v>
      </c>
      <c r="AW1356" s="14" t="s">
        <v>30</v>
      </c>
      <c r="AX1356" s="14" t="s">
        <v>81</v>
      </c>
      <c r="AY1356" s="250" t="s">
        <v>136</v>
      </c>
    </row>
    <row r="1357" s="2" customFormat="1" ht="21.75" customHeight="1">
      <c r="A1357" s="38"/>
      <c r="B1357" s="39"/>
      <c r="C1357" s="215" t="s">
        <v>1612</v>
      </c>
      <c r="D1357" s="215" t="s">
        <v>139</v>
      </c>
      <c r="E1357" s="216" t="s">
        <v>1613</v>
      </c>
      <c r="F1357" s="217" t="s">
        <v>1614</v>
      </c>
      <c r="G1357" s="218" t="s">
        <v>307</v>
      </c>
      <c r="H1357" s="219">
        <v>21.274000000000001</v>
      </c>
      <c r="I1357" s="220"/>
      <c r="J1357" s="221">
        <f>ROUND(I1357*H1357,1)</f>
        <v>0</v>
      </c>
      <c r="K1357" s="222"/>
      <c r="L1357" s="44"/>
      <c r="M1357" s="223" t="s">
        <v>1</v>
      </c>
      <c r="N1357" s="224" t="s">
        <v>40</v>
      </c>
      <c r="O1357" s="91"/>
      <c r="P1357" s="225">
        <f>O1357*H1357</f>
        <v>0</v>
      </c>
      <c r="Q1357" s="225">
        <v>0</v>
      </c>
      <c r="R1357" s="225">
        <f>Q1357*H1357</f>
        <v>0</v>
      </c>
      <c r="S1357" s="225">
        <v>0.00029999999999999997</v>
      </c>
      <c r="T1357" s="226">
        <f>S1357*H1357</f>
        <v>0.0063821999999999993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27" t="s">
        <v>244</v>
      </c>
      <c r="AT1357" s="227" t="s">
        <v>139</v>
      </c>
      <c r="AU1357" s="227" t="s">
        <v>144</v>
      </c>
      <c r="AY1357" s="17" t="s">
        <v>136</v>
      </c>
      <c r="BE1357" s="228">
        <f>IF(N1357="základní",J1357,0)</f>
        <v>0</v>
      </c>
      <c r="BF1357" s="228">
        <f>IF(N1357="snížená",J1357,0)</f>
        <v>0</v>
      </c>
      <c r="BG1357" s="228">
        <f>IF(N1357="zákl. přenesená",J1357,0)</f>
        <v>0</v>
      </c>
      <c r="BH1357" s="228">
        <f>IF(N1357="sníž. přenesená",J1357,0)</f>
        <v>0</v>
      </c>
      <c r="BI1357" s="228">
        <f>IF(N1357="nulová",J1357,0)</f>
        <v>0</v>
      </c>
      <c r="BJ1357" s="17" t="s">
        <v>144</v>
      </c>
      <c r="BK1357" s="228">
        <f>ROUND(I1357*H1357,1)</f>
        <v>0</v>
      </c>
      <c r="BL1357" s="17" t="s">
        <v>244</v>
      </c>
      <c r="BM1357" s="227" t="s">
        <v>1615</v>
      </c>
    </row>
    <row r="1358" s="13" customFormat="1">
      <c r="A1358" s="13"/>
      <c r="B1358" s="229"/>
      <c r="C1358" s="230"/>
      <c r="D1358" s="231" t="s">
        <v>150</v>
      </c>
      <c r="E1358" s="232" t="s">
        <v>1</v>
      </c>
      <c r="F1358" s="233" t="s">
        <v>1509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150</v>
      </c>
      <c r="AU1358" s="239" t="s">
        <v>144</v>
      </c>
      <c r="AV1358" s="13" t="s">
        <v>81</v>
      </c>
      <c r="AW1358" s="13" t="s">
        <v>30</v>
      </c>
      <c r="AX1358" s="13" t="s">
        <v>74</v>
      </c>
      <c r="AY1358" s="239" t="s">
        <v>136</v>
      </c>
    </row>
    <row r="1359" s="13" customFormat="1">
      <c r="A1359" s="13"/>
      <c r="B1359" s="229"/>
      <c r="C1359" s="230"/>
      <c r="D1359" s="231" t="s">
        <v>150</v>
      </c>
      <c r="E1359" s="232" t="s">
        <v>1</v>
      </c>
      <c r="F1359" s="233" t="s">
        <v>162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150</v>
      </c>
      <c r="AU1359" s="239" t="s">
        <v>144</v>
      </c>
      <c r="AV1359" s="13" t="s">
        <v>81</v>
      </c>
      <c r="AW1359" s="13" t="s">
        <v>30</v>
      </c>
      <c r="AX1359" s="13" t="s">
        <v>74</v>
      </c>
      <c r="AY1359" s="239" t="s">
        <v>136</v>
      </c>
    </row>
    <row r="1360" s="14" customFormat="1">
      <c r="A1360" s="14"/>
      <c r="B1360" s="240"/>
      <c r="C1360" s="241"/>
      <c r="D1360" s="231" t="s">
        <v>150</v>
      </c>
      <c r="E1360" s="242" t="s">
        <v>1</v>
      </c>
      <c r="F1360" s="243" t="s">
        <v>1510</v>
      </c>
      <c r="G1360" s="241"/>
      <c r="H1360" s="244">
        <v>10.142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150</v>
      </c>
      <c r="AU1360" s="250" t="s">
        <v>144</v>
      </c>
      <c r="AV1360" s="14" t="s">
        <v>144</v>
      </c>
      <c r="AW1360" s="14" t="s">
        <v>30</v>
      </c>
      <c r="AX1360" s="14" t="s">
        <v>74</v>
      </c>
      <c r="AY1360" s="250" t="s">
        <v>136</v>
      </c>
    </row>
    <row r="1361" s="13" customFormat="1">
      <c r="A1361" s="13"/>
      <c r="B1361" s="229"/>
      <c r="C1361" s="230"/>
      <c r="D1361" s="231" t="s">
        <v>150</v>
      </c>
      <c r="E1361" s="232" t="s">
        <v>1</v>
      </c>
      <c r="F1361" s="233" t="s">
        <v>168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150</v>
      </c>
      <c r="AU1361" s="239" t="s">
        <v>144</v>
      </c>
      <c r="AV1361" s="13" t="s">
        <v>81</v>
      </c>
      <c r="AW1361" s="13" t="s">
        <v>30</v>
      </c>
      <c r="AX1361" s="13" t="s">
        <v>74</v>
      </c>
      <c r="AY1361" s="239" t="s">
        <v>136</v>
      </c>
    </row>
    <row r="1362" s="14" customFormat="1">
      <c r="A1362" s="14"/>
      <c r="B1362" s="240"/>
      <c r="C1362" s="241"/>
      <c r="D1362" s="231" t="s">
        <v>150</v>
      </c>
      <c r="E1362" s="242" t="s">
        <v>1</v>
      </c>
      <c r="F1362" s="243" t="s">
        <v>1511</v>
      </c>
      <c r="G1362" s="241"/>
      <c r="H1362" s="244">
        <v>11.132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150</v>
      </c>
      <c r="AU1362" s="250" t="s">
        <v>144</v>
      </c>
      <c r="AV1362" s="14" t="s">
        <v>144</v>
      </c>
      <c r="AW1362" s="14" t="s">
        <v>30</v>
      </c>
      <c r="AX1362" s="14" t="s">
        <v>74</v>
      </c>
      <c r="AY1362" s="250" t="s">
        <v>136</v>
      </c>
    </row>
    <row r="1363" s="15" customFormat="1">
      <c r="A1363" s="15"/>
      <c r="B1363" s="251"/>
      <c r="C1363" s="252"/>
      <c r="D1363" s="231" t="s">
        <v>150</v>
      </c>
      <c r="E1363" s="253" t="s">
        <v>1</v>
      </c>
      <c r="F1363" s="254" t="s">
        <v>174</v>
      </c>
      <c r="G1363" s="252"/>
      <c r="H1363" s="255">
        <v>21.274000000000001</v>
      </c>
      <c r="I1363" s="256"/>
      <c r="J1363" s="252"/>
      <c r="K1363" s="252"/>
      <c r="L1363" s="257"/>
      <c r="M1363" s="258"/>
      <c r="N1363" s="259"/>
      <c r="O1363" s="259"/>
      <c r="P1363" s="259"/>
      <c r="Q1363" s="259"/>
      <c r="R1363" s="259"/>
      <c r="S1363" s="259"/>
      <c r="T1363" s="260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1" t="s">
        <v>150</v>
      </c>
      <c r="AU1363" s="261" t="s">
        <v>144</v>
      </c>
      <c r="AV1363" s="15" t="s">
        <v>143</v>
      </c>
      <c r="AW1363" s="15" t="s">
        <v>30</v>
      </c>
      <c r="AX1363" s="15" t="s">
        <v>81</v>
      </c>
      <c r="AY1363" s="261" t="s">
        <v>136</v>
      </c>
    </row>
    <row r="1364" s="2" customFormat="1" ht="16.5" customHeight="1">
      <c r="A1364" s="38"/>
      <c r="B1364" s="39"/>
      <c r="C1364" s="215" t="s">
        <v>1616</v>
      </c>
      <c r="D1364" s="215" t="s">
        <v>139</v>
      </c>
      <c r="E1364" s="216" t="s">
        <v>1617</v>
      </c>
      <c r="F1364" s="217" t="s">
        <v>1618</v>
      </c>
      <c r="G1364" s="218" t="s">
        <v>307</v>
      </c>
      <c r="H1364" s="219">
        <v>21.274000000000001</v>
      </c>
      <c r="I1364" s="220"/>
      <c r="J1364" s="221">
        <f>ROUND(I1364*H1364,1)</f>
        <v>0</v>
      </c>
      <c r="K1364" s="222"/>
      <c r="L1364" s="44"/>
      <c r="M1364" s="223" t="s">
        <v>1</v>
      </c>
      <c r="N1364" s="224" t="s">
        <v>40</v>
      </c>
      <c r="O1364" s="91"/>
      <c r="P1364" s="225">
        <f>O1364*H1364</f>
        <v>0</v>
      </c>
      <c r="Q1364" s="225">
        <v>3.0000000000000001E-05</v>
      </c>
      <c r="R1364" s="225">
        <f>Q1364*H1364</f>
        <v>0.00063822</v>
      </c>
      <c r="S1364" s="225">
        <v>0</v>
      </c>
      <c r="T1364" s="22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27" t="s">
        <v>244</v>
      </c>
      <c r="AT1364" s="227" t="s">
        <v>139</v>
      </c>
      <c r="AU1364" s="227" t="s">
        <v>144</v>
      </c>
      <c r="AY1364" s="17" t="s">
        <v>136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17" t="s">
        <v>144</v>
      </c>
      <c r="BK1364" s="228">
        <f>ROUND(I1364*H1364,1)</f>
        <v>0</v>
      </c>
      <c r="BL1364" s="17" t="s">
        <v>244</v>
      </c>
      <c r="BM1364" s="227" t="s">
        <v>1619</v>
      </c>
    </row>
    <row r="1365" s="13" customFormat="1">
      <c r="A1365" s="13"/>
      <c r="B1365" s="229"/>
      <c r="C1365" s="230"/>
      <c r="D1365" s="231" t="s">
        <v>150</v>
      </c>
      <c r="E1365" s="232" t="s">
        <v>1</v>
      </c>
      <c r="F1365" s="233" t="s">
        <v>1509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150</v>
      </c>
      <c r="AU1365" s="239" t="s">
        <v>144</v>
      </c>
      <c r="AV1365" s="13" t="s">
        <v>81</v>
      </c>
      <c r="AW1365" s="13" t="s">
        <v>30</v>
      </c>
      <c r="AX1365" s="13" t="s">
        <v>74</v>
      </c>
      <c r="AY1365" s="239" t="s">
        <v>136</v>
      </c>
    </row>
    <row r="1366" s="13" customFormat="1">
      <c r="A1366" s="13"/>
      <c r="B1366" s="229"/>
      <c r="C1366" s="230"/>
      <c r="D1366" s="231" t="s">
        <v>150</v>
      </c>
      <c r="E1366" s="232" t="s">
        <v>1</v>
      </c>
      <c r="F1366" s="233" t="s">
        <v>162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150</v>
      </c>
      <c r="AU1366" s="239" t="s">
        <v>144</v>
      </c>
      <c r="AV1366" s="13" t="s">
        <v>81</v>
      </c>
      <c r="AW1366" s="13" t="s">
        <v>30</v>
      </c>
      <c r="AX1366" s="13" t="s">
        <v>74</v>
      </c>
      <c r="AY1366" s="239" t="s">
        <v>136</v>
      </c>
    </row>
    <row r="1367" s="14" customFormat="1">
      <c r="A1367" s="14"/>
      <c r="B1367" s="240"/>
      <c r="C1367" s="241"/>
      <c r="D1367" s="231" t="s">
        <v>150</v>
      </c>
      <c r="E1367" s="242" t="s">
        <v>1</v>
      </c>
      <c r="F1367" s="243" t="s">
        <v>1510</v>
      </c>
      <c r="G1367" s="241"/>
      <c r="H1367" s="244">
        <v>10.142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150</v>
      </c>
      <c r="AU1367" s="250" t="s">
        <v>144</v>
      </c>
      <c r="AV1367" s="14" t="s">
        <v>144</v>
      </c>
      <c r="AW1367" s="14" t="s">
        <v>30</v>
      </c>
      <c r="AX1367" s="14" t="s">
        <v>74</v>
      </c>
      <c r="AY1367" s="250" t="s">
        <v>136</v>
      </c>
    </row>
    <row r="1368" s="13" customFormat="1">
      <c r="A1368" s="13"/>
      <c r="B1368" s="229"/>
      <c r="C1368" s="230"/>
      <c r="D1368" s="231" t="s">
        <v>150</v>
      </c>
      <c r="E1368" s="232" t="s">
        <v>1</v>
      </c>
      <c r="F1368" s="233" t="s">
        <v>168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150</v>
      </c>
      <c r="AU1368" s="239" t="s">
        <v>144</v>
      </c>
      <c r="AV1368" s="13" t="s">
        <v>81</v>
      </c>
      <c r="AW1368" s="13" t="s">
        <v>30</v>
      </c>
      <c r="AX1368" s="13" t="s">
        <v>74</v>
      </c>
      <c r="AY1368" s="239" t="s">
        <v>136</v>
      </c>
    </row>
    <row r="1369" s="14" customFormat="1">
      <c r="A1369" s="14"/>
      <c r="B1369" s="240"/>
      <c r="C1369" s="241"/>
      <c r="D1369" s="231" t="s">
        <v>150</v>
      </c>
      <c r="E1369" s="242" t="s">
        <v>1</v>
      </c>
      <c r="F1369" s="243" t="s">
        <v>1511</v>
      </c>
      <c r="G1369" s="241"/>
      <c r="H1369" s="244">
        <v>11.132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150</v>
      </c>
      <c r="AU1369" s="250" t="s">
        <v>144</v>
      </c>
      <c r="AV1369" s="14" t="s">
        <v>144</v>
      </c>
      <c r="AW1369" s="14" t="s">
        <v>30</v>
      </c>
      <c r="AX1369" s="14" t="s">
        <v>74</v>
      </c>
      <c r="AY1369" s="250" t="s">
        <v>136</v>
      </c>
    </row>
    <row r="1370" s="15" customFormat="1">
      <c r="A1370" s="15"/>
      <c r="B1370" s="251"/>
      <c r="C1370" s="252"/>
      <c r="D1370" s="231" t="s">
        <v>150</v>
      </c>
      <c r="E1370" s="253" t="s">
        <v>1</v>
      </c>
      <c r="F1370" s="254" t="s">
        <v>174</v>
      </c>
      <c r="G1370" s="252"/>
      <c r="H1370" s="255">
        <v>21.274000000000001</v>
      </c>
      <c r="I1370" s="256"/>
      <c r="J1370" s="252"/>
      <c r="K1370" s="252"/>
      <c r="L1370" s="257"/>
      <c r="M1370" s="258"/>
      <c r="N1370" s="259"/>
      <c r="O1370" s="259"/>
      <c r="P1370" s="259"/>
      <c r="Q1370" s="259"/>
      <c r="R1370" s="259"/>
      <c r="S1370" s="259"/>
      <c r="T1370" s="260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61" t="s">
        <v>150</v>
      </c>
      <c r="AU1370" s="261" t="s">
        <v>144</v>
      </c>
      <c r="AV1370" s="15" t="s">
        <v>143</v>
      </c>
      <c r="AW1370" s="15" t="s">
        <v>30</v>
      </c>
      <c r="AX1370" s="15" t="s">
        <v>81</v>
      </c>
      <c r="AY1370" s="261" t="s">
        <v>136</v>
      </c>
    </row>
    <row r="1371" s="2" customFormat="1" ht="24.15" customHeight="1">
      <c r="A1371" s="38"/>
      <c r="B1371" s="39"/>
      <c r="C1371" s="215" t="s">
        <v>1620</v>
      </c>
      <c r="D1371" s="215" t="s">
        <v>139</v>
      </c>
      <c r="E1371" s="216" t="s">
        <v>1621</v>
      </c>
      <c r="F1371" s="217" t="s">
        <v>1622</v>
      </c>
      <c r="G1371" s="218" t="s">
        <v>364</v>
      </c>
      <c r="H1371" s="219">
        <v>0.13200000000000001</v>
      </c>
      <c r="I1371" s="220"/>
      <c r="J1371" s="221">
        <f>ROUND(I1371*H1371,1)</f>
        <v>0</v>
      </c>
      <c r="K1371" s="222"/>
      <c r="L1371" s="44"/>
      <c r="M1371" s="223" t="s">
        <v>1</v>
      </c>
      <c r="N1371" s="224" t="s">
        <v>40</v>
      </c>
      <c r="O1371" s="91"/>
      <c r="P1371" s="225">
        <f>O1371*H1371</f>
        <v>0</v>
      </c>
      <c r="Q1371" s="225">
        <v>0</v>
      </c>
      <c r="R1371" s="225">
        <f>Q1371*H1371</f>
        <v>0</v>
      </c>
      <c r="S1371" s="225">
        <v>0</v>
      </c>
      <c r="T1371" s="226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244</v>
      </c>
      <c r="AT1371" s="227" t="s">
        <v>139</v>
      </c>
      <c r="AU1371" s="227" t="s">
        <v>144</v>
      </c>
      <c r="AY1371" s="17" t="s">
        <v>136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144</v>
      </c>
      <c r="BK1371" s="228">
        <f>ROUND(I1371*H1371,1)</f>
        <v>0</v>
      </c>
      <c r="BL1371" s="17" t="s">
        <v>244</v>
      </c>
      <c r="BM1371" s="227" t="s">
        <v>1623</v>
      </c>
    </row>
    <row r="1372" s="2" customFormat="1" ht="24.15" customHeight="1">
      <c r="A1372" s="38"/>
      <c r="B1372" s="39"/>
      <c r="C1372" s="215" t="s">
        <v>1624</v>
      </c>
      <c r="D1372" s="215" t="s">
        <v>139</v>
      </c>
      <c r="E1372" s="216" t="s">
        <v>1625</v>
      </c>
      <c r="F1372" s="217" t="s">
        <v>1626</v>
      </c>
      <c r="G1372" s="218" t="s">
        <v>364</v>
      </c>
      <c r="H1372" s="219">
        <v>0.13200000000000001</v>
      </c>
      <c r="I1372" s="220"/>
      <c r="J1372" s="221">
        <f>ROUND(I1372*H1372,1)</f>
        <v>0</v>
      </c>
      <c r="K1372" s="222"/>
      <c r="L1372" s="44"/>
      <c r="M1372" s="223" t="s">
        <v>1</v>
      </c>
      <c r="N1372" s="224" t="s">
        <v>40</v>
      </c>
      <c r="O1372" s="91"/>
      <c r="P1372" s="225">
        <f>O1372*H1372</f>
        <v>0</v>
      </c>
      <c r="Q1372" s="225">
        <v>0</v>
      </c>
      <c r="R1372" s="225">
        <f>Q1372*H1372</f>
        <v>0</v>
      </c>
      <c r="S1372" s="225">
        <v>0</v>
      </c>
      <c r="T1372" s="226">
        <f>S1372*H1372</f>
        <v>0</v>
      </c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R1372" s="227" t="s">
        <v>244</v>
      </c>
      <c r="AT1372" s="227" t="s">
        <v>139</v>
      </c>
      <c r="AU1372" s="227" t="s">
        <v>144</v>
      </c>
      <c r="AY1372" s="17" t="s">
        <v>136</v>
      </c>
      <c r="BE1372" s="228">
        <f>IF(N1372="základní",J1372,0)</f>
        <v>0</v>
      </c>
      <c r="BF1372" s="228">
        <f>IF(N1372="snížená",J1372,0)</f>
        <v>0</v>
      </c>
      <c r="BG1372" s="228">
        <f>IF(N1372="zákl. přenesená",J1372,0)</f>
        <v>0</v>
      </c>
      <c r="BH1372" s="228">
        <f>IF(N1372="sníž. přenesená",J1372,0)</f>
        <v>0</v>
      </c>
      <c r="BI1372" s="228">
        <f>IF(N1372="nulová",J1372,0)</f>
        <v>0</v>
      </c>
      <c r="BJ1372" s="17" t="s">
        <v>144</v>
      </c>
      <c r="BK1372" s="228">
        <f>ROUND(I1372*H1372,1)</f>
        <v>0</v>
      </c>
      <c r="BL1372" s="17" t="s">
        <v>244</v>
      </c>
      <c r="BM1372" s="227" t="s">
        <v>1627</v>
      </c>
    </row>
    <row r="1373" s="2" customFormat="1" ht="24.15" customHeight="1">
      <c r="A1373" s="38"/>
      <c r="B1373" s="39"/>
      <c r="C1373" s="215" t="s">
        <v>1628</v>
      </c>
      <c r="D1373" s="215" t="s">
        <v>139</v>
      </c>
      <c r="E1373" s="216" t="s">
        <v>1629</v>
      </c>
      <c r="F1373" s="217" t="s">
        <v>1630</v>
      </c>
      <c r="G1373" s="218" t="s">
        <v>364</v>
      </c>
      <c r="H1373" s="219">
        <v>0.13200000000000001</v>
      </c>
      <c r="I1373" s="220"/>
      <c r="J1373" s="221">
        <f>ROUND(I1373*H1373,1)</f>
        <v>0</v>
      </c>
      <c r="K1373" s="222"/>
      <c r="L1373" s="44"/>
      <c r="M1373" s="223" t="s">
        <v>1</v>
      </c>
      <c r="N1373" s="224" t="s">
        <v>40</v>
      </c>
      <c r="O1373" s="91"/>
      <c r="P1373" s="225">
        <f>O1373*H1373</f>
        <v>0</v>
      </c>
      <c r="Q1373" s="225">
        <v>0</v>
      </c>
      <c r="R1373" s="225">
        <f>Q1373*H1373</f>
        <v>0</v>
      </c>
      <c r="S1373" s="225">
        <v>0</v>
      </c>
      <c r="T1373" s="226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27" t="s">
        <v>244</v>
      </c>
      <c r="AT1373" s="227" t="s">
        <v>139</v>
      </c>
      <c r="AU1373" s="227" t="s">
        <v>144</v>
      </c>
      <c r="AY1373" s="17" t="s">
        <v>136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17" t="s">
        <v>144</v>
      </c>
      <c r="BK1373" s="228">
        <f>ROUND(I1373*H1373,1)</f>
        <v>0</v>
      </c>
      <c r="BL1373" s="17" t="s">
        <v>244</v>
      </c>
      <c r="BM1373" s="227" t="s">
        <v>1631</v>
      </c>
    </row>
    <row r="1374" s="12" customFormat="1" ht="22.8" customHeight="1">
      <c r="A1374" s="12"/>
      <c r="B1374" s="199"/>
      <c r="C1374" s="200"/>
      <c r="D1374" s="201" t="s">
        <v>73</v>
      </c>
      <c r="E1374" s="213" t="s">
        <v>1632</v>
      </c>
      <c r="F1374" s="213" t="s">
        <v>1633</v>
      </c>
      <c r="G1374" s="200"/>
      <c r="H1374" s="200"/>
      <c r="I1374" s="203"/>
      <c r="J1374" s="214">
        <f>BK1374</f>
        <v>0</v>
      </c>
      <c r="K1374" s="200"/>
      <c r="L1374" s="205"/>
      <c r="M1374" s="206"/>
      <c r="N1374" s="207"/>
      <c r="O1374" s="207"/>
      <c r="P1374" s="208">
        <f>SUM(P1375:P1463)</f>
        <v>0</v>
      </c>
      <c r="Q1374" s="207"/>
      <c r="R1374" s="208">
        <f>SUM(R1375:R1463)</f>
        <v>0.78335834999999987</v>
      </c>
      <c r="S1374" s="207"/>
      <c r="T1374" s="209">
        <f>SUM(T1375:T1463)</f>
        <v>0.00036000000000000002</v>
      </c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R1374" s="210" t="s">
        <v>144</v>
      </c>
      <c r="AT1374" s="211" t="s">
        <v>73</v>
      </c>
      <c r="AU1374" s="211" t="s">
        <v>81</v>
      </c>
      <c r="AY1374" s="210" t="s">
        <v>136</v>
      </c>
      <c r="BK1374" s="212">
        <f>SUM(BK1375:BK1463)</f>
        <v>0</v>
      </c>
    </row>
    <row r="1375" s="2" customFormat="1" ht="16.5" customHeight="1">
      <c r="A1375" s="38"/>
      <c r="B1375" s="39"/>
      <c r="C1375" s="215" t="s">
        <v>1634</v>
      </c>
      <c r="D1375" s="215" t="s">
        <v>139</v>
      </c>
      <c r="E1375" s="216" t="s">
        <v>1635</v>
      </c>
      <c r="F1375" s="217" t="s">
        <v>1636</v>
      </c>
      <c r="G1375" s="218" t="s">
        <v>148</v>
      </c>
      <c r="H1375" s="219">
        <v>22.033000000000001</v>
      </c>
      <c r="I1375" s="220"/>
      <c r="J1375" s="221">
        <f>ROUND(I1375*H1375,1)</f>
        <v>0</v>
      </c>
      <c r="K1375" s="222"/>
      <c r="L1375" s="44"/>
      <c r="M1375" s="223" t="s">
        <v>1</v>
      </c>
      <c r="N1375" s="224" t="s">
        <v>40</v>
      </c>
      <c r="O1375" s="91"/>
      <c r="P1375" s="225">
        <f>O1375*H1375</f>
        <v>0</v>
      </c>
      <c r="Q1375" s="225">
        <v>0</v>
      </c>
      <c r="R1375" s="225">
        <f>Q1375*H1375</f>
        <v>0</v>
      </c>
      <c r="S1375" s="225">
        <v>0</v>
      </c>
      <c r="T1375" s="226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27" t="s">
        <v>244</v>
      </c>
      <c r="AT1375" s="227" t="s">
        <v>139</v>
      </c>
      <c r="AU1375" s="227" t="s">
        <v>144</v>
      </c>
      <c r="AY1375" s="17" t="s">
        <v>136</v>
      </c>
      <c r="BE1375" s="228">
        <f>IF(N1375="základní",J1375,0)</f>
        <v>0</v>
      </c>
      <c r="BF1375" s="228">
        <f>IF(N1375="snížená",J1375,0)</f>
        <v>0</v>
      </c>
      <c r="BG1375" s="228">
        <f>IF(N1375="zákl. přenesená",J1375,0)</f>
        <v>0</v>
      </c>
      <c r="BH1375" s="228">
        <f>IF(N1375="sníž. přenesená",J1375,0)</f>
        <v>0</v>
      </c>
      <c r="BI1375" s="228">
        <f>IF(N1375="nulová",J1375,0)</f>
        <v>0</v>
      </c>
      <c r="BJ1375" s="17" t="s">
        <v>144</v>
      </c>
      <c r="BK1375" s="228">
        <f>ROUND(I1375*H1375,1)</f>
        <v>0</v>
      </c>
      <c r="BL1375" s="17" t="s">
        <v>244</v>
      </c>
      <c r="BM1375" s="227" t="s">
        <v>1637</v>
      </c>
    </row>
    <row r="1376" s="13" customFormat="1">
      <c r="A1376" s="13"/>
      <c r="B1376" s="229"/>
      <c r="C1376" s="230"/>
      <c r="D1376" s="231" t="s">
        <v>150</v>
      </c>
      <c r="E1376" s="232" t="s">
        <v>1</v>
      </c>
      <c r="F1376" s="233" t="s">
        <v>164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150</v>
      </c>
      <c r="AU1376" s="239" t="s">
        <v>144</v>
      </c>
      <c r="AV1376" s="13" t="s">
        <v>81</v>
      </c>
      <c r="AW1376" s="13" t="s">
        <v>30</v>
      </c>
      <c r="AX1376" s="13" t="s">
        <v>74</v>
      </c>
      <c r="AY1376" s="239" t="s">
        <v>136</v>
      </c>
    </row>
    <row r="1377" s="14" customFormat="1">
      <c r="A1377" s="14"/>
      <c r="B1377" s="240"/>
      <c r="C1377" s="241"/>
      <c r="D1377" s="231" t="s">
        <v>150</v>
      </c>
      <c r="E1377" s="242" t="s">
        <v>1</v>
      </c>
      <c r="F1377" s="243" t="s">
        <v>1638</v>
      </c>
      <c r="G1377" s="241"/>
      <c r="H1377" s="244">
        <v>13.4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150</v>
      </c>
      <c r="AU1377" s="250" t="s">
        <v>144</v>
      </c>
      <c r="AV1377" s="14" t="s">
        <v>144</v>
      </c>
      <c r="AW1377" s="14" t="s">
        <v>30</v>
      </c>
      <c r="AX1377" s="14" t="s">
        <v>74</v>
      </c>
      <c r="AY1377" s="250" t="s">
        <v>136</v>
      </c>
    </row>
    <row r="1378" s="13" customFormat="1">
      <c r="A1378" s="13"/>
      <c r="B1378" s="229"/>
      <c r="C1378" s="230"/>
      <c r="D1378" s="231" t="s">
        <v>150</v>
      </c>
      <c r="E1378" s="232" t="s">
        <v>1</v>
      </c>
      <c r="F1378" s="233" t="s">
        <v>166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150</v>
      </c>
      <c r="AU1378" s="239" t="s">
        <v>144</v>
      </c>
      <c r="AV1378" s="13" t="s">
        <v>81</v>
      </c>
      <c r="AW1378" s="13" t="s">
        <v>30</v>
      </c>
      <c r="AX1378" s="13" t="s">
        <v>74</v>
      </c>
      <c r="AY1378" s="239" t="s">
        <v>136</v>
      </c>
    </row>
    <row r="1379" s="14" customFormat="1">
      <c r="A1379" s="14"/>
      <c r="B1379" s="240"/>
      <c r="C1379" s="241"/>
      <c r="D1379" s="231" t="s">
        <v>150</v>
      </c>
      <c r="E1379" s="242" t="s">
        <v>1</v>
      </c>
      <c r="F1379" s="243" t="s">
        <v>1639</v>
      </c>
      <c r="G1379" s="241"/>
      <c r="H1379" s="244">
        <v>5.7000000000000002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150</v>
      </c>
      <c r="AU1379" s="250" t="s">
        <v>144</v>
      </c>
      <c r="AV1379" s="14" t="s">
        <v>144</v>
      </c>
      <c r="AW1379" s="14" t="s">
        <v>30</v>
      </c>
      <c r="AX1379" s="14" t="s">
        <v>74</v>
      </c>
      <c r="AY1379" s="250" t="s">
        <v>136</v>
      </c>
    </row>
    <row r="1380" s="13" customFormat="1">
      <c r="A1380" s="13"/>
      <c r="B1380" s="229"/>
      <c r="C1380" s="230"/>
      <c r="D1380" s="231" t="s">
        <v>150</v>
      </c>
      <c r="E1380" s="232" t="s">
        <v>1</v>
      </c>
      <c r="F1380" s="233" t="s">
        <v>168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150</v>
      </c>
      <c r="AU1380" s="239" t="s">
        <v>144</v>
      </c>
      <c r="AV1380" s="13" t="s">
        <v>81</v>
      </c>
      <c r="AW1380" s="13" t="s">
        <v>30</v>
      </c>
      <c r="AX1380" s="13" t="s">
        <v>74</v>
      </c>
      <c r="AY1380" s="239" t="s">
        <v>136</v>
      </c>
    </row>
    <row r="1381" s="14" customFormat="1">
      <c r="A1381" s="14"/>
      <c r="B1381" s="240"/>
      <c r="C1381" s="241"/>
      <c r="D1381" s="231" t="s">
        <v>150</v>
      </c>
      <c r="E1381" s="242" t="s">
        <v>1</v>
      </c>
      <c r="F1381" s="243" t="s">
        <v>210</v>
      </c>
      <c r="G1381" s="241"/>
      <c r="H1381" s="244">
        <v>2.9329999999999998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150</v>
      </c>
      <c r="AU1381" s="250" t="s">
        <v>144</v>
      </c>
      <c r="AV1381" s="14" t="s">
        <v>144</v>
      </c>
      <c r="AW1381" s="14" t="s">
        <v>30</v>
      </c>
      <c r="AX1381" s="14" t="s">
        <v>74</v>
      </c>
      <c r="AY1381" s="250" t="s">
        <v>136</v>
      </c>
    </row>
    <row r="1382" s="15" customFormat="1">
      <c r="A1382" s="15"/>
      <c r="B1382" s="251"/>
      <c r="C1382" s="252"/>
      <c r="D1382" s="231" t="s">
        <v>150</v>
      </c>
      <c r="E1382" s="253" t="s">
        <v>1</v>
      </c>
      <c r="F1382" s="254" t="s">
        <v>174</v>
      </c>
      <c r="G1382" s="252"/>
      <c r="H1382" s="255">
        <v>22.033000000000001</v>
      </c>
      <c r="I1382" s="256"/>
      <c r="J1382" s="252"/>
      <c r="K1382" s="252"/>
      <c r="L1382" s="257"/>
      <c r="M1382" s="258"/>
      <c r="N1382" s="259"/>
      <c r="O1382" s="259"/>
      <c r="P1382" s="259"/>
      <c r="Q1382" s="259"/>
      <c r="R1382" s="259"/>
      <c r="S1382" s="259"/>
      <c r="T1382" s="260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61" t="s">
        <v>150</v>
      </c>
      <c r="AU1382" s="261" t="s">
        <v>144</v>
      </c>
      <c r="AV1382" s="15" t="s">
        <v>143</v>
      </c>
      <c r="AW1382" s="15" t="s">
        <v>30</v>
      </c>
      <c r="AX1382" s="15" t="s">
        <v>81</v>
      </c>
      <c r="AY1382" s="261" t="s">
        <v>136</v>
      </c>
    </row>
    <row r="1383" s="2" customFormat="1" ht="16.5" customHeight="1">
      <c r="A1383" s="38"/>
      <c r="B1383" s="39"/>
      <c r="C1383" s="215" t="s">
        <v>1640</v>
      </c>
      <c r="D1383" s="215" t="s">
        <v>139</v>
      </c>
      <c r="E1383" s="216" t="s">
        <v>1641</v>
      </c>
      <c r="F1383" s="217" t="s">
        <v>1642</v>
      </c>
      <c r="G1383" s="218" t="s">
        <v>148</v>
      </c>
      <c r="H1383" s="219">
        <v>22.033000000000001</v>
      </c>
      <c r="I1383" s="220"/>
      <c r="J1383" s="221">
        <f>ROUND(I1383*H1383,1)</f>
        <v>0</v>
      </c>
      <c r="K1383" s="222"/>
      <c r="L1383" s="44"/>
      <c r="M1383" s="223" t="s">
        <v>1</v>
      </c>
      <c r="N1383" s="224" t="s">
        <v>40</v>
      </c>
      <c r="O1383" s="91"/>
      <c r="P1383" s="225">
        <f>O1383*H1383</f>
        <v>0</v>
      </c>
      <c r="Q1383" s="225">
        <v>0.00029999999999999997</v>
      </c>
      <c r="R1383" s="225">
        <f>Q1383*H1383</f>
        <v>0.0066099000000000002</v>
      </c>
      <c r="S1383" s="225">
        <v>0</v>
      </c>
      <c r="T1383" s="226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7" t="s">
        <v>244</v>
      </c>
      <c r="AT1383" s="227" t="s">
        <v>139</v>
      </c>
      <c r="AU1383" s="227" t="s">
        <v>144</v>
      </c>
      <c r="AY1383" s="17" t="s">
        <v>136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17" t="s">
        <v>144</v>
      </c>
      <c r="BK1383" s="228">
        <f>ROUND(I1383*H1383,1)</f>
        <v>0</v>
      </c>
      <c r="BL1383" s="17" t="s">
        <v>244</v>
      </c>
      <c r="BM1383" s="227" t="s">
        <v>1643</v>
      </c>
    </row>
    <row r="1384" s="13" customFormat="1">
      <c r="A1384" s="13"/>
      <c r="B1384" s="229"/>
      <c r="C1384" s="230"/>
      <c r="D1384" s="231" t="s">
        <v>150</v>
      </c>
      <c r="E1384" s="232" t="s">
        <v>1</v>
      </c>
      <c r="F1384" s="233" t="s">
        <v>164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150</v>
      </c>
      <c r="AU1384" s="239" t="s">
        <v>144</v>
      </c>
      <c r="AV1384" s="13" t="s">
        <v>81</v>
      </c>
      <c r="AW1384" s="13" t="s">
        <v>30</v>
      </c>
      <c r="AX1384" s="13" t="s">
        <v>74</v>
      </c>
      <c r="AY1384" s="239" t="s">
        <v>136</v>
      </c>
    </row>
    <row r="1385" s="14" customFormat="1">
      <c r="A1385" s="14"/>
      <c r="B1385" s="240"/>
      <c r="C1385" s="241"/>
      <c r="D1385" s="231" t="s">
        <v>150</v>
      </c>
      <c r="E1385" s="242" t="s">
        <v>1</v>
      </c>
      <c r="F1385" s="243" t="s">
        <v>1638</v>
      </c>
      <c r="G1385" s="241"/>
      <c r="H1385" s="244">
        <v>13.4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150</v>
      </c>
      <c r="AU1385" s="250" t="s">
        <v>144</v>
      </c>
      <c r="AV1385" s="14" t="s">
        <v>144</v>
      </c>
      <c r="AW1385" s="14" t="s">
        <v>30</v>
      </c>
      <c r="AX1385" s="14" t="s">
        <v>74</v>
      </c>
      <c r="AY1385" s="250" t="s">
        <v>136</v>
      </c>
    </row>
    <row r="1386" s="13" customFormat="1">
      <c r="A1386" s="13"/>
      <c r="B1386" s="229"/>
      <c r="C1386" s="230"/>
      <c r="D1386" s="231" t="s">
        <v>150</v>
      </c>
      <c r="E1386" s="232" t="s">
        <v>1</v>
      </c>
      <c r="F1386" s="233" t="s">
        <v>166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150</v>
      </c>
      <c r="AU1386" s="239" t="s">
        <v>144</v>
      </c>
      <c r="AV1386" s="13" t="s">
        <v>81</v>
      </c>
      <c r="AW1386" s="13" t="s">
        <v>30</v>
      </c>
      <c r="AX1386" s="13" t="s">
        <v>74</v>
      </c>
      <c r="AY1386" s="239" t="s">
        <v>136</v>
      </c>
    </row>
    <row r="1387" s="14" customFormat="1">
      <c r="A1387" s="14"/>
      <c r="B1387" s="240"/>
      <c r="C1387" s="241"/>
      <c r="D1387" s="231" t="s">
        <v>150</v>
      </c>
      <c r="E1387" s="242" t="s">
        <v>1</v>
      </c>
      <c r="F1387" s="243" t="s">
        <v>1639</v>
      </c>
      <c r="G1387" s="241"/>
      <c r="H1387" s="244">
        <v>5.7000000000000002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150</v>
      </c>
      <c r="AU1387" s="250" t="s">
        <v>144</v>
      </c>
      <c r="AV1387" s="14" t="s">
        <v>144</v>
      </c>
      <c r="AW1387" s="14" t="s">
        <v>30</v>
      </c>
      <c r="AX1387" s="14" t="s">
        <v>74</v>
      </c>
      <c r="AY1387" s="250" t="s">
        <v>136</v>
      </c>
    </row>
    <row r="1388" s="13" customFormat="1">
      <c r="A1388" s="13"/>
      <c r="B1388" s="229"/>
      <c r="C1388" s="230"/>
      <c r="D1388" s="231" t="s">
        <v>150</v>
      </c>
      <c r="E1388" s="232" t="s">
        <v>1</v>
      </c>
      <c r="F1388" s="233" t="s">
        <v>168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150</v>
      </c>
      <c r="AU1388" s="239" t="s">
        <v>144</v>
      </c>
      <c r="AV1388" s="13" t="s">
        <v>81</v>
      </c>
      <c r="AW1388" s="13" t="s">
        <v>30</v>
      </c>
      <c r="AX1388" s="13" t="s">
        <v>74</v>
      </c>
      <c r="AY1388" s="239" t="s">
        <v>136</v>
      </c>
    </row>
    <row r="1389" s="14" customFormat="1">
      <c r="A1389" s="14"/>
      <c r="B1389" s="240"/>
      <c r="C1389" s="241"/>
      <c r="D1389" s="231" t="s">
        <v>150</v>
      </c>
      <c r="E1389" s="242" t="s">
        <v>1</v>
      </c>
      <c r="F1389" s="243" t="s">
        <v>210</v>
      </c>
      <c r="G1389" s="241"/>
      <c r="H1389" s="244">
        <v>2.9329999999999998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150</v>
      </c>
      <c r="AU1389" s="250" t="s">
        <v>144</v>
      </c>
      <c r="AV1389" s="14" t="s">
        <v>144</v>
      </c>
      <c r="AW1389" s="14" t="s">
        <v>30</v>
      </c>
      <c r="AX1389" s="14" t="s">
        <v>74</v>
      </c>
      <c r="AY1389" s="250" t="s">
        <v>136</v>
      </c>
    </row>
    <row r="1390" s="15" customFormat="1">
      <c r="A1390" s="15"/>
      <c r="B1390" s="251"/>
      <c r="C1390" s="252"/>
      <c r="D1390" s="231" t="s">
        <v>150</v>
      </c>
      <c r="E1390" s="253" t="s">
        <v>1</v>
      </c>
      <c r="F1390" s="254" t="s">
        <v>174</v>
      </c>
      <c r="G1390" s="252"/>
      <c r="H1390" s="255">
        <v>22.033000000000001</v>
      </c>
      <c r="I1390" s="256"/>
      <c r="J1390" s="252"/>
      <c r="K1390" s="252"/>
      <c r="L1390" s="257"/>
      <c r="M1390" s="258"/>
      <c r="N1390" s="259"/>
      <c r="O1390" s="259"/>
      <c r="P1390" s="259"/>
      <c r="Q1390" s="259"/>
      <c r="R1390" s="259"/>
      <c r="S1390" s="259"/>
      <c r="T1390" s="260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61" t="s">
        <v>150</v>
      </c>
      <c r="AU1390" s="261" t="s">
        <v>144</v>
      </c>
      <c r="AV1390" s="15" t="s">
        <v>143</v>
      </c>
      <c r="AW1390" s="15" t="s">
        <v>30</v>
      </c>
      <c r="AX1390" s="15" t="s">
        <v>81</v>
      </c>
      <c r="AY1390" s="261" t="s">
        <v>136</v>
      </c>
    </row>
    <row r="1391" s="2" customFormat="1" ht="24.15" customHeight="1">
      <c r="A1391" s="38"/>
      <c r="B1391" s="39"/>
      <c r="C1391" s="215" t="s">
        <v>1644</v>
      </c>
      <c r="D1391" s="215" t="s">
        <v>139</v>
      </c>
      <c r="E1391" s="216" t="s">
        <v>1645</v>
      </c>
      <c r="F1391" s="217" t="s">
        <v>1646</v>
      </c>
      <c r="G1391" s="218" t="s">
        <v>142</v>
      </c>
      <c r="H1391" s="219">
        <v>2</v>
      </c>
      <c r="I1391" s="220"/>
      <c r="J1391" s="221">
        <f>ROUND(I1391*H1391,1)</f>
        <v>0</v>
      </c>
      <c r="K1391" s="222"/>
      <c r="L1391" s="44"/>
      <c r="M1391" s="223" t="s">
        <v>1</v>
      </c>
      <c r="N1391" s="224" t="s">
        <v>40</v>
      </c>
      <c r="O1391" s="91"/>
      <c r="P1391" s="225">
        <f>O1391*H1391</f>
        <v>0</v>
      </c>
      <c r="Q1391" s="225">
        <v>0.00021000000000000001</v>
      </c>
      <c r="R1391" s="225">
        <f>Q1391*H1391</f>
        <v>0.00042000000000000002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244</v>
      </c>
      <c r="AT1391" s="227" t="s">
        <v>139</v>
      </c>
      <c r="AU1391" s="227" t="s">
        <v>144</v>
      </c>
      <c r="AY1391" s="17" t="s">
        <v>136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144</v>
      </c>
      <c r="BK1391" s="228">
        <f>ROUND(I1391*H1391,1)</f>
        <v>0</v>
      </c>
      <c r="BL1391" s="17" t="s">
        <v>244</v>
      </c>
      <c r="BM1391" s="227" t="s">
        <v>1647</v>
      </c>
    </row>
    <row r="1392" s="13" customFormat="1">
      <c r="A1392" s="13"/>
      <c r="B1392" s="229"/>
      <c r="C1392" s="230"/>
      <c r="D1392" s="231" t="s">
        <v>150</v>
      </c>
      <c r="E1392" s="232" t="s">
        <v>1</v>
      </c>
      <c r="F1392" s="233" t="s">
        <v>1648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150</v>
      </c>
      <c r="AU1392" s="239" t="s">
        <v>144</v>
      </c>
      <c r="AV1392" s="13" t="s">
        <v>81</v>
      </c>
      <c r="AW1392" s="13" t="s">
        <v>30</v>
      </c>
      <c r="AX1392" s="13" t="s">
        <v>74</v>
      </c>
      <c r="AY1392" s="239" t="s">
        <v>136</v>
      </c>
    </row>
    <row r="1393" s="14" customFormat="1">
      <c r="A1393" s="14"/>
      <c r="B1393" s="240"/>
      <c r="C1393" s="241"/>
      <c r="D1393" s="231" t="s">
        <v>150</v>
      </c>
      <c r="E1393" s="242" t="s">
        <v>1</v>
      </c>
      <c r="F1393" s="243" t="s">
        <v>144</v>
      </c>
      <c r="G1393" s="241"/>
      <c r="H1393" s="244">
        <v>2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150</v>
      </c>
      <c r="AU1393" s="250" t="s">
        <v>144</v>
      </c>
      <c r="AV1393" s="14" t="s">
        <v>144</v>
      </c>
      <c r="AW1393" s="14" t="s">
        <v>30</v>
      </c>
      <c r="AX1393" s="14" t="s">
        <v>74</v>
      </c>
      <c r="AY1393" s="250" t="s">
        <v>136</v>
      </c>
    </row>
    <row r="1394" s="15" customFormat="1">
      <c r="A1394" s="15"/>
      <c r="B1394" s="251"/>
      <c r="C1394" s="252"/>
      <c r="D1394" s="231" t="s">
        <v>150</v>
      </c>
      <c r="E1394" s="253" t="s">
        <v>1</v>
      </c>
      <c r="F1394" s="254" t="s">
        <v>174</v>
      </c>
      <c r="G1394" s="252"/>
      <c r="H1394" s="255">
        <v>2</v>
      </c>
      <c r="I1394" s="256"/>
      <c r="J1394" s="252"/>
      <c r="K1394" s="252"/>
      <c r="L1394" s="257"/>
      <c r="M1394" s="258"/>
      <c r="N1394" s="259"/>
      <c r="O1394" s="259"/>
      <c r="P1394" s="259"/>
      <c r="Q1394" s="259"/>
      <c r="R1394" s="259"/>
      <c r="S1394" s="259"/>
      <c r="T1394" s="260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61" t="s">
        <v>150</v>
      </c>
      <c r="AU1394" s="261" t="s">
        <v>144</v>
      </c>
      <c r="AV1394" s="15" t="s">
        <v>143</v>
      </c>
      <c r="AW1394" s="15" t="s">
        <v>30</v>
      </c>
      <c r="AX1394" s="15" t="s">
        <v>81</v>
      </c>
      <c r="AY1394" s="261" t="s">
        <v>136</v>
      </c>
    </row>
    <row r="1395" s="2" customFormat="1" ht="24.15" customHeight="1">
      <c r="A1395" s="38"/>
      <c r="B1395" s="39"/>
      <c r="C1395" s="215" t="s">
        <v>1649</v>
      </c>
      <c r="D1395" s="215" t="s">
        <v>139</v>
      </c>
      <c r="E1395" s="216" t="s">
        <v>1650</v>
      </c>
      <c r="F1395" s="217" t="s">
        <v>1651</v>
      </c>
      <c r="G1395" s="218" t="s">
        <v>307</v>
      </c>
      <c r="H1395" s="219">
        <v>11.9</v>
      </c>
      <c r="I1395" s="220"/>
      <c r="J1395" s="221">
        <f>ROUND(I1395*H1395,1)</f>
        <v>0</v>
      </c>
      <c r="K1395" s="222"/>
      <c r="L1395" s="44"/>
      <c r="M1395" s="223" t="s">
        <v>1</v>
      </c>
      <c r="N1395" s="224" t="s">
        <v>40</v>
      </c>
      <c r="O1395" s="91"/>
      <c r="P1395" s="225">
        <f>O1395*H1395</f>
        <v>0</v>
      </c>
      <c r="Q1395" s="225">
        <v>0</v>
      </c>
      <c r="R1395" s="225">
        <f>Q1395*H1395</f>
        <v>0</v>
      </c>
      <c r="S1395" s="225">
        <v>0</v>
      </c>
      <c r="T1395" s="226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244</v>
      </c>
      <c r="AT1395" s="227" t="s">
        <v>139</v>
      </c>
      <c r="AU1395" s="227" t="s">
        <v>144</v>
      </c>
      <c r="AY1395" s="17" t="s">
        <v>136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144</v>
      </c>
      <c r="BK1395" s="228">
        <f>ROUND(I1395*H1395,1)</f>
        <v>0</v>
      </c>
      <c r="BL1395" s="17" t="s">
        <v>244</v>
      </c>
      <c r="BM1395" s="227" t="s">
        <v>1652</v>
      </c>
    </row>
    <row r="1396" s="13" customFormat="1">
      <c r="A1396" s="13"/>
      <c r="B1396" s="229"/>
      <c r="C1396" s="230"/>
      <c r="D1396" s="231" t="s">
        <v>150</v>
      </c>
      <c r="E1396" s="232" t="s">
        <v>1</v>
      </c>
      <c r="F1396" s="233" t="s">
        <v>1653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150</v>
      </c>
      <c r="AU1396" s="239" t="s">
        <v>144</v>
      </c>
      <c r="AV1396" s="13" t="s">
        <v>81</v>
      </c>
      <c r="AW1396" s="13" t="s">
        <v>30</v>
      </c>
      <c r="AX1396" s="13" t="s">
        <v>74</v>
      </c>
      <c r="AY1396" s="239" t="s">
        <v>136</v>
      </c>
    </row>
    <row r="1397" s="13" customFormat="1">
      <c r="A1397" s="13"/>
      <c r="B1397" s="229"/>
      <c r="C1397" s="230"/>
      <c r="D1397" s="231" t="s">
        <v>150</v>
      </c>
      <c r="E1397" s="232" t="s">
        <v>1</v>
      </c>
      <c r="F1397" s="233" t="s">
        <v>164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150</v>
      </c>
      <c r="AU1397" s="239" t="s">
        <v>144</v>
      </c>
      <c r="AV1397" s="13" t="s">
        <v>81</v>
      </c>
      <c r="AW1397" s="13" t="s">
        <v>30</v>
      </c>
      <c r="AX1397" s="13" t="s">
        <v>74</v>
      </c>
      <c r="AY1397" s="239" t="s">
        <v>136</v>
      </c>
    </row>
    <row r="1398" s="14" customFormat="1">
      <c r="A1398" s="14"/>
      <c r="B1398" s="240"/>
      <c r="C1398" s="241"/>
      <c r="D1398" s="231" t="s">
        <v>150</v>
      </c>
      <c r="E1398" s="242" t="s">
        <v>1</v>
      </c>
      <c r="F1398" s="243" t="s">
        <v>1654</v>
      </c>
      <c r="G1398" s="241"/>
      <c r="H1398" s="244">
        <v>7.4000000000000004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150</v>
      </c>
      <c r="AU1398" s="250" t="s">
        <v>144</v>
      </c>
      <c r="AV1398" s="14" t="s">
        <v>144</v>
      </c>
      <c r="AW1398" s="14" t="s">
        <v>30</v>
      </c>
      <c r="AX1398" s="14" t="s">
        <v>74</v>
      </c>
      <c r="AY1398" s="250" t="s">
        <v>136</v>
      </c>
    </row>
    <row r="1399" s="13" customFormat="1">
      <c r="A1399" s="13"/>
      <c r="B1399" s="229"/>
      <c r="C1399" s="230"/>
      <c r="D1399" s="231" t="s">
        <v>150</v>
      </c>
      <c r="E1399" s="232" t="s">
        <v>1</v>
      </c>
      <c r="F1399" s="233" t="s">
        <v>166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150</v>
      </c>
      <c r="AU1399" s="239" t="s">
        <v>144</v>
      </c>
      <c r="AV1399" s="13" t="s">
        <v>81</v>
      </c>
      <c r="AW1399" s="13" t="s">
        <v>30</v>
      </c>
      <c r="AX1399" s="13" t="s">
        <v>74</v>
      </c>
      <c r="AY1399" s="239" t="s">
        <v>136</v>
      </c>
    </row>
    <row r="1400" s="14" customFormat="1">
      <c r="A1400" s="14"/>
      <c r="B1400" s="240"/>
      <c r="C1400" s="241"/>
      <c r="D1400" s="231" t="s">
        <v>150</v>
      </c>
      <c r="E1400" s="242" t="s">
        <v>1</v>
      </c>
      <c r="F1400" s="243" t="s">
        <v>1655</v>
      </c>
      <c r="G1400" s="241"/>
      <c r="H1400" s="244">
        <v>4.5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150</v>
      </c>
      <c r="AU1400" s="250" t="s">
        <v>144</v>
      </c>
      <c r="AV1400" s="14" t="s">
        <v>144</v>
      </c>
      <c r="AW1400" s="14" t="s">
        <v>30</v>
      </c>
      <c r="AX1400" s="14" t="s">
        <v>74</v>
      </c>
      <c r="AY1400" s="250" t="s">
        <v>136</v>
      </c>
    </row>
    <row r="1401" s="15" customFormat="1">
      <c r="A1401" s="15"/>
      <c r="B1401" s="251"/>
      <c r="C1401" s="252"/>
      <c r="D1401" s="231" t="s">
        <v>150</v>
      </c>
      <c r="E1401" s="253" t="s">
        <v>1</v>
      </c>
      <c r="F1401" s="254" t="s">
        <v>174</v>
      </c>
      <c r="G1401" s="252"/>
      <c r="H1401" s="255">
        <v>11.9</v>
      </c>
      <c r="I1401" s="256"/>
      <c r="J1401" s="252"/>
      <c r="K1401" s="252"/>
      <c r="L1401" s="257"/>
      <c r="M1401" s="258"/>
      <c r="N1401" s="259"/>
      <c r="O1401" s="259"/>
      <c r="P1401" s="259"/>
      <c r="Q1401" s="259"/>
      <c r="R1401" s="259"/>
      <c r="S1401" s="259"/>
      <c r="T1401" s="260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1" t="s">
        <v>150</v>
      </c>
      <c r="AU1401" s="261" t="s">
        <v>144</v>
      </c>
      <c r="AV1401" s="15" t="s">
        <v>143</v>
      </c>
      <c r="AW1401" s="15" t="s">
        <v>30</v>
      </c>
      <c r="AX1401" s="15" t="s">
        <v>81</v>
      </c>
      <c r="AY1401" s="261" t="s">
        <v>136</v>
      </c>
    </row>
    <row r="1402" s="2" customFormat="1" ht="24.15" customHeight="1">
      <c r="A1402" s="38"/>
      <c r="B1402" s="39"/>
      <c r="C1402" s="262" t="s">
        <v>1656</v>
      </c>
      <c r="D1402" s="262" t="s">
        <v>254</v>
      </c>
      <c r="E1402" s="263" t="s">
        <v>1657</v>
      </c>
      <c r="F1402" s="264" t="s">
        <v>1658</v>
      </c>
      <c r="G1402" s="265" t="s">
        <v>307</v>
      </c>
      <c r="H1402" s="266">
        <v>13.09</v>
      </c>
      <c r="I1402" s="267"/>
      <c r="J1402" s="268">
        <f>ROUND(I1402*H1402,1)</f>
        <v>0</v>
      </c>
      <c r="K1402" s="269"/>
      <c r="L1402" s="270"/>
      <c r="M1402" s="271" t="s">
        <v>1</v>
      </c>
      <c r="N1402" s="272" t="s">
        <v>40</v>
      </c>
      <c r="O1402" s="91"/>
      <c r="P1402" s="225">
        <f>O1402*H1402</f>
        <v>0</v>
      </c>
      <c r="Q1402" s="225">
        <v>2.0000000000000002E-05</v>
      </c>
      <c r="R1402" s="225">
        <f>Q1402*H1402</f>
        <v>0.00026180000000000002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325</v>
      </c>
      <c r="AT1402" s="227" t="s">
        <v>254</v>
      </c>
      <c r="AU1402" s="227" t="s">
        <v>144</v>
      </c>
      <c r="AY1402" s="17" t="s">
        <v>136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144</v>
      </c>
      <c r="BK1402" s="228">
        <f>ROUND(I1402*H1402,1)</f>
        <v>0</v>
      </c>
      <c r="BL1402" s="17" t="s">
        <v>244</v>
      </c>
      <c r="BM1402" s="227" t="s">
        <v>1659</v>
      </c>
    </row>
    <row r="1403" s="14" customFormat="1">
      <c r="A1403" s="14"/>
      <c r="B1403" s="240"/>
      <c r="C1403" s="241"/>
      <c r="D1403" s="231" t="s">
        <v>150</v>
      </c>
      <c r="E1403" s="241"/>
      <c r="F1403" s="243" t="s">
        <v>1660</v>
      </c>
      <c r="G1403" s="241"/>
      <c r="H1403" s="244">
        <v>13.09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150</v>
      </c>
      <c r="AU1403" s="250" t="s">
        <v>144</v>
      </c>
      <c r="AV1403" s="14" t="s">
        <v>144</v>
      </c>
      <c r="AW1403" s="14" t="s">
        <v>4</v>
      </c>
      <c r="AX1403" s="14" t="s">
        <v>81</v>
      </c>
      <c r="AY1403" s="250" t="s">
        <v>136</v>
      </c>
    </row>
    <row r="1404" s="2" customFormat="1" ht="37.8" customHeight="1">
      <c r="A1404" s="38"/>
      <c r="B1404" s="39"/>
      <c r="C1404" s="215" t="s">
        <v>1661</v>
      </c>
      <c r="D1404" s="215" t="s">
        <v>139</v>
      </c>
      <c r="E1404" s="216" t="s">
        <v>1662</v>
      </c>
      <c r="F1404" s="217" t="s">
        <v>1663</v>
      </c>
      <c r="G1404" s="218" t="s">
        <v>148</v>
      </c>
      <c r="H1404" s="219">
        <v>22.033000000000001</v>
      </c>
      <c r="I1404" s="220"/>
      <c r="J1404" s="221">
        <f>ROUND(I1404*H1404,1)</f>
        <v>0</v>
      </c>
      <c r="K1404" s="222"/>
      <c r="L1404" s="44"/>
      <c r="M1404" s="223" t="s">
        <v>1</v>
      </c>
      <c r="N1404" s="224" t="s">
        <v>40</v>
      </c>
      <c r="O1404" s="91"/>
      <c r="P1404" s="225">
        <f>O1404*H1404</f>
        <v>0</v>
      </c>
      <c r="Q1404" s="225">
        <v>0.0089999999999999993</v>
      </c>
      <c r="R1404" s="225">
        <f>Q1404*H1404</f>
        <v>0.198297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244</v>
      </c>
      <c r="AT1404" s="227" t="s">
        <v>139</v>
      </c>
      <c r="AU1404" s="227" t="s">
        <v>144</v>
      </c>
      <c r="AY1404" s="17" t="s">
        <v>136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144</v>
      </c>
      <c r="BK1404" s="228">
        <f>ROUND(I1404*H1404,1)</f>
        <v>0</v>
      </c>
      <c r="BL1404" s="17" t="s">
        <v>244</v>
      </c>
      <c r="BM1404" s="227" t="s">
        <v>1664</v>
      </c>
    </row>
    <row r="1405" s="13" customFormat="1">
      <c r="A1405" s="13"/>
      <c r="B1405" s="229"/>
      <c r="C1405" s="230"/>
      <c r="D1405" s="231" t="s">
        <v>150</v>
      </c>
      <c r="E1405" s="232" t="s">
        <v>1</v>
      </c>
      <c r="F1405" s="233" t="s">
        <v>164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150</v>
      </c>
      <c r="AU1405" s="239" t="s">
        <v>144</v>
      </c>
      <c r="AV1405" s="13" t="s">
        <v>81</v>
      </c>
      <c r="AW1405" s="13" t="s">
        <v>30</v>
      </c>
      <c r="AX1405" s="13" t="s">
        <v>74</v>
      </c>
      <c r="AY1405" s="239" t="s">
        <v>136</v>
      </c>
    </row>
    <row r="1406" s="14" customFormat="1">
      <c r="A1406" s="14"/>
      <c r="B1406" s="240"/>
      <c r="C1406" s="241"/>
      <c r="D1406" s="231" t="s">
        <v>150</v>
      </c>
      <c r="E1406" s="242" t="s">
        <v>1</v>
      </c>
      <c r="F1406" s="243" t="s">
        <v>1638</v>
      </c>
      <c r="G1406" s="241"/>
      <c r="H1406" s="244">
        <v>13.4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150</v>
      </c>
      <c r="AU1406" s="250" t="s">
        <v>144</v>
      </c>
      <c r="AV1406" s="14" t="s">
        <v>144</v>
      </c>
      <c r="AW1406" s="14" t="s">
        <v>30</v>
      </c>
      <c r="AX1406" s="14" t="s">
        <v>74</v>
      </c>
      <c r="AY1406" s="250" t="s">
        <v>136</v>
      </c>
    </row>
    <row r="1407" s="13" customFormat="1">
      <c r="A1407" s="13"/>
      <c r="B1407" s="229"/>
      <c r="C1407" s="230"/>
      <c r="D1407" s="231" t="s">
        <v>150</v>
      </c>
      <c r="E1407" s="232" t="s">
        <v>1</v>
      </c>
      <c r="F1407" s="233" t="s">
        <v>166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150</v>
      </c>
      <c r="AU1407" s="239" t="s">
        <v>144</v>
      </c>
      <c r="AV1407" s="13" t="s">
        <v>81</v>
      </c>
      <c r="AW1407" s="13" t="s">
        <v>30</v>
      </c>
      <c r="AX1407" s="13" t="s">
        <v>74</v>
      </c>
      <c r="AY1407" s="239" t="s">
        <v>136</v>
      </c>
    </row>
    <row r="1408" s="14" customFormat="1">
      <c r="A1408" s="14"/>
      <c r="B1408" s="240"/>
      <c r="C1408" s="241"/>
      <c r="D1408" s="231" t="s">
        <v>150</v>
      </c>
      <c r="E1408" s="242" t="s">
        <v>1</v>
      </c>
      <c r="F1408" s="243" t="s">
        <v>1639</v>
      </c>
      <c r="G1408" s="241"/>
      <c r="H1408" s="244">
        <v>5.7000000000000002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150</v>
      </c>
      <c r="AU1408" s="250" t="s">
        <v>144</v>
      </c>
      <c r="AV1408" s="14" t="s">
        <v>144</v>
      </c>
      <c r="AW1408" s="14" t="s">
        <v>30</v>
      </c>
      <c r="AX1408" s="14" t="s">
        <v>74</v>
      </c>
      <c r="AY1408" s="250" t="s">
        <v>136</v>
      </c>
    </row>
    <row r="1409" s="13" customFormat="1">
      <c r="A1409" s="13"/>
      <c r="B1409" s="229"/>
      <c r="C1409" s="230"/>
      <c r="D1409" s="231" t="s">
        <v>150</v>
      </c>
      <c r="E1409" s="232" t="s">
        <v>1</v>
      </c>
      <c r="F1409" s="233" t="s">
        <v>168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150</v>
      </c>
      <c r="AU1409" s="239" t="s">
        <v>144</v>
      </c>
      <c r="AV1409" s="13" t="s">
        <v>81</v>
      </c>
      <c r="AW1409" s="13" t="s">
        <v>30</v>
      </c>
      <c r="AX1409" s="13" t="s">
        <v>74</v>
      </c>
      <c r="AY1409" s="239" t="s">
        <v>136</v>
      </c>
    </row>
    <row r="1410" s="14" customFormat="1">
      <c r="A1410" s="14"/>
      <c r="B1410" s="240"/>
      <c r="C1410" s="241"/>
      <c r="D1410" s="231" t="s">
        <v>150</v>
      </c>
      <c r="E1410" s="242" t="s">
        <v>1</v>
      </c>
      <c r="F1410" s="243" t="s">
        <v>210</v>
      </c>
      <c r="G1410" s="241"/>
      <c r="H1410" s="244">
        <v>2.9329999999999998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150</v>
      </c>
      <c r="AU1410" s="250" t="s">
        <v>144</v>
      </c>
      <c r="AV1410" s="14" t="s">
        <v>144</v>
      </c>
      <c r="AW1410" s="14" t="s">
        <v>30</v>
      </c>
      <c r="AX1410" s="14" t="s">
        <v>74</v>
      </c>
      <c r="AY1410" s="250" t="s">
        <v>136</v>
      </c>
    </row>
    <row r="1411" s="15" customFormat="1">
      <c r="A1411" s="15"/>
      <c r="B1411" s="251"/>
      <c r="C1411" s="252"/>
      <c r="D1411" s="231" t="s">
        <v>150</v>
      </c>
      <c r="E1411" s="253" t="s">
        <v>1</v>
      </c>
      <c r="F1411" s="254" t="s">
        <v>174</v>
      </c>
      <c r="G1411" s="252"/>
      <c r="H1411" s="255">
        <v>22.033000000000001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1" t="s">
        <v>150</v>
      </c>
      <c r="AU1411" s="261" t="s">
        <v>144</v>
      </c>
      <c r="AV1411" s="15" t="s">
        <v>143</v>
      </c>
      <c r="AW1411" s="15" t="s">
        <v>30</v>
      </c>
      <c r="AX1411" s="15" t="s">
        <v>81</v>
      </c>
      <c r="AY1411" s="261" t="s">
        <v>136</v>
      </c>
    </row>
    <row r="1412" s="2" customFormat="1" ht="16.5" customHeight="1">
      <c r="A1412" s="38"/>
      <c r="B1412" s="39"/>
      <c r="C1412" s="262" t="s">
        <v>1665</v>
      </c>
      <c r="D1412" s="262" t="s">
        <v>254</v>
      </c>
      <c r="E1412" s="263" t="s">
        <v>1666</v>
      </c>
      <c r="F1412" s="264" t="s">
        <v>1667</v>
      </c>
      <c r="G1412" s="265" t="s">
        <v>148</v>
      </c>
      <c r="H1412" s="266">
        <v>31.088000000000001</v>
      </c>
      <c r="I1412" s="267"/>
      <c r="J1412" s="268">
        <f>ROUND(I1412*H1412,1)</f>
        <v>0</v>
      </c>
      <c r="K1412" s="269"/>
      <c r="L1412" s="270"/>
      <c r="M1412" s="271" t="s">
        <v>1</v>
      </c>
      <c r="N1412" s="272" t="s">
        <v>40</v>
      </c>
      <c r="O1412" s="91"/>
      <c r="P1412" s="225">
        <f>O1412*H1412</f>
        <v>0</v>
      </c>
      <c r="Q1412" s="225">
        <v>0.018499999999999999</v>
      </c>
      <c r="R1412" s="225">
        <f>Q1412*H1412</f>
        <v>0.57512799999999997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325</v>
      </c>
      <c r="AT1412" s="227" t="s">
        <v>254</v>
      </c>
      <c r="AU1412" s="227" t="s">
        <v>144</v>
      </c>
      <c r="AY1412" s="17" t="s">
        <v>136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144</v>
      </c>
      <c r="BK1412" s="228">
        <f>ROUND(I1412*H1412,1)</f>
        <v>0</v>
      </c>
      <c r="BL1412" s="17" t="s">
        <v>244</v>
      </c>
      <c r="BM1412" s="227" t="s">
        <v>1668</v>
      </c>
    </row>
    <row r="1413" s="13" customFormat="1">
      <c r="A1413" s="13"/>
      <c r="B1413" s="229"/>
      <c r="C1413" s="230"/>
      <c r="D1413" s="231" t="s">
        <v>150</v>
      </c>
      <c r="E1413" s="232" t="s">
        <v>1</v>
      </c>
      <c r="F1413" s="233" t="s">
        <v>164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150</v>
      </c>
      <c r="AU1413" s="239" t="s">
        <v>144</v>
      </c>
      <c r="AV1413" s="13" t="s">
        <v>81</v>
      </c>
      <c r="AW1413" s="13" t="s">
        <v>30</v>
      </c>
      <c r="AX1413" s="13" t="s">
        <v>74</v>
      </c>
      <c r="AY1413" s="239" t="s">
        <v>136</v>
      </c>
    </row>
    <row r="1414" s="14" customFormat="1">
      <c r="A1414" s="14"/>
      <c r="B1414" s="240"/>
      <c r="C1414" s="241"/>
      <c r="D1414" s="231" t="s">
        <v>150</v>
      </c>
      <c r="E1414" s="242" t="s">
        <v>1</v>
      </c>
      <c r="F1414" s="243" t="s">
        <v>1638</v>
      </c>
      <c r="G1414" s="241"/>
      <c r="H1414" s="244">
        <v>13.4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150</v>
      </c>
      <c r="AU1414" s="250" t="s">
        <v>144</v>
      </c>
      <c r="AV1414" s="14" t="s">
        <v>144</v>
      </c>
      <c r="AW1414" s="14" t="s">
        <v>30</v>
      </c>
      <c r="AX1414" s="14" t="s">
        <v>74</v>
      </c>
      <c r="AY1414" s="250" t="s">
        <v>136</v>
      </c>
    </row>
    <row r="1415" s="13" customFormat="1">
      <c r="A1415" s="13"/>
      <c r="B1415" s="229"/>
      <c r="C1415" s="230"/>
      <c r="D1415" s="231" t="s">
        <v>150</v>
      </c>
      <c r="E1415" s="232" t="s">
        <v>1</v>
      </c>
      <c r="F1415" s="233" t="s">
        <v>166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150</v>
      </c>
      <c r="AU1415" s="239" t="s">
        <v>144</v>
      </c>
      <c r="AV1415" s="13" t="s">
        <v>81</v>
      </c>
      <c r="AW1415" s="13" t="s">
        <v>30</v>
      </c>
      <c r="AX1415" s="13" t="s">
        <v>74</v>
      </c>
      <c r="AY1415" s="239" t="s">
        <v>136</v>
      </c>
    </row>
    <row r="1416" s="14" customFormat="1">
      <c r="A1416" s="14"/>
      <c r="B1416" s="240"/>
      <c r="C1416" s="241"/>
      <c r="D1416" s="231" t="s">
        <v>150</v>
      </c>
      <c r="E1416" s="242" t="s">
        <v>1</v>
      </c>
      <c r="F1416" s="243" t="s">
        <v>1639</v>
      </c>
      <c r="G1416" s="241"/>
      <c r="H1416" s="244">
        <v>5.7000000000000002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150</v>
      </c>
      <c r="AU1416" s="250" t="s">
        <v>144</v>
      </c>
      <c r="AV1416" s="14" t="s">
        <v>144</v>
      </c>
      <c r="AW1416" s="14" t="s">
        <v>30</v>
      </c>
      <c r="AX1416" s="14" t="s">
        <v>74</v>
      </c>
      <c r="AY1416" s="250" t="s">
        <v>136</v>
      </c>
    </row>
    <row r="1417" s="13" customFormat="1">
      <c r="A1417" s="13"/>
      <c r="B1417" s="229"/>
      <c r="C1417" s="230"/>
      <c r="D1417" s="231" t="s">
        <v>150</v>
      </c>
      <c r="E1417" s="232" t="s">
        <v>1</v>
      </c>
      <c r="F1417" s="233" t="s">
        <v>168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150</v>
      </c>
      <c r="AU1417" s="239" t="s">
        <v>144</v>
      </c>
      <c r="AV1417" s="13" t="s">
        <v>81</v>
      </c>
      <c r="AW1417" s="13" t="s">
        <v>30</v>
      </c>
      <c r="AX1417" s="13" t="s">
        <v>74</v>
      </c>
      <c r="AY1417" s="239" t="s">
        <v>136</v>
      </c>
    </row>
    <row r="1418" s="14" customFormat="1">
      <c r="A1418" s="14"/>
      <c r="B1418" s="240"/>
      <c r="C1418" s="241"/>
      <c r="D1418" s="231" t="s">
        <v>150</v>
      </c>
      <c r="E1418" s="242" t="s">
        <v>1</v>
      </c>
      <c r="F1418" s="243" t="s">
        <v>210</v>
      </c>
      <c r="G1418" s="241"/>
      <c r="H1418" s="244">
        <v>2.9329999999999998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150</v>
      </c>
      <c r="AU1418" s="250" t="s">
        <v>144</v>
      </c>
      <c r="AV1418" s="14" t="s">
        <v>144</v>
      </c>
      <c r="AW1418" s="14" t="s">
        <v>30</v>
      </c>
      <c r="AX1418" s="14" t="s">
        <v>74</v>
      </c>
      <c r="AY1418" s="250" t="s">
        <v>136</v>
      </c>
    </row>
    <row r="1419" s="13" customFormat="1">
      <c r="A1419" s="13"/>
      <c r="B1419" s="229"/>
      <c r="C1419" s="230"/>
      <c r="D1419" s="231" t="s">
        <v>150</v>
      </c>
      <c r="E1419" s="232" t="s">
        <v>1</v>
      </c>
      <c r="F1419" s="233" t="s">
        <v>1669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150</v>
      </c>
      <c r="AU1419" s="239" t="s">
        <v>144</v>
      </c>
      <c r="AV1419" s="13" t="s">
        <v>81</v>
      </c>
      <c r="AW1419" s="13" t="s">
        <v>30</v>
      </c>
      <c r="AX1419" s="13" t="s">
        <v>74</v>
      </c>
      <c r="AY1419" s="239" t="s">
        <v>136</v>
      </c>
    </row>
    <row r="1420" s="14" customFormat="1">
      <c r="A1420" s="14"/>
      <c r="B1420" s="240"/>
      <c r="C1420" s="241"/>
      <c r="D1420" s="231" t="s">
        <v>150</v>
      </c>
      <c r="E1420" s="242" t="s">
        <v>1</v>
      </c>
      <c r="F1420" s="243" t="s">
        <v>175</v>
      </c>
      <c r="G1420" s="241"/>
      <c r="H1420" s="244">
        <v>5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150</v>
      </c>
      <c r="AU1420" s="250" t="s">
        <v>144</v>
      </c>
      <c r="AV1420" s="14" t="s">
        <v>144</v>
      </c>
      <c r="AW1420" s="14" t="s">
        <v>30</v>
      </c>
      <c r="AX1420" s="14" t="s">
        <v>74</v>
      </c>
      <c r="AY1420" s="250" t="s">
        <v>136</v>
      </c>
    </row>
    <row r="1421" s="15" customFormat="1">
      <c r="A1421" s="15"/>
      <c r="B1421" s="251"/>
      <c r="C1421" s="252"/>
      <c r="D1421" s="231" t="s">
        <v>150</v>
      </c>
      <c r="E1421" s="253" t="s">
        <v>1</v>
      </c>
      <c r="F1421" s="254" t="s">
        <v>174</v>
      </c>
      <c r="G1421" s="252"/>
      <c r="H1421" s="255">
        <v>27.033000000000001</v>
      </c>
      <c r="I1421" s="256"/>
      <c r="J1421" s="252"/>
      <c r="K1421" s="252"/>
      <c r="L1421" s="257"/>
      <c r="M1421" s="258"/>
      <c r="N1421" s="259"/>
      <c r="O1421" s="259"/>
      <c r="P1421" s="259"/>
      <c r="Q1421" s="259"/>
      <c r="R1421" s="259"/>
      <c r="S1421" s="259"/>
      <c r="T1421" s="260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61" t="s">
        <v>150</v>
      </c>
      <c r="AU1421" s="261" t="s">
        <v>144</v>
      </c>
      <c r="AV1421" s="15" t="s">
        <v>143</v>
      </c>
      <c r="AW1421" s="15" t="s">
        <v>30</v>
      </c>
      <c r="AX1421" s="15" t="s">
        <v>81</v>
      </c>
      <c r="AY1421" s="261" t="s">
        <v>136</v>
      </c>
    </row>
    <row r="1422" s="14" customFormat="1">
      <c r="A1422" s="14"/>
      <c r="B1422" s="240"/>
      <c r="C1422" s="241"/>
      <c r="D1422" s="231" t="s">
        <v>150</v>
      </c>
      <c r="E1422" s="241"/>
      <c r="F1422" s="243" t="s">
        <v>1670</v>
      </c>
      <c r="G1422" s="241"/>
      <c r="H1422" s="244">
        <v>31.088000000000001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150</v>
      </c>
      <c r="AU1422" s="250" t="s">
        <v>144</v>
      </c>
      <c r="AV1422" s="14" t="s">
        <v>144</v>
      </c>
      <c r="AW1422" s="14" t="s">
        <v>4</v>
      </c>
      <c r="AX1422" s="14" t="s">
        <v>81</v>
      </c>
      <c r="AY1422" s="250" t="s">
        <v>136</v>
      </c>
    </row>
    <row r="1423" s="2" customFormat="1" ht="24.15" customHeight="1">
      <c r="A1423" s="38"/>
      <c r="B1423" s="39"/>
      <c r="C1423" s="215" t="s">
        <v>1671</v>
      </c>
      <c r="D1423" s="215" t="s">
        <v>139</v>
      </c>
      <c r="E1423" s="216" t="s">
        <v>1672</v>
      </c>
      <c r="F1423" s="217" t="s">
        <v>1673</v>
      </c>
      <c r="G1423" s="218" t="s">
        <v>142</v>
      </c>
      <c r="H1423" s="219">
        <v>1</v>
      </c>
      <c r="I1423" s="220"/>
      <c r="J1423" s="221">
        <f>ROUND(I1423*H1423,1)</f>
        <v>0</v>
      </c>
      <c r="K1423" s="222"/>
      <c r="L1423" s="44"/>
      <c r="M1423" s="223" t="s">
        <v>1</v>
      </c>
      <c r="N1423" s="224" t="s">
        <v>40</v>
      </c>
      <c r="O1423" s="91"/>
      <c r="P1423" s="225">
        <f>O1423*H1423</f>
        <v>0</v>
      </c>
      <c r="Q1423" s="225">
        <v>0</v>
      </c>
      <c r="R1423" s="225">
        <f>Q1423*H1423</f>
        <v>0</v>
      </c>
      <c r="S1423" s="225">
        <v>0.00036000000000000002</v>
      </c>
      <c r="T1423" s="226">
        <f>S1423*H1423</f>
        <v>0.00036000000000000002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244</v>
      </c>
      <c r="AT1423" s="227" t="s">
        <v>139</v>
      </c>
      <c r="AU1423" s="227" t="s">
        <v>144</v>
      </c>
      <c r="AY1423" s="17" t="s">
        <v>136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144</v>
      </c>
      <c r="BK1423" s="228">
        <f>ROUND(I1423*H1423,1)</f>
        <v>0</v>
      </c>
      <c r="BL1423" s="17" t="s">
        <v>244</v>
      </c>
      <c r="BM1423" s="227" t="s">
        <v>1674</v>
      </c>
    </row>
    <row r="1424" s="13" customFormat="1">
      <c r="A1424" s="13"/>
      <c r="B1424" s="229"/>
      <c r="C1424" s="230"/>
      <c r="D1424" s="231" t="s">
        <v>150</v>
      </c>
      <c r="E1424" s="232" t="s">
        <v>1</v>
      </c>
      <c r="F1424" s="233" t="s">
        <v>1675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150</v>
      </c>
      <c r="AU1424" s="239" t="s">
        <v>144</v>
      </c>
      <c r="AV1424" s="13" t="s">
        <v>81</v>
      </c>
      <c r="AW1424" s="13" t="s">
        <v>30</v>
      </c>
      <c r="AX1424" s="13" t="s">
        <v>74</v>
      </c>
      <c r="AY1424" s="239" t="s">
        <v>136</v>
      </c>
    </row>
    <row r="1425" s="14" customFormat="1">
      <c r="A1425" s="14"/>
      <c r="B1425" s="240"/>
      <c r="C1425" s="241"/>
      <c r="D1425" s="231" t="s">
        <v>150</v>
      </c>
      <c r="E1425" s="242" t="s">
        <v>1</v>
      </c>
      <c r="F1425" s="243" t="s">
        <v>81</v>
      </c>
      <c r="G1425" s="241"/>
      <c r="H1425" s="244">
        <v>1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150</v>
      </c>
      <c r="AU1425" s="250" t="s">
        <v>144</v>
      </c>
      <c r="AV1425" s="14" t="s">
        <v>144</v>
      </c>
      <c r="AW1425" s="14" t="s">
        <v>30</v>
      </c>
      <c r="AX1425" s="14" t="s">
        <v>81</v>
      </c>
      <c r="AY1425" s="250" t="s">
        <v>136</v>
      </c>
    </row>
    <row r="1426" s="2" customFormat="1" ht="21.75" customHeight="1">
      <c r="A1426" s="38"/>
      <c r="B1426" s="39"/>
      <c r="C1426" s="215" t="s">
        <v>1676</v>
      </c>
      <c r="D1426" s="215" t="s">
        <v>139</v>
      </c>
      <c r="E1426" s="216" t="s">
        <v>1677</v>
      </c>
      <c r="F1426" s="217" t="s">
        <v>1678</v>
      </c>
      <c r="G1426" s="218" t="s">
        <v>142</v>
      </c>
      <c r="H1426" s="219">
        <v>1</v>
      </c>
      <c r="I1426" s="220"/>
      <c r="J1426" s="221">
        <f>ROUND(I1426*H1426,1)</f>
        <v>0</v>
      </c>
      <c r="K1426" s="222"/>
      <c r="L1426" s="44"/>
      <c r="M1426" s="223" t="s">
        <v>1</v>
      </c>
      <c r="N1426" s="224" t="s">
        <v>40</v>
      </c>
      <c r="O1426" s="91"/>
      <c r="P1426" s="225">
        <f>O1426*H1426</f>
        <v>0</v>
      </c>
      <c r="Q1426" s="225">
        <v>0.00020000000000000001</v>
      </c>
      <c r="R1426" s="225">
        <f>Q1426*H1426</f>
        <v>0.00020000000000000001</v>
      </c>
      <c r="S1426" s="225">
        <v>0</v>
      </c>
      <c r="T1426" s="226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27" t="s">
        <v>244</v>
      </c>
      <c r="AT1426" s="227" t="s">
        <v>139</v>
      </c>
      <c r="AU1426" s="227" t="s">
        <v>144</v>
      </c>
      <c r="AY1426" s="17" t="s">
        <v>136</v>
      </c>
      <c r="BE1426" s="228">
        <f>IF(N1426="základní",J1426,0)</f>
        <v>0</v>
      </c>
      <c r="BF1426" s="228">
        <f>IF(N1426="snížená",J1426,0)</f>
        <v>0</v>
      </c>
      <c r="BG1426" s="228">
        <f>IF(N1426="zákl. přenesená",J1426,0)</f>
        <v>0</v>
      </c>
      <c r="BH1426" s="228">
        <f>IF(N1426="sníž. přenesená",J1426,0)</f>
        <v>0</v>
      </c>
      <c r="BI1426" s="228">
        <f>IF(N1426="nulová",J1426,0)</f>
        <v>0</v>
      </c>
      <c r="BJ1426" s="17" t="s">
        <v>144</v>
      </c>
      <c r="BK1426" s="228">
        <f>ROUND(I1426*H1426,1)</f>
        <v>0</v>
      </c>
      <c r="BL1426" s="17" t="s">
        <v>244</v>
      </c>
      <c r="BM1426" s="227" t="s">
        <v>1679</v>
      </c>
    </row>
    <row r="1427" s="13" customFormat="1">
      <c r="A1427" s="13"/>
      <c r="B1427" s="229"/>
      <c r="C1427" s="230"/>
      <c r="D1427" s="231" t="s">
        <v>150</v>
      </c>
      <c r="E1427" s="232" t="s">
        <v>1</v>
      </c>
      <c r="F1427" s="233" t="s">
        <v>1675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150</v>
      </c>
      <c r="AU1427" s="239" t="s">
        <v>144</v>
      </c>
      <c r="AV1427" s="13" t="s">
        <v>81</v>
      </c>
      <c r="AW1427" s="13" t="s">
        <v>30</v>
      </c>
      <c r="AX1427" s="13" t="s">
        <v>74</v>
      </c>
      <c r="AY1427" s="239" t="s">
        <v>136</v>
      </c>
    </row>
    <row r="1428" s="14" customFormat="1">
      <c r="A1428" s="14"/>
      <c r="B1428" s="240"/>
      <c r="C1428" s="241"/>
      <c r="D1428" s="231" t="s">
        <v>150</v>
      </c>
      <c r="E1428" s="242" t="s">
        <v>1</v>
      </c>
      <c r="F1428" s="243" t="s">
        <v>81</v>
      </c>
      <c r="G1428" s="241"/>
      <c r="H1428" s="244">
        <v>1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150</v>
      </c>
      <c r="AU1428" s="250" t="s">
        <v>144</v>
      </c>
      <c r="AV1428" s="14" t="s">
        <v>144</v>
      </c>
      <c r="AW1428" s="14" t="s">
        <v>30</v>
      </c>
      <c r="AX1428" s="14" t="s">
        <v>81</v>
      </c>
      <c r="AY1428" s="250" t="s">
        <v>136</v>
      </c>
    </row>
    <row r="1429" s="2" customFormat="1" ht="16.5" customHeight="1">
      <c r="A1429" s="38"/>
      <c r="B1429" s="39"/>
      <c r="C1429" s="262" t="s">
        <v>1680</v>
      </c>
      <c r="D1429" s="262" t="s">
        <v>254</v>
      </c>
      <c r="E1429" s="263" t="s">
        <v>1681</v>
      </c>
      <c r="F1429" s="264" t="s">
        <v>1682</v>
      </c>
      <c r="G1429" s="265" t="s">
        <v>142</v>
      </c>
      <c r="H1429" s="266">
        <v>1</v>
      </c>
      <c r="I1429" s="267"/>
      <c r="J1429" s="268">
        <f>ROUND(I1429*H1429,1)</f>
        <v>0</v>
      </c>
      <c r="K1429" s="269"/>
      <c r="L1429" s="270"/>
      <c r="M1429" s="271" t="s">
        <v>1</v>
      </c>
      <c r="N1429" s="272" t="s">
        <v>40</v>
      </c>
      <c r="O1429" s="91"/>
      <c r="P1429" s="225">
        <f>O1429*H1429</f>
        <v>0</v>
      </c>
      <c r="Q1429" s="225">
        <v>0.00054000000000000001</v>
      </c>
      <c r="R1429" s="225">
        <f>Q1429*H1429</f>
        <v>0.00054000000000000001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325</v>
      </c>
      <c r="AT1429" s="227" t="s">
        <v>254</v>
      </c>
      <c r="AU1429" s="227" t="s">
        <v>144</v>
      </c>
      <c r="AY1429" s="17" t="s">
        <v>136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144</v>
      </c>
      <c r="BK1429" s="228">
        <f>ROUND(I1429*H1429,1)</f>
        <v>0</v>
      </c>
      <c r="BL1429" s="17" t="s">
        <v>244</v>
      </c>
      <c r="BM1429" s="227" t="s">
        <v>1683</v>
      </c>
    </row>
    <row r="1430" s="2" customFormat="1" ht="16.5" customHeight="1">
      <c r="A1430" s="38"/>
      <c r="B1430" s="39"/>
      <c r="C1430" s="215" t="s">
        <v>1684</v>
      </c>
      <c r="D1430" s="215" t="s">
        <v>139</v>
      </c>
      <c r="E1430" s="216" t="s">
        <v>1685</v>
      </c>
      <c r="F1430" s="217" t="s">
        <v>1686</v>
      </c>
      <c r="G1430" s="218" t="s">
        <v>307</v>
      </c>
      <c r="H1430" s="219">
        <v>16</v>
      </c>
      <c r="I1430" s="220"/>
      <c r="J1430" s="221">
        <f>ROUND(I1430*H1430,1)</f>
        <v>0</v>
      </c>
      <c r="K1430" s="222"/>
      <c r="L1430" s="44"/>
      <c r="M1430" s="223" t="s">
        <v>1</v>
      </c>
      <c r="N1430" s="224" t="s">
        <v>40</v>
      </c>
      <c r="O1430" s="91"/>
      <c r="P1430" s="225">
        <f>O1430*H1430</f>
        <v>0</v>
      </c>
      <c r="Q1430" s="225">
        <v>3.0000000000000001E-05</v>
      </c>
      <c r="R1430" s="225">
        <f>Q1430*H1430</f>
        <v>0.00048000000000000001</v>
      </c>
      <c r="S1430" s="225">
        <v>0</v>
      </c>
      <c r="T1430" s="226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227" t="s">
        <v>244</v>
      </c>
      <c r="AT1430" s="227" t="s">
        <v>139</v>
      </c>
      <c r="AU1430" s="227" t="s">
        <v>144</v>
      </c>
      <c r="AY1430" s="17" t="s">
        <v>136</v>
      </c>
      <c r="BE1430" s="228">
        <f>IF(N1430="základní",J1430,0)</f>
        <v>0</v>
      </c>
      <c r="BF1430" s="228">
        <f>IF(N1430="snížená",J1430,0)</f>
        <v>0</v>
      </c>
      <c r="BG1430" s="228">
        <f>IF(N1430="zákl. přenesená",J1430,0)</f>
        <v>0</v>
      </c>
      <c r="BH1430" s="228">
        <f>IF(N1430="sníž. přenesená",J1430,0)</f>
        <v>0</v>
      </c>
      <c r="BI1430" s="228">
        <f>IF(N1430="nulová",J1430,0)</f>
        <v>0</v>
      </c>
      <c r="BJ1430" s="17" t="s">
        <v>144</v>
      </c>
      <c r="BK1430" s="228">
        <f>ROUND(I1430*H1430,1)</f>
        <v>0</v>
      </c>
      <c r="BL1430" s="17" t="s">
        <v>244</v>
      </c>
      <c r="BM1430" s="227" t="s">
        <v>1687</v>
      </c>
    </row>
    <row r="1431" s="13" customFormat="1">
      <c r="A1431" s="13"/>
      <c r="B1431" s="229"/>
      <c r="C1431" s="230"/>
      <c r="D1431" s="231" t="s">
        <v>150</v>
      </c>
      <c r="E1431" s="232" t="s">
        <v>1</v>
      </c>
      <c r="F1431" s="233" t="s">
        <v>1688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150</v>
      </c>
      <c r="AU1431" s="239" t="s">
        <v>144</v>
      </c>
      <c r="AV1431" s="13" t="s">
        <v>81</v>
      </c>
      <c r="AW1431" s="13" t="s">
        <v>30</v>
      </c>
      <c r="AX1431" s="13" t="s">
        <v>74</v>
      </c>
      <c r="AY1431" s="239" t="s">
        <v>136</v>
      </c>
    </row>
    <row r="1432" s="14" customFormat="1">
      <c r="A1432" s="14"/>
      <c r="B1432" s="240"/>
      <c r="C1432" s="241"/>
      <c r="D1432" s="231" t="s">
        <v>150</v>
      </c>
      <c r="E1432" s="242" t="s">
        <v>1</v>
      </c>
      <c r="F1432" s="243" t="s">
        <v>1689</v>
      </c>
      <c r="G1432" s="241"/>
      <c r="H1432" s="244">
        <v>16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150</v>
      </c>
      <c r="AU1432" s="250" t="s">
        <v>144</v>
      </c>
      <c r="AV1432" s="14" t="s">
        <v>144</v>
      </c>
      <c r="AW1432" s="14" t="s">
        <v>30</v>
      </c>
      <c r="AX1432" s="14" t="s">
        <v>74</v>
      </c>
      <c r="AY1432" s="250" t="s">
        <v>136</v>
      </c>
    </row>
    <row r="1433" s="15" customFormat="1">
      <c r="A1433" s="15"/>
      <c r="B1433" s="251"/>
      <c r="C1433" s="252"/>
      <c r="D1433" s="231" t="s">
        <v>150</v>
      </c>
      <c r="E1433" s="253" t="s">
        <v>1</v>
      </c>
      <c r="F1433" s="254" t="s">
        <v>174</v>
      </c>
      <c r="G1433" s="252"/>
      <c r="H1433" s="255">
        <v>16</v>
      </c>
      <c r="I1433" s="256"/>
      <c r="J1433" s="252"/>
      <c r="K1433" s="252"/>
      <c r="L1433" s="257"/>
      <c r="M1433" s="258"/>
      <c r="N1433" s="259"/>
      <c r="O1433" s="259"/>
      <c r="P1433" s="259"/>
      <c r="Q1433" s="259"/>
      <c r="R1433" s="259"/>
      <c r="S1433" s="259"/>
      <c r="T1433" s="260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61" t="s">
        <v>150</v>
      </c>
      <c r="AU1433" s="261" t="s">
        <v>144</v>
      </c>
      <c r="AV1433" s="15" t="s">
        <v>143</v>
      </c>
      <c r="AW1433" s="15" t="s">
        <v>30</v>
      </c>
      <c r="AX1433" s="15" t="s">
        <v>81</v>
      </c>
      <c r="AY1433" s="261" t="s">
        <v>136</v>
      </c>
    </row>
    <row r="1434" s="2" customFormat="1" ht="21.75" customHeight="1">
      <c r="A1434" s="38"/>
      <c r="B1434" s="39"/>
      <c r="C1434" s="215" t="s">
        <v>1690</v>
      </c>
      <c r="D1434" s="215" t="s">
        <v>139</v>
      </c>
      <c r="E1434" s="216" t="s">
        <v>1691</v>
      </c>
      <c r="F1434" s="217" t="s">
        <v>1692</v>
      </c>
      <c r="G1434" s="218" t="s">
        <v>307</v>
      </c>
      <c r="H1434" s="219">
        <v>16</v>
      </c>
      <c r="I1434" s="220"/>
      <c r="J1434" s="221">
        <f>ROUND(I1434*H1434,1)</f>
        <v>0</v>
      </c>
      <c r="K1434" s="222"/>
      <c r="L1434" s="44"/>
      <c r="M1434" s="223" t="s">
        <v>1</v>
      </c>
      <c r="N1434" s="224" t="s">
        <v>40</v>
      </c>
      <c r="O1434" s="91"/>
      <c r="P1434" s="225">
        <f>O1434*H1434</f>
        <v>0</v>
      </c>
      <c r="Q1434" s="225">
        <v>2.0000000000000002E-05</v>
      </c>
      <c r="R1434" s="225">
        <f>Q1434*H1434</f>
        <v>0.00032000000000000003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244</v>
      </c>
      <c r="AT1434" s="227" t="s">
        <v>139</v>
      </c>
      <c r="AU1434" s="227" t="s">
        <v>144</v>
      </c>
      <c r="AY1434" s="17" t="s">
        <v>136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144</v>
      </c>
      <c r="BK1434" s="228">
        <f>ROUND(I1434*H1434,1)</f>
        <v>0</v>
      </c>
      <c r="BL1434" s="17" t="s">
        <v>244</v>
      </c>
      <c r="BM1434" s="227" t="s">
        <v>1693</v>
      </c>
    </row>
    <row r="1435" s="13" customFormat="1">
      <c r="A1435" s="13"/>
      <c r="B1435" s="229"/>
      <c r="C1435" s="230"/>
      <c r="D1435" s="231" t="s">
        <v>150</v>
      </c>
      <c r="E1435" s="232" t="s">
        <v>1</v>
      </c>
      <c r="F1435" s="233" t="s">
        <v>1694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150</v>
      </c>
      <c r="AU1435" s="239" t="s">
        <v>144</v>
      </c>
      <c r="AV1435" s="13" t="s">
        <v>81</v>
      </c>
      <c r="AW1435" s="13" t="s">
        <v>30</v>
      </c>
      <c r="AX1435" s="13" t="s">
        <v>74</v>
      </c>
      <c r="AY1435" s="239" t="s">
        <v>136</v>
      </c>
    </row>
    <row r="1436" s="14" customFormat="1">
      <c r="A1436" s="14"/>
      <c r="B1436" s="240"/>
      <c r="C1436" s="241"/>
      <c r="D1436" s="231" t="s">
        <v>150</v>
      </c>
      <c r="E1436" s="242" t="s">
        <v>1</v>
      </c>
      <c r="F1436" s="243" t="s">
        <v>1695</v>
      </c>
      <c r="G1436" s="241"/>
      <c r="H1436" s="244">
        <v>16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150</v>
      </c>
      <c r="AU1436" s="250" t="s">
        <v>144</v>
      </c>
      <c r="AV1436" s="14" t="s">
        <v>144</v>
      </c>
      <c r="AW1436" s="14" t="s">
        <v>30</v>
      </c>
      <c r="AX1436" s="14" t="s">
        <v>74</v>
      </c>
      <c r="AY1436" s="250" t="s">
        <v>136</v>
      </c>
    </row>
    <row r="1437" s="15" customFormat="1">
      <c r="A1437" s="15"/>
      <c r="B1437" s="251"/>
      <c r="C1437" s="252"/>
      <c r="D1437" s="231" t="s">
        <v>150</v>
      </c>
      <c r="E1437" s="253" t="s">
        <v>1</v>
      </c>
      <c r="F1437" s="254" t="s">
        <v>174</v>
      </c>
      <c r="G1437" s="252"/>
      <c r="H1437" s="255">
        <v>16</v>
      </c>
      <c r="I1437" s="256"/>
      <c r="J1437" s="252"/>
      <c r="K1437" s="252"/>
      <c r="L1437" s="257"/>
      <c r="M1437" s="258"/>
      <c r="N1437" s="259"/>
      <c r="O1437" s="259"/>
      <c r="P1437" s="259"/>
      <c r="Q1437" s="259"/>
      <c r="R1437" s="259"/>
      <c r="S1437" s="259"/>
      <c r="T1437" s="260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61" t="s">
        <v>150</v>
      </c>
      <c r="AU1437" s="261" t="s">
        <v>144</v>
      </c>
      <c r="AV1437" s="15" t="s">
        <v>143</v>
      </c>
      <c r="AW1437" s="15" t="s">
        <v>30</v>
      </c>
      <c r="AX1437" s="15" t="s">
        <v>81</v>
      </c>
      <c r="AY1437" s="261" t="s">
        <v>136</v>
      </c>
    </row>
    <row r="1438" s="2" customFormat="1" ht="16.5" customHeight="1">
      <c r="A1438" s="38"/>
      <c r="B1438" s="39"/>
      <c r="C1438" s="215" t="s">
        <v>1696</v>
      </c>
      <c r="D1438" s="215" t="s">
        <v>139</v>
      </c>
      <c r="E1438" s="216" t="s">
        <v>1697</v>
      </c>
      <c r="F1438" s="217" t="s">
        <v>1698</v>
      </c>
      <c r="G1438" s="218" t="s">
        <v>142</v>
      </c>
      <c r="H1438" s="219">
        <v>4</v>
      </c>
      <c r="I1438" s="220"/>
      <c r="J1438" s="221">
        <f>ROUND(I1438*H1438,1)</f>
        <v>0</v>
      </c>
      <c r="K1438" s="222"/>
      <c r="L1438" s="44"/>
      <c r="M1438" s="223" t="s">
        <v>1</v>
      </c>
      <c r="N1438" s="224" t="s">
        <v>40</v>
      </c>
      <c r="O1438" s="91"/>
      <c r="P1438" s="225">
        <f>O1438*H1438</f>
        <v>0</v>
      </c>
      <c r="Q1438" s="225">
        <v>0</v>
      </c>
      <c r="R1438" s="225">
        <f>Q1438*H1438</f>
        <v>0</v>
      </c>
      <c r="S1438" s="225">
        <v>0</v>
      </c>
      <c r="T1438" s="226">
        <f>S1438*H1438</f>
        <v>0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27" t="s">
        <v>244</v>
      </c>
      <c r="AT1438" s="227" t="s">
        <v>139</v>
      </c>
      <c r="AU1438" s="227" t="s">
        <v>144</v>
      </c>
      <c r="AY1438" s="17" t="s">
        <v>136</v>
      </c>
      <c r="BE1438" s="228">
        <f>IF(N1438="základní",J1438,0)</f>
        <v>0</v>
      </c>
      <c r="BF1438" s="228">
        <f>IF(N1438="snížená",J1438,0)</f>
        <v>0</v>
      </c>
      <c r="BG1438" s="228">
        <f>IF(N1438="zákl. přenesená",J1438,0)</f>
        <v>0</v>
      </c>
      <c r="BH1438" s="228">
        <f>IF(N1438="sníž. přenesená",J1438,0)</f>
        <v>0</v>
      </c>
      <c r="BI1438" s="228">
        <f>IF(N1438="nulová",J1438,0)</f>
        <v>0</v>
      </c>
      <c r="BJ1438" s="17" t="s">
        <v>144</v>
      </c>
      <c r="BK1438" s="228">
        <f>ROUND(I1438*H1438,1)</f>
        <v>0</v>
      </c>
      <c r="BL1438" s="17" t="s">
        <v>244</v>
      </c>
      <c r="BM1438" s="227" t="s">
        <v>1699</v>
      </c>
    </row>
    <row r="1439" s="13" customFormat="1">
      <c r="A1439" s="13"/>
      <c r="B1439" s="229"/>
      <c r="C1439" s="230"/>
      <c r="D1439" s="231" t="s">
        <v>150</v>
      </c>
      <c r="E1439" s="232" t="s">
        <v>1</v>
      </c>
      <c r="F1439" s="233" t="s">
        <v>1700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150</v>
      </c>
      <c r="AU1439" s="239" t="s">
        <v>144</v>
      </c>
      <c r="AV1439" s="13" t="s">
        <v>81</v>
      </c>
      <c r="AW1439" s="13" t="s">
        <v>30</v>
      </c>
      <c r="AX1439" s="13" t="s">
        <v>74</v>
      </c>
      <c r="AY1439" s="239" t="s">
        <v>136</v>
      </c>
    </row>
    <row r="1440" s="14" customFormat="1">
      <c r="A1440" s="14"/>
      <c r="B1440" s="240"/>
      <c r="C1440" s="241"/>
      <c r="D1440" s="231" t="s">
        <v>150</v>
      </c>
      <c r="E1440" s="242" t="s">
        <v>1</v>
      </c>
      <c r="F1440" s="243" t="s">
        <v>1701</v>
      </c>
      <c r="G1440" s="241"/>
      <c r="H1440" s="244">
        <v>4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150</v>
      </c>
      <c r="AU1440" s="250" t="s">
        <v>144</v>
      </c>
      <c r="AV1440" s="14" t="s">
        <v>144</v>
      </c>
      <c r="AW1440" s="14" t="s">
        <v>30</v>
      </c>
      <c r="AX1440" s="14" t="s">
        <v>74</v>
      </c>
      <c r="AY1440" s="250" t="s">
        <v>136</v>
      </c>
    </row>
    <row r="1441" s="15" customFormat="1">
      <c r="A1441" s="15"/>
      <c r="B1441" s="251"/>
      <c r="C1441" s="252"/>
      <c r="D1441" s="231" t="s">
        <v>150</v>
      </c>
      <c r="E1441" s="253" t="s">
        <v>1</v>
      </c>
      <c r="F1441" s="254" t="s">
        <v>174</v>
      </c>
      <c r="G1441" s="252"/>
      <c r="H1441" s="255">
        <v>4</v>
      </c>
      <c r="I1441" s="256"/>
      <c r="J1441" s="252"/>
      <c r="K1441" s="252"/>
      <c r="L1441" s="257"/>
      <c r="M1441" s="258"/>
      <c r="N1441" s="259"/>
      <c r="O1441" s="259"/>
      <c r="P1441" s="259"/>
      <c r="Q1441" s="259"/>
      <c r="R1441" s="259"/>
      <c r="S1441" s="259"/>
      <c r="T1441" s="260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61" t="s">
        <v>150</v>
      </c>
      <c r="AU1441" s="261" t="s">
        <v>144</v>
      </c>
      <c r="AV1441" s="15" t="s">
        <v>143</v>
      </c>
      <c r="AW1441" s="15" t="s">
        <v>30</v>
      </c>
      <c r="AX1441" s="15" t="s">
        <v>81</v>
      </c>
      <c r="AY1441" s="261" t="s">
        <v>136</v>
      </c>
    </row>
    <row r="1442" s="2" customFormat="1" ht="16.5" customHeight="1">
      <c r="A1442" s="38"/>
      <c r="B1442" s="39"/>
      <c r="C1442" s="215" t="s">
        <v>1702</v>
      </c>
      <c r="D1442" s="215" t="s">
        <v>139</v>
      </c>
      <c r="E1442" s="216" t="s">
        <v>1703</v>
      </c>
      <c r="F1442" s="217" t="s">
        <v>1704</v>
      </c>
      <c r="G1442" s="218" t="s">
        <v>142</v>
      </c>
      <c r="H1442" s="219">
        <v>7</v>
      </c>
      <c r="I1442" s="220"/>
      <c r="J1442" s="221">
        <f>ROUND(I1442*H1442,1)</f>
        <v>0</v>
      </c>
      <c r="K1442" s="222"/>
      <c r="L1442" s="44"/>
      <c r="M1442" s="223" t="s">
        <v>1</v>
      </c>
      <c r="N1442" s="224" t="s">
        <v>40</v>
      </c>
      <c r="O1442" s="91"/>
      <c r="P1442" s="225">
        <f>O1442*H1442</f>
        <v>0</v>
      </c>
      <c r="Q1442" s="225">
        <v>0</v>
      </c>
      <c r="R1442" s="225">
        <f>Q1442*H1442</f>
        <v>0</v>
      </c>
      <c r="S1442" s="225">
        <v>0</v>
      </c>
      <c r="T1442" s="226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227" t="s">
        <v>244</v>
      </c>
      <c r="AT1442" s="227" t="s">
        <v>139</v>
      </c>
      <c r="AU1442" s="227" t="s">
        <v>144</v>
      </c>
      <c r="AY1442" s="17" t="s">
        <v>136</v>
      </c>
      <c r="BE1442" s="228">
        <f>IF(N1442="základní",J1442,0)</f>
        <v>0</v>
      </c>
      <c r="BF1442" s="228">
        <f>IF(N1442="snížená",J1442,0)</f>
        <v>0</v>
      </c>
      <c r="BG1442" s="228">
        <f>IF(N1442="zákl. přenesená",J1442,0)</f>
        <v>0</v>
      </c>
      <c r="BH1442" s="228">
        <f>IF(N1442="sníž. přenesená",J1442,0)</f>
        <v>0</v>
      </c>
      <c r="BI1442" s="228">
        <f>IF(N1442="nulová",J1442,0)</f>
        <v>0</v>
      </c>
      <c r="BJ1442" s="17" t="s">
        <v>144</v>
      </c>
      <c r="BK1442" s="228">
        <f>ROUND(I1442*H1442,1)</f>
        <v>0</v>
      </c>
      <c r="BL1442" s="17" t="s">
        <v>244</v>
      </c>
      <c r="BM1442" s="227" t="s">
        <v>1705</v>
      </c>
    </row>
    <row r="1443" s="13" customFormat="1">
      <c r="A1443" s="13"/>
      <c r="B1443" s="229"/>
      <c r="C1443" s="230"/>
      <c r="D1443" s="231" t="s">
        <v>150</v>
      </c>
      <c r="E1443" s="232" t="s">
        <v>1</v>
      </c>
      <c r="F1443" s="233" t="s">
        <v>1706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150</v>
      </c>
      <c r="AU1443" s="239" t="s">
        <v>144</v>
      </c>
      <c r="AV1443" s="13" t="s">
        <v>81</v>
      </c>
      <c r="AW1443" s="13" t="s">
        <v>30</v>
      </c>
      <c r="AX1443" s="13" t="s">
        <v>74</v>
      </c>
      <c r="AY1443" s="239" t="s">
        <v>136</v>
      </c>
    </row>
    <row r="1444" s="14" customFormat="1">
      <c r="A1444" s="14"/>
      <c r="B1444" s="240"/>
      <c r="C1444" s="241"/>
      <c r="D1444" s="231" t="s">
        <v>150</v>
      </c>
      <c r="E1444" s="242" t="s">
        <v>1</v>
      </c>
      <c r="F1444" s="243" t="s">
        <v>137</v>
      </c>
      <c r="G1444" s="241"/>
      <c r="H1444" s="244">
        <v>3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150</v>
      </c>
      <c r="AU1444" s="250" t="s">
        <v>144</v>
      </c>
      <c r="AV1444" s="14" t="s">
        <v>144</v>
      </c>
      <c r="AW1444" s="14" t="s">
        <v>30</v>
      </c>
      <c r="AX1444" s="14" t="s">
        <v>74</v>
      </c>
      <c r="AY1444" s="250" t="s">
        <v>136</v>
      </c>
    </row>
    <row r="1445" s="13" customFormat="1">
      <c r="A1445" s="13"/>
      <c r="B1445" s="229"/>
      <c r="C1445" s="230"/>
      <c r="D1445" s="231" t="s">
        <v>150</v>
      </c>
      <c r="E1445" s="232" t="s">
        <v>1</v>
      </c>
      <c r="F1445" s="233" t="s">
        <v>1707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150</v>
      </c>
      <c r="AU1445" s="239" t="s">
        <v>144</v>
      </c>
      <c r="AV1445" s="13" t="s">
        <v>81</v>
      </c>
      <c r="AW1445" s="13" t="s">
        <v>30</v>
      </c>
      <c r="AX1445" s="13" t="s">
        <v>74</v>
      </c>
      <c r="AY1445" s="239" t="s">
        <v>136</v>
      </c>
    </row>
    <row r="1446" s="14" customFormat="1">
      <c r="A1446" s="14"/>
      <c r="B1446" s="240"/>
      <c r="C1446" s="241"/>
      <c r="D1446" s="231" t="s">
        <v>150</v>
      </c>
      <c r="E1446" s="242" t="s">
        <v>1</v>
      </c>
      <c r="F1446" s="243" t="s">
        <v>81</v>
      </c>
      <c r="G1446" s="241"/>
      <c r="H1446" s="244">
        <v>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150</v>
      </c>
      <c r="AU1446" s="250" t="s">
        <v>144</v>
      </c>
      <c r="AV1446" s="14" t="s">
        <v>144</v>
      </c>
      <c r="AW1446" s="14" t="s">
        <v>30</v>
      </c>
      <c r="AX1446" s="14" t="s">
        <v>74</v>
      </c>
      <c r="AY1446" s="250" t="s">
        <v>136</v>
      </c>
    </row>
    <row r="1447" s="13" customFormat="1">
      <c r="A1447" s="13"/>
      <c r="B1447" s="229"/>
      <c r="C1447" s="230"/>
      <c r="D1447" s="231" t="s">
        <v>150</v>
      </c>
      <c r="E1447" s="232" t="s">
        <v>1</v>
      </c>
      <c r="F1447" s="233" t="s">
        <v>1708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150</v>
      </c>
      <c r="AU1447" s="239" t="s">
        <v>144</v>
      </c>
      <c r="AV1447" s="13" t="s">
        <v>81</v>
      </c>
      <c r="AW1447" s="13" t="s">
        <v>30</v>
      </c>
      <c r="AX1447" s="13" t="s">
        <v>74</v>
      </c>
      <c r="AY1447" s="239" t="s">
        <v>136</v>
      </c>
    </row>
    <row r="1448" s="14" customFormat="1">
      <c r="A1448" s="14"/>
      <c r="B1448" s="240"/>
      <c r="C1448" s="241"/>
      <c r="D1448" s="231" t="s">
        <v>150</v>
      </c>
      <c r="E1448" s="242" t="s">
        <v>1</v>
      </c>
      <c r="F1448" s="243" t="s">
        <v>137</v>
      </c>
      <c r="G1448" s="241"/>
      <c r="H1448" s="244">
        <v>3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150</v>
      </c>
      <c r="AU1448" s="250" t="s">
        <v>144</v>
      </c>
      <c r="AV1448" s="14" t="s">
        <v>144</v>
      </c>
      <c r="AW1448" s="14" t="s">
        <v>30</v>
      </c>
      <c r="AX1448" s="14" t="s">
        <v>74</v>
      </c>
      <c r="AY1448" s="250" t="s">
        <v>136</v>
      </c>
    </row>
    <row r="1449" s="15" customFormat="1">
      <c r="A1449" s="15"/>
      <c r="B1449" s="251"/>
      <c r="C1449" s="252"/>
      <c r="D1449" s="231" t="s">
        <v>150</v>
      </c>
      <c r="E1449" s="253" t="s">
        <v>1</v>
      </c>
      <c r="F1449" s="254" t="s">
        <v>174</v>
      </c>
      <c r="G1449" s="252"/>
      <c r="H1449" s="255">
        <v>7</v>
      </c>
      <c r="I1449" s="256"/>
      <c r="J1449" s="252"/>
      <c r="K1449" s="252"/>
      <c r="L1449" s="257"/>
      <c r="M1449" s="258"/>
      <c r="N1449" s="259"/>
      <c r="O1449" s="259"/>
      <c r="P1449" s="259"/>
      <c r="Q1449" s="259"/>
      <c r="R1449" s="259"/>
      <c r="S1449" s="259"/>
      <c r="T1449" s="260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61" t="s">
        <v>150</v>
      </c>
      <c r="AU1449" s="261" t="s">
        <v>144</v>
      </c>
      <c r="AV1449" s="15" t="s">
        <v>143</v>
      </c>
      <c r="AW1449" s="15" t="s">
        <v>30</v>
      </c>
      <c r="AX1449" s="15" t="s">
        <v>81</v>
      </c>
      <c r="AY1449" s="261" t="s">
        <v>136</v>
      </c>
    </row>
    <row r="1450" s="2" customFormat="1" ht="16.5" customHeight="1">
      <c r="A1450" s="38"/>
      <c r="B1450" s="39"/>
      <c r="C1450" s="215" t="s">
        <v>1709</v>
      </c>
      <c r="D1450" s="215" t="s">
        <v>139</v>
      </c>
      <c r="E1450" s="216" t="s">
        <v>1710</v>
      </c>
      <c r="F1450" s="217" t="s">
        <v>1711</v>
      </c>
      <c r="G1450" s="218" t="s">
        <v>142</v>
      </c>
      <c r="H1450" s="219">
        <v>1</v>
      </c>
      <c r="I1450" s="220"/>
      <c r="J1450" s="221">
        <f>ROUND(I1450*H1450,1)</f>
        <v>0</v>
      </c>
      <c r="K1450" s="222"/>
      <c r="L1450" s="44"/>
      <c r="M1450" s="223" t="s">
        <v>1</v>
      </c>
      <c r="N1450" s="224" t="s">
        <v>40</v>
      </c>
      <c r="O1450" s="91"/>
      <c r="P1450" s="225">
        <f>O1450*H1450</f>
        <v>0</v>
      </c>
      <c r="Q1450" s="225">
        <v>0</v>
      </c>
      <c r="R1450" s="225">
        <f>Q1450*H1450</f>
        <v>0</v>
      </c>
      <c r="S1450" s="225">
        <v>0</v>
      </c>
      <c r="T1450" s="226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27" t="s">
        <v>244</v>
      </c>
      <c r="AT1450" s="227" t="s">
        <v>139</v>
      </c>
      <c r="AU1450" s="227" t="s">
        <v>144</v>
      </c>
      <c r="AY1450" s="17" t="s">
        <v>136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17" t="s">
        <v>144</v>
      </c>
      <c r="BK1450" s="228">
        <f>ROUND(I1450*H1450,1)</f>
        <v>0</v>
      </c>
      <c r="BL1450" s="17" t="s">
        <v>244</v>
      </c>
      <c r="BM1450" s="227" t="s">
        <v>1712</v>
      </c>
    </row>
    <row r="1451" s="13" customFormat="1">
      <c r="A1451" s="13"/>
      <c r="B1451" s="229"/>
      <c r="C1451" s="230"/>
      <c r="D1451" s="231" t="s">
        <v>150</v>
      </c>
      <c r="E1451" s="232" t="s">
        <v>1</v>
      </c>
      <c r="F1451" s="233" t="s">
        <v>1713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150</v>
      </c>
      <c r="AU1451" s="239" t="s">
        <v>144</v>
      </c>
      <c r="AV1451" s="13" t="s">
        <v>81</v>
      </c>
      <c r="AW1451" s="13" t="s">
        <v>30</v>
      </c>
      <c r="AX1451" s="13" t="s">
        <v>74</v>
      </c>
      <c r="AY1451" s="239" t="s">
        <v>136</v>
      </c>
    </row>
    <row r="1452" s="14" customFormat="1">
      <c r="A1452" s="14"/>
      <c r="B1452" s="240"/>
      <c r="C1452" s="241"/>
      <c r="D1452" s="231" t="s">
        <v>150</v>
      </c>
      <c r="E1452" s="242" t="s">
        <v>1</v>
      </c>
      <c r="F1452" s="243" t="s">
        <v>81</v>
      </c>
      <c r="G1452" s="241"/>
      <c r="H1452" s="244">
        <v>1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150</v>
      </c>
      <c r="AU1452" s="250" t="s">
        <v>144</v>
      </c>
      <c r="AV1452" s="14" t="s">
        <v>144</v>
      </c>
      <c r="AW1452" s="14" t="s">
        <v>30</v>
      </c>
      <c r="AX1452" s="14" t="s">
        <v>81</v>
      </c>
      <c r="AY1452" s="250" t="s">
        <v>136</v>
      </c>
    </row>
    <row r="1453" s="2" customFormat="1" ht="24.15" customHeight="1">
      <c r="A1453" s="38"/>
      <c r="B1453" s="39"/>
      <c r="C1453" s="215" t="s">
        <v>1714</v>
      </c>
      <c r="D1453" s="215" t="s">
        <v>139</v>
      </c>
      <c r="E1453" s="216" t="s">
        <v>1715</v>
      </c>
      <c r="F1453" s="217" t="s">
        <v>1716</v>
      </c>
      <c r="G1453" s="218" t="s">
        <v>148</v>
      </c>
      <c r="H1453" s="219">
        <v>22.033000000000001</v>
      </c>
      <c r="I1453" s="220"/>
      <c r="J1453" s="221">
        <f>ROUND(I1453*H1453,1)</f>
        <v>0</v>
      </c>
      <c r="K1453" s="222"/>
      <c r="L1453" s="44"/>
      <c r="M1453" s="223" t="s">
        <v>1</v>
      </c>
      <c r="N1453" s="224" t="s">
        <v>40</v>
      </c>
      <c r="O1453" s="91"/>
      <c r="P1453" s="225">
        <f>O1453*H1453</f>
        <v>0</v>
      </c>
      <c r="Q1453" s="225">
        <v>5.0000000000000002E-05</v>
      </c>
      <c r="R1453" s="225">
        <f>Q1453*H1453</f>
        <v>0.00110165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244</v>
      </c>
      <c r="AT1453" s="227" t="s">
        <v>139</v>
      </c>
      <c r="AU1453" s="227" t="s">
        <v>144</v>
      </c>
      <c r="AY1453" s="17" t="s">
        <v>136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144</v>
      </c>
      <c r="BK1453" s="228">
        <f>ROUND(I1453*H1453,1)</f>
        <v>0</v>
      </c>
      <c r="BL1453" s="17" t="s">
        <v>244</v>
      </c>
      <c r="BM1453" s="227" t="s">
        <v>1717</v>
      </c>
    </row>
    <row r="1454" s="13" customFormat="1">
      <c r="A1454" s="13"/>
      <c r="B1454" s="229"/>
      <c r="C1454" s="230"/>
      <c r="D1454" s="231" t="s">
        <v>150</v>
      </c>
      <c r="E1454" s="232" t="s">
        <v>1</v>
      </c>
      <c r="F1454" s="233" t="s">
        <v>164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150</v>
      </c>
      <c r="AU1454" s="239" t="s">
        <v>144</v>
      </c>
      <c r="AV1454" s="13" t="s">
        <v>81</v>
      </c>
      <c r="AW1454" s="13" t="s">
        <v>30</v>
      </c>
      <c r="AX1454" s="13" t="s">
        <v>74</v>
      </c>
      <c r="AY1454" s="239" t="s">
        <v>136</v>
      </c>
    </row>
    <row r="1455" s="14" customFormat="1">
      <c r="A1455" s="14"/>
      <c r="B1455" s="240"/>
      <c r="C1455" s="241"/>
      <c r="D1455" s="231" t="s">
        <v>150</v>
      </c>
      <c r="E1455" s="242" t="s">
        <v>1</v>
      </c>
      <c r="F1455" s="243" t="s">
        <v>1638</v>
      </c>
      <c r="G1455" s="241"/>
      <c r="H1455" s="244">
        <v>13.4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150</v>
      </c>
      <c r="AU1455" s="250" t="s">
        <v>144</v>
      </c>
      <c r="AV1455" s="14" t="s">
        <v>144</v>
      </c>
      <c r="AW1455" s="14" t="s">
        <v>30</v>
      </c>
      <c r="AX1455" s="14" t="s">
        <v>74</v>
      </c>
      <c r="AY1455" s="250" t="s">
        <v>136</v>
      </c>
    </row>
    <row r="1456" s="13" customFormat="1">
      <c r="A1456" s="13"/>
      <c r="B1456" s="229"/>
      <c r="C1456" s="230"/>
      <c r="D1456" s="231" t="s">
        <v>150</v>
      </c>
      <c r="E1456" s="232" t="s">
        <v>1</v>
      </c>
      <c r="F1456" s="233" t="s">
        <v>166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150</v>
      </c>
      <c r="AU1456" s="239" t="s">
        <v>144</v>
      </c>
      <c r="AV1456" s="13" t="s">
        <v>81</v>
      </c>
      <c r="AW1456" s="13" t="s">
        <v>30</v>
      </c>
      <c r="AX1456" s="13" t="s">
        <v>74</v>
      </c>
      <c r="AY1456" s="239" t="s">
        <v>136</v>
      </c>
    </row>
    <row r="1457" s="14" customFormat="1">
      <c r="A1457" s="14"/>
      <c r="B1457" s="240"/>
      <c r="C1457" s="241"/>
      <c r="D1457" s="231" t="s">
        <v>150</v>
      </c>
      <c r="E1457" s="242" t="s">
        <v>1</v>
      </c>
      <c r="F1457" s="243" t="s">
        <v>1639</v>
      </c>
      <c r="G1457" s="241"/>
      <c r="H1457" s="244">
        <v>5.7000000000000002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150</v>
      </c>
      <c r="AU1457" s="250" t="s">
        <v>144</v>
      </c>
      <c r="AV1457" s="14" t="s">
        <v>144</v>
      </c>
      <c r="AW1457" s="14" t="s">
        <v>30</v>
      </c>
      <c r="AX1457" s="14" t="s">
        <v>74</v>
      </c>
      <c r="AY1457" s="250" t="s">
        <v>136</v>
      </c>
    </row>
    <row r="1458" s="13" customFormat="1">
      <c r="A1458" s="13"/>
      <c r="B1458" s="229"/>
      <c r="C1458" s="230"/>
      <c r="D1458" s="231" t="s">
        <v>150</v>
      </c>
      <c r="E1458" s="232" t="s">
        <v>1</v>
      </c>
      <c r="F1458" s="233" t="s">
        <v>168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150</v>
      </c>
      <c r="AU1458" s="239" t="s">
        <v>144</v>
      </c>
      <c r="AV1458" s="13" t="s">
        <v>81</v>
      </c>
      <c r="AW1458" s="13" t="s">
        <v>30</v>
      </c>
      <c r="AX1458" s="13" t="s">
        <v>74</v>
      </c>
      <c r="AY1458" s="239" t="s">
        <v>136</v>
      </c>
    </row>
    <row r="1459" s="14" customFormat="1">
      <c r="A1459" s="14"/>
      <c r="B1459" s="240"/>
      <c r="C1459" s="241"/>
      <c r="D1459" s="231" t="s">
        <v>150</v>
      </c>
      <c r="E1459" s="242" t="s">
        <v>1</v>
      </c>
      <c r="F1459" s="243" t="s">
        <v>210</v>
      </c>
      <c r="G1459" s="241"/>
      <c r="H1459" s="244">
        <v>2.9329999999999998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0" t="s">
        <v>150</v>
      </c>
      <c r="AU1459" s="250" t="s">
        <v>144</v>
      </c>
      <c r="AV1459" s="14" t="s">
        <v>144</v>
      </c>
      <c r="AW1459" s="14" t="s">
        <v>30</v>
      </c>
      <c r="AX1459" s="14" t="s">
        <v>74</v>
      </c>
      <c r="AY1459" s="250" t="s">
        <v>136</v>
      </c>
    </row>
    <row r="1460" s="15" customFormat="1">
      <c r="A1460" s="15"/>
      <c r="B1460" s="251"/>
      <c r="C1460" s="252"/>
      <c r="D1460" s="231" t="s">
        <v>150</v>
      </c>
      <c r="E1460" s="253" t="s">
        <v>1</v>
      </c>
      <c r="F1460" s="254" t="s">
        <v>174</v>
      </c>
      <c r="G1460" s="252"/>
      <c r="H1460" s="255">
        <v>22.033000000000001</v>
      </c>
      <c r="I1460" s="256"/>
      <c r="J1460" s="252"/>
      <c r="K1460" s="252"/>
      <c r="L1460" s="257"/>
      <c r="M1460" s="258"/>
      <c r="N1460" s="259"/>
      <c r="O1460" s="259"/>
      <c r="P1460" s="259"/>
      <c r="Q1460" s="259"/>
      <c r="R1460" s="259"/>
      <c r="S1460" s="259"/>
      <c r="T1460" s="260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61" t="s">
        <v>150</v>
      </c>
      <c r="AU1460" s="261" t="s">
        <v>144</v>
      </c>
      <c r="AV1460" s="15" t="s">
        <v>143</v>
      </c>
      <c r="AW1460" s="15" t="s">
        <v>30</v>
      </c>
      <c r="AX1460" s="15" t="s">
        <v>81</v>
      </c>
      <c r="AY1460" s="261" t="s">
        <v>136</v>
      </c>
    </row>
    <row r="1461" s="2" customFormat="1" ht="24.15" customHeight="1">
      <c r="A1461" s="38"/>
      <c r="B1461" s="39"/>
      <c r="C1461" s="215" t="s">
        <v>1718</v>
      </c>
      <c r="D1461" s="215" t="s">
        <v>139</v>
      </c>
      <c r="E1461" s="216" t="s">
        <v>1719</v>
      </c>
      <c r="F1461" s="217" t="s">
        <v>1720</v>
      </c>
      <c r="G1461" s="218" t="s">
        <v>364</v>
      </c>
      <c r="H1461" s="219">
        <v>0.78300000000000003</v>
      </c>
      <c r="I1461" s="220"/>
      <c r="J1461" s="221">
        <f>ROUND(I1461*H1461,1)</f>
        <v>0</v>
      </c>
      <c r="K1461" s="222"/>
      <c r="L1461" s="44"/>
      <c r="M1461" s="223" t="s">
        <v>1</v>
      </c>
      <c r="N1461" s="224" t="s">
        <v>40</v>
      </c>
      <c r="O1461" s="91"/>
      <c r="P1461" s="225">
        <f>O1461*H1461</f>
        <v>0</v>
      </c>
      <c r="Q1461" s="225">
        <v>0</v>
      </c>
      <c r="R1461" s="225">
        <f>Q1461*H1461</f>
        <v>0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244</v>
      </c>
      <c r="AT1461" s="227" t="s">
        <v>139</v>
      </c>
      <c r="AU1461" s="227" t="s">
        <v>144</v>
      </c>
      <c r="AY1461" s="17" t="s">
        <v>136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144</v>
      </c>
      <c r="BK1461" s="228">
        <f>ROUND(I1461*H1461,1)</f>
        <v>0</v>
      </c>
      <c r="BL1461" s="17" t="s">
        <v>244</v>
      </c>
      <c r="BM1461" s="227" t="s">
        <v>1721</v>
      </c>
    </row>
    <row r="1462" s="2" customFormat="1" ht="24.15" customHeight="1">
      <c r="A1462" s="38"/>
      <c r="B1462" s="39"/>
      <c r="C1462" s="215" t="s">
        <v>1722</v>
      </c>
      <c r="D1462" s="215" t="s">
        <v>139</v>
      </c>
      <c r="E1462" s="216" t="s">
        <v>1723</v>
      </c>
      <c r="F1462" s="217" t="s">
        <v>1724</v>
      </c>
      <c r="G1462" s="218" t="s">
        <v>364</v>
      </c>
      <c r="H1462" s="219">
        <v>0.78300000000000003</v>
      </c>
      <c r="I1462" s="220"/>
      <c r="J1462" s="221">
        <f>ROUND(I1462*H1462,1)</f>
        <v>0</v>
      </c>
      <c r="K1462" s="222"/>
      <c r="L1462" s="44"/>
      <c r="M1462" s="223" t="s">
        <v>1</v>
      </c>
      <c r="N1462" s="224" t="s">
        <v>40</v>
      </c>
      <c r="O1462" s="91"/>
      <c r="P1462" s="225">
        <f>O1462*H1462</f>
        <v>0</v>
      </c>
      <c r="Q1462" s="225">
        <v>0</v>
      </c>
      <c r="R1462" s="225">
        <f>Q1462*H1462</f>
        <v>0</v>
      </c>
      <c r="S1462" s="225">
        <v>0</v>
      </c>
      <c r="T1462" s="226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27" t="s">
        <v>244</v>
      </c>
      <c r="AT1462" s="227" t="s">
        <v>139</v>
      </c>
      <c r="AU1462" s="227" t="s">
        <v>144</v>
      </c>
      <c r="AY1462" s="17" t="s">
        <v>136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17" t="s">
        <v>144</v>
      </c>
      <c r="BK1462" s="228">
        <f>ROUND(I1462*H1462,1)</f>
        <v>0</v>
      </c>
      <c r="BL1462" s="17" t="s">
        <v>244</v>
      </c>
      <c r="BM1462" s="227" t="s">
        <v>1725</v>
      </c>
    </row>
    <row r="1463" s="2" customFormat="1" ht="24.15" customHeight="1">
      <c r="A1463" s="38"/>
      <c r="B1463" s="39"/>
      <c r="C1463" s="215" t="s">
        <v>1726</v>
      </c>
      <c r="D1463" s="215" t="s">
        <v>139</v>
      </c>
      <c r="E1463" s="216" t="s">
        <v>1727</v>
      </c>
      <c r="F1463" s="217" t="s">
        <v>1728</v>
      </c>
      <c r="G1463" s="218" t="s">
        <v>364</v>
      </c>
      <c r="H1463" s="219">
        <v>0.78300000000000003</v>
      </c>
      <c r="I1463" s="220"/>
      <c r="J1463" s="221">
        <f>ROUND(I1463*H1463,1)</f>
        <v>0</v>
      </c>
      <c r="K1463" s="222"/>
      <c r="L1463" s="44"/>
      <c r="M1463" s="223" t="s">
        <v>1</v>
      </c>
      <c r="N1463" s="224" t="s">
        <v>40</v>
      </c>
      <c r="O1463" s="91"/>
      <c r="P1463" s="225">
        <f>O1463*H1463</f>
        <v>0</v>
      </c>
      <c r="Q1463" s="225">
        <v>0</v>
      </c>
      <c r="R1463" s="225">
        <f>Q1463*H1463</f>
        <v>0</v>
      </c>
      <c r="S1463" s="225">
        <v>0</v>
      </c>
      <c r="T1463" s="22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27" t="s">
        <v>244</v>
      </c>
      <c r="AT1463" s="227" t="s">
        <v>139</v>
      </c>
      <c r="AU1463" s="227" t="s">
        <v>144</v>
      </c>
      <c r="AY1463" s="17" t="s">
        <v>136</v>
      </c>
      <c r="BE1463" s="228">
        <f>IF(N1463="základní",J1463,0)</f>
        <v>0</v>
      </c>
      <c r="BF1463" s="228">
        <f>IF(N1463="snížená",J1463,0)</f>
        <v>0</v>
      </c>
      <c r="BG1463" s="228">
        <f>IF(N1463="zákl. přenesená",J1463,0)</f>
        <v>0</v>
      </c>
      <c r="BH1463" s="228">
        <f>IF(N1463="sníž. přenesená",J1463,0)</f>
        <v>0</v>
      </c>
      <c r="BI1463" s="228">
        <f>IF(N1463="nulová",J1463,0)</f>
        <v>0</v>
      </c>
      <c r="BJ1463" s="17" t="s">
        <v>144</v>
      </c>
      <c r="BK1463" s="228">
        <f>ROUND(I1463*H1463,1)</f>
        <v>0</v>
      </c>
      <c r="BL1463" s="17" t="s">
        <v>244</v>
      </c>
      <c r="BM1463" s="227" t="s">
        <v>1729</v>
      </c>
    </row>
    <row r="1464" s="12" customFormat="1" ht="22.8" customHeight="1">
      <c r="A1464" s="12"/>
      <c r="B1464" s="199"/>
      <c r="C1464" s="200"/>
      <c r="D1464" s="201" t="s">
        <v>73</v>
      </c>
      <c r="E1464" s="213" t="s">
        <v>1730</v>
      </c>
      <c r="F1464" s="213" t="s">
        <v>1731</v>
      </c>
      <c r="G1464" s="200"/>
      <c r="H1464" s="200"/>
      <c r="I1464" s="203"/>
      <c r="J1464" s="214">
        <f>BK1464</f>
        <v>0</v>
      </c>
      <c r="K1464" s="200"/>
      <c r="L1464" s="205"/>
      <c r="M1464" s="206"/>
      <c r="N1464" s="207"/>
      <c r="O1464" s="207"/>
      <c r="P1464" s="208">
        <f>SUM(P1465:P1614)</f>
        <v>0</v>
      </c>
      <c r="Q1464" s="207"/>
      <c r="R1464" s="208">
        <f>SUM(R1465:R1614)</f>
        <v>0.014422290000000001</v>
      </c>
      <c r="S1464" s="207"/>
      <c r="T1464" s="209">
        <f>SUM(T1465:T1614)</f>
        <v>0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10" t="s">
        <v>144</v>
      </c>
      <c r="AT1464" s="211" t="s">
        <v>73</v>
      </c>
      <c r="AU1464" s="211" t="s">
        <v>81</v>
      </c>
      <c r="AY1464" s="210" t="s">
        <v>136</v>
      </c>
      <c r="BK1464" s="212">
        <f>SUM(BK1465:BK1614)</f>
        <v>0</v>
      </c>
    </row>
    <row r="1465" s="2" customFormat="1" ht="24.15" customHeight="1">
      <c r="A1465" s="38"/>
      <c r="B1465" s="39"/>
      <c r="C1465" s="215" t="s">
        <v>1732</v>
      </c>
      <c r="D1465" s="215" t="s">
        <v>139</v>
      </c>
      <c r="E1465" s="216" t="s">
        <v>1733</v>
      </c>
      <c r="F1465" s="217" t="s">
        <v>1734</v>
      </c>
      <c r="G1465" s="218" t="s">
        <v>142</v>
      </c>
      <c r="H1465" s="219">
        <v>2</v>
      </c>
      <c r="I1465" s="220"/>
      <c r="J1465" s="221">
        <f>ROUND(I1465*H1465,1)</f>
        <v>0</v>
      </c>
      <c r="K1465" s="222"/>
      <c r="L1465" s="44"/>
      <c r="M1465" s="223" t="s">
        <v>1</v>
      </c>
      <c r="N1465" s="224" t="s">
        <v>40</v>
      </c>
      <c r="O1465" s="91"/>
      <c r="P1465" s="225">
        <f>O1465*H1465</f>
        <v>0</v>
      </c>
      <c r="Q1465" s="225">
        <v>0</v>
      </c>
      <c r="R1465" s="225">
        <f>Q1465*H1465</f>
        <v>0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244</v>
      </c>
      <c r="AT1465" s="227" t="s">
        <v>139</v>
      </c>
      <c r="AU1465" s="227" t="s">
        <v>144</v>
      </c>
      <c r="AY1465" s="17" t="s">
        <v>136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144</v>
      </c>
      <c r="BK1465" s="228">
        <f>ROUND(I1465*H1465,1)</f>
        <v>0</v>
      </c>
      <c r="BL1465" s="17" t="s">
        <v>244</v>
      </c>
      <c r="BM1465" s="227" t="s">
        <v>1735</v>
      </c>
    </row>
    <row r="1466" s="2" customFormat="1" ht="24.15" customHeight="1">
      <c r="A1466" s="38"/>
      <c r="B1466" s="39"/>
      <c r="C1466" s="215" t="s">
        <v>1736</v>
      </c>
      <c r="D1466" s="215" t="s">
        <v>139</v>
      </c>
      <c r="E1466" s="216" t="s">
        <v>1737</v>
      </c>
      <c r="F1466" s="217" t="s">
        <v>1738</v>
      </c>
      <c r="G1466" s="218" t="s">
        <v>148</v>
      </c>
      <c r="H1466" s="219">
        <v>6.3289999999999997</v>
      </c>
      <c r="I1466" s="220"/>
      <c r="J1466" s="221">
        <f>ROUND(I1466*H1466,1)</f>
        <v>0</v>
      </c>
      <c r="K1466" s="222"/>
      <c r="L1466" s="44"/>
      <c r="M1466" s="223" t="s">
        <v>1</v>
      </c>
      <c r="N1466" s="224" t="s">
        <v>40</v>
      </c>
      <c r="O1466" s="91"/>
      <c r="P1466" s="225">
        <f>O1466*H1466</f>
        <v>0</v>
      </c>
      <c r="Q1466" s="225">
        <v>0</v>
      </c>
      <c r="R1466" s="225">
        <f>Q1466*H1466</f>
        <v>0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244</v>
      </c>
      <c r="AT1466" s="227" t="s">
        <v>139</v>
      </c>
      <c r="AU1466" s="227" t="s">
        <v>144</v>
      </c>
      <c r="AY1466" s="17" t="s">
        <v>136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144</v>
      </c>
      <c r="BK1466" s="228">
        <f>ROUND(I1466*H1466,1)</f>
        <v>0</v>
      </c>
      <c r="BL1466" s="17" t="s">
        <v>244</v>
      </c>
      <c r="BM1466" s="227" t="s">
        <v>1739</v>
      </c>
    </row>
    <row r="1467" s="13" customFormat="1">
      <c r="A1467" s="13"/>
      <c r="B1467" s="229"/>
      <c r="C1467" s="230"/>
      <c r="D1467" s="231" t="s">
        <v>150</v>
      </c>
      <c r="E1467" s="232" t="s">
        <v>1</v>
      </c>
      <c r="F1467" s="233" t="s">
        <v>1740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150</v>
      </c>
      <c r="AU1467" s="239" t="s">
        <v>144</v>
      </c>
      <c r="AV1467" s="13" t="s">
        <v>81</v>
      </c>
      <c r="AW1467" s="13" t="s">
        <v>30</v>
      </c>
      <c r="AX1467" s="13" t="s">
        <v>74</v>
      </c>
      <c r="AY1467" s="239" t="s">
        <v>136</v>
      </c>
    </row>
    <row r="1468" s="13" customFormat="1">
      <c r="A1468" s="13"/>
      <c r="B1468" s="229"/>
      <c r="C1468" s="230"/>
      <c r="D1468" s="231" t="s">
        <v>150</v>
      </c>
      <c r="E1468" s="232" t="s">
        <v>1</v>
      </c>
      <c r="F1468" s="233" t="s">
        <v>1741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150</v>
      </c>
      <c r="AU1468" s="239" t="s">
        <v>144</v>
      </c>
      <c r="AV1468" s="13" t="s">
        <v>81</v>
      </c>
      <c r="AW1468" s="13" t="s">
        <v>30</v>
      </c>
      <c r="AX1468" s="13" t="s">
        <v>74</v>
      </c>
      <c r="AY1468" s="239" t="s">
        <v>136</v>
      </c>
    </row>
    <row r="1469" s="14" customFormat="1">
      <c r="A1469" s="14"/>
      <c r="B1469" s="240"/>
      <c r="C1469" s="241"/>
      <c r="D1469" s="231" t="s">
        <v>150</v>
      </c>
      <c r="E1469" s="242" t="s">
        <v>1</v>
      </c>
      <c r="F1469" s="243" t="s">
        <v>1742</v>
      </c>
      <c r="G1469" s="241"/>
      <c r="H1469" s="244">
        <v>2.8860000000000001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150</v>
      </c>
      <c r="AU1469" s="250" t="s">
        <v>144</v>
      </c>
      <c r="AV1469" s="14" t="s">
        <v>144</v>
      </c>
      <c r="AW1469" s="14" t="s">
        <v>30</v>
      </c>
      <c r="AX1469" s="14" t="s">
        <v>74</v>
      </c>
      <c r="AY1469" s="250" t="s">
        <v>136</v>
      </c>
    </row>
    <row r="1470" s="13" customFormat="1">
      <c r="A1470" s="13"/>
      <c r="B1470" s="229"/>
      <c r="C1470" s="230"/>
      <c r="D1470" s="231" t="s">
        <v>150</v>
      </c>
      <c r="E1470" s="232" t="s">
        <v>1</v>
      </c>
      <c r="F1470" s="233" t="s">
        <v>1743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150</v>
      </c>
      <c r="AU1470" s="239" t="s">
        <v>144</v>
      </c>
      <c r="AV1470" s="13" t="s">
        <v>81</v>
      </c>
      <c r="AW1470" s="13" t="s">
        <v>30</v>
      </c>
      <c r="AX1470" s="13" t="s">
        <v>74</v>
      </c>
      <c r="AY1470" s="239" t="s">
        <v>136</v>
      </c>
    </row>
    <row r="1471" s="14" customFormat="1">
      <c r="A1471" s="14"/>
      <c r="B1471" s="240"/>
      <c r="C1471" s="241"/>
      <c r="D1471" s="231" t="s">
        <v>150</v>
      </c>
      <c r="E1471" s="242" t="s">
        <v>1</v>
      </c>
      <c r="F1471" s="243" t="s">
        <v>1744</v>
      </c>
      <c r="G1471" s="241"/>
      <c r="H1471" s="244">
        <v>3.4430000000000001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150</v>
      </c>
      <c r="AU1471" s="250" t="s">
        <v>144</v>
      </c>
      <c r="AV1471" s="14" t="s">
        <v>144</v>
      </c>
      <c r="AW1471" s="14" t="s">
        <v>30</v>
      </c>
      <c r="AX1471" s="14" t="s">
        <v>74</v>
      </c>
      <c r="AY1471" s="250" t="s">
        <v>136</v>
      </c>
    </row>
    <row r="1472" s="15" customFormat="1">
      <c r="A1472" s="15"/>
      <c r="B1472" s="251"/>
      <c r="C1472" s="252"/>
      <c r="D1472" s="231" t="s">
        <v>150</v>
      </c>
      <c r="E1472" s="253" t="s">
        <v>1</v>
      </c>
      <c r="F1472" s="254" t="s">
        <v>174</v>
      </c>
      <c r="G1472" s="252"/>
      <c r="H1472" s="255">
        <v>6.3290000000000006</v>
      </c>
      <c r="I1472" s="256"/>
      <c r="J1472" s="252"/>
      <c r="K1472" s="252"/>
      <c r="L1472" s="257"/>
      <c r="M1472" s="258"/>
      <c r="N1472" s="259"/>
      <c r="O1472" s="259"/>
      <c r="P1472" s="259"/>
      <c r="Q1472" s="259"/>
      <c r="R1472" s="259"/>
      <c r="S1472" s="259"/>
      <c r="T1472" s="260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15"/>
      <c r="AT1472" s="261" t="s">
        <v>150</v>
      </c>
      <c r="AU1472" s="261" t="s">
        <v>144</v>
      </c>
      <c r="AV1472" s="15" t="s">
        <v>143</v>
      </c>
      <c r="AW1472" s="15" t="s">
        <v>30</v>
      </c>
      <c r="AX1472" s="15" t="s">
        <v>81</v>
      </c>
      <c r="AY1472" s="261" t="s">
        <v>136</v>
      </c>
    </row>
    <row r="1473" s="2" customFormat="1" ht="24.15" customHeight="1">
      <c r="A1473" s="38"/>
      <c r="B1473" s="39"/>
      <c r="C1473" s="215" t="s">
        <v>1745</v>
      </c>
      <c r="D1473" s="215" t="s">
        <v>139</v>
      </c>
      <c r="E1473" s="216" t="s">
        <v>1746</v>
      </c>
      <c r="F1473" s="217" t="s">
        <v>1747</v>
      </c>
      <c r="G1473" s="218" t="s">
        <v>148</v>
      </c>
      <c r="H1473" s="219">
        <v>6.3289999999999997</v>
      </c>
      <c r="I1473" s="220"/>
      <c r="J1473" s="221">
        <f>ROUND(I1473*H1473,1)</f>
        <v>0</v>
      </c>
      <c r="K1473" s="222"/>
      <c r="L1473" s="44"/>
      <c r="M1473" s="223" t="s">
        <v>1</v>
      </c>
      <c r="N1473" s="224" t="s">
        <v>40</v>
      </c>
      <c r="O1473" s="91"/>
      <c r="P1473" s="225">
        <f>O1473*H1473</f>
        <v>0</v>
      </c>
      <c r="Q1473" s="225">
        <v>6.0000000000000002E-05</v>
      </c>
      <c r="R1473" s="225">
        <f>Q1473*H1473</f>
        <v>0.00037973999999999999</v>
      </c>
      <c r="S1473" s="225">
        <v>0</v>
      </c>
      <c r="T1473" s="226">
        <f>S1473*H1473</f>
        <v>0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27" t="s">
        <v>244</v>
      </c>
      <c r="AT1473" s="227" t="s">
        <v>139</v>
      </c>
      <c r="AU1473" s="227" t="s">
        <v>144</v>
      </c>
      <c r="AY1473" s="17" t="s">
        <v>136</v>
      </c>
      <c r="BE1473" s="228">
        <f>IF(N1473="základní",J1473,0)</f>
        <v>0</v>
      </c>
      <c r="BF1473" s="228">
        <f>IF(N1473="snížená",J1473,0)</f>
        <v>0</v>
      </c>
      <c r="BG1473" s="228">
        <f>IF(N1473="zákl. přenesená",J1473,0)</f>
        <v>0</v>
      </c>
      <c r="BH1473" s="228">
        <f>IF(N1473="sníž. přenesená",J1473,0)</f>
        <v>0</v>
      </c>
      <c r="BI1473" s="228">
        <f>IF(N1473="nulová",J1473,0)</f>
        <v>0</v>
      </c>
      <c r="BJ1473" s="17" t="s">
        <v>144</v>
      </c>
      <c r="BK1473" s="228">
        <f>ROUND(I1473*H1473,1)</f>
        <v>0</v>
      </c>
      <c r="BL1473" s="17" t="s">
        <v>244</v>
      </c>
      <c r="BM1473" s="227" t="s">
        <v>1748</v>
      </c>
    </row>
    <row r="1474" s="13" customFormat="1">
      <c r="A1474" s="13"/>
      <c r="B1474" s="229"/>
      <c r="C1474" s="230"/>
      <c r="D1474" s="231" t="s">
        <v>150</v>
      </c>
      <c r="E1474" s="232" t="s">
        <v>1</v>
      </c>
      <c r="F1474" s="233" t="s">
        <v>1740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150</v>
      </c>
      <c r="AU1474" s="239" t="s">
        <v>144</v>
      </c>
      <c r="AV1474" s="13" t="s">
        <v>81</v>
      </c>
      <c r="AW1474" s="13" t="s">
        <v>30</v>
      </c>
      <c r="AX1474" s="13" t="s">
        <v>74</v>
      </c>
      <c r="AY1474" s="239" t="s">
        <v>136</v>
      </c>
    </row>
    <row r="1475" s="13" customFormat="1">
      <c r="A1475" s="13"/>
      <c r="B1475" s="229"/>
      <c r="C1475" s="230"/>
      <c r="D1475" s="231" t="s">
        <v>150</v>
      </c>
      <c r="E1475" s="232" t="s">
        <v>1</v>
      </c>
      <c r="F1475" s="233" t="s">
        <v>1741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150</v>
      </c>
      <c r="AU1475" s="239" t="s">
        <v>144</v>
      </c>
      <c r="AV1475" s="13" t="s">
        <v>81</v>
      </c>
      <c r="AW1475" s="13" t="s">
        <v>30</v>
      </c>
      <c r="AX1475" s="13" t="s">
        <v>74</v>
      </c>
      <c r="AY1475" s="239" t="s">
        <v>136</v>
      </c>
    </row>
    <row r="1476" s="14" customFormat="1">
      <c r="A1476" s="14"/>
      <c r="B1476" s="240"/>
      <c r="C1476" s="241"/>
      <c r="D1476" s="231" t="s">
        <v>150</v>
      </c>
      <c r="E1476" s="242" t="s">
        <v>1</v>
      </c>
      <c r="F1476" s="243" t="s">
        <v>1742</v>
      </c>
      <c r="G1476" s="241"/>
      <c r="H1476" s="244">
        <v>2.8860000000000001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150</v>
      </c>
      <c r="AU1476" s="250" t="s">
        <v>144</v>
      </c>
      <c r="AV1476" s="14" t="s">
        <v>144</v>
      </c>
      <c r="AW1476" s="14" t="s">
        <v>30</v>
      </c>
      <c r="AX1476" s="14" t="s">
        <v>74</v>
      </c>
      <c r="AY1476" s="250" t="s">
        <v>136</v>
      </c>
    </row>
    <row r="1477" s="13" customFormat="1">
      <c r="A1477" s="13"/>
      <c r="B1477" s="229"/>
      <c r="C1477" s="230"/>
      <c r="D1477" s="231" t="s">
        <v>150</v>
      </c>
      <c r="E1477" s="232" t="s">
        <v>1</v>
      </c>
      <c r="F1477" s="233" t="s">
        <v>1743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150</v>
      </c>
      <c r="AU1477" s="239" t="s">
        <v>144</v>
      </c>
      <c r="AV1477" s="13" t="s">
        <v>81</v>
      </c>
      <c r="AW1477" s="13" t="s">
        <v>30</v>
      </c>
      <c r="AX1477" s="13" t="s">
        <v>74</v>
      </c>
      <c r="AY1477" s="239" t="s">
        <v>136</v>
      </c>
    </row>
    <row r="1478" s="14" customFormat="1">
      <c r="A1478" s="14"/>
      <c r="B1478" s="240"/>
      <c r="C1478" s="241"/>
      <c r="D1478" s="231" t="s">
        <v>150</v>
      </c>
      <c r="E1478" s="242" t="s">
        <v>1</v>
      </c>
      <c r="F1478" s="243" t="s">
        <v>1744</v>
      </c>
      <c r="G1478" s="241"/>
      <c r="H1478" s="244">
        <v>3.4430000000000001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150</v>
      </c>
      <c r="AU1478" s="250" t="s">
        <v>144</v>
      </c>
      <c r="AV1478" s="14" t="s">
        <v>144</v>
      </c>
      <c r="AW1478" s="14" t="s">
        <v>30</v>
      </c>
      <c r="AX1478" s="14" t="s">
        <v>74</v>
      </c>
      <c r="AY1478" s="250" t="s">
        <v>136</v>
      </c>
    </row>
    <row r="1479" s="15" customFormat="1">
      <c r="A1479" s="15"/>
      <c r="B1479" s="251"/>
      <c r="C1479" s="252"/>
      <c r="D1479" s="231" t="s">
        <v>150</v>
      </c>
      <c r="E1479" s="253" t="s">
        <v>1</v>
      </c>
      <c r="F1479" s="254" t="s">
        <v>174</v>
      </c>
      <c r="G1479" s="252"/>
      <c r="H1479" s="255">
        <v>6.3290000000000006</v>
      </c>
      <c r="I1479" s="256"/>
      <c r="J1479" s="252"/>
      <c r="K1479" s="252"/>
      <c r="L1479" s="257"/>
      <c r="M1479" s="258"/>
      <c r="N1479" s="259"/>
      <c r="O1479" s="259"/>
      <c r="P1479" s="259"/>
      <c r="Q1479" s="259"/>
      <c r="R1479" s="259"/>
      <c r="S1479" s="259"/>
      <c r="T1479" s="260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61" t="s">
        <v>150</v>
      </c>
      <c r="AU1479" s="261" t="s">
        <v>144</v>
      </c>
      <c r="AV1479" s="15" t="s">
        <v>143</v>
      </c>
      <c r="AW1479" s="15" t="s">
        <v>30</v>
      </c>
      <c r="AX1479" s="15" t="s">
        <v>81</v>
      </c>
      <c r="AY1479" s="261" t="s">
        <v>136</v>
      </c>
    </row>
    <row r="1480" s="2" customFormat="1" ht="24.15" customHeight="1">
      <c r="A1480" s="38"/>
      <c r="B1480" s="39"/>
      <c r="C1480" s="215" t="s">
        <v>1749</v>
      </c>
      <c r="D1480" s="215" t="s">
        <v>139</v>
      </c>
      <c r="E1480" s="216" t="s">
        <v>1750</v>
      </c>
      <c r="F1480" s="217" t="s">
        <v>1751</v>
      </c>
      <c r="G1480" s="218" t="s">
        <v>148</v>
      </c>
      <c r="H1480" s="219">
        <v>6.3289999999999997</v>
      </c>
      <c r="I1480" s="220"/>
      <c r="J1480" s="221">
        <f>ROUND(I1480*H1480,1)</f>
        <v>0</v>
      </c>
      <c r="K1480" s="222"/>
      <c r="L1480" s="44"/>
      <c r="M1480" s="223" t="s">
        <v>1</v>
      </c>
      <c r="N1480" s="224" t="s">
        <v>40</v>
      </c>
      <c r="O1480" s="91"/>
      <c r="P1480" s="225">
        <f>O1480*H1480</f>
        <v>0</v>
      </c>
      <c r="Q1480" s="225">
        <v>0.00017000000000000001</v>
      </c>
      <c r="R1480" s="225">
        <f>Q1480*H1480</f>
        <v>0.0010759300000000001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244</v>
      </c>
      <c r="AT1480" s="227" t="s">
        <v>139</v>
      </c>
      <c r="AU1480" s="227" t="s">
        <v>144</v>
      </c>
      <c r="AY1480" s="17" t="s">
        <v>136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144</v>
      </c>
      <c r="BK1480" s="228">
        <f>ROUND(I1480*H1480,1)</f>
        <v>0</v>
      </c>
      <c r="BL1480" s="17" t="s">
        <v>244</v>
      </c>
      <c r="BM1480" s="227" t="s">
        <v>1752</v>
      </c>
    </row>
    <row r="1481" s="13" customFormat="1">
      <c r="A1481" s="13"/>
      <c r="B1481" s="229"/>
      <c r="C1481" s="230"/>
      <c r="D1481" s="231" t="s">
        <v>150</v>
      </c>
      <c r="E1481" s="232" t="s">
        <v>1</v>
      </c>
      <c r="F1481" s="233" t="s">
        <v>1740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150</v>
      </c>
      <c r="AU1481" s="239" t="s">
        <v>144</v>
      </c>
      <c r="AV1481" s="13" t="s">
        <v>81</v>
      </c>
      <c r="AW1481" s="13" t="s">
        <v>30</v>
      </c>
      <c r="AX1481" s="13" t="s">
        <v>74</v>
      </c>
      <c r="AY1481" s="239" t="s">
        <v>136</v>
      </c>
    </row>
    <row r="1482" s="13" customFormat="1">
      <c r="A1482" s="13"/>
      <c r="B1482" s="229"/>
      <c r="C1482" s="230"/>
      <c r="D1482" s="231" t="s">
        <v>150</v>
      </c>
      <c r="E1482" s="232" t="s">
        <v>1</v>
      </c>
      <c r="F1482" s="233" t="s">
        <v>1741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150</v>
      </c>
      <c r="AU1482" s="239" t="s">
        <v>144</v>
      </c>
      <c r="AV1482" s="13" t="s">
        <v>81</v>
      </c>
      <c r="AW1482" s="13" t="s">
        <v>30</v>
      </c>
      <c r="AX1482" s="13" t="s">
        <v>74</v>
      </c>
      <c r="AY1482" s="239" t="s">
        <v>136</v>
      </c>
    </row>
    <row r="1483" s="14" customFormat="1">
      <c r="A1483" s="14"/>
      <c r="B1483" s="240"/>
      <c r="C1483" s="241"/>
      <c r="D1483" s="231" t="s">
        <v>150</v>
      </c>
      <c r="E1483" s="242" t="s">
        <v>1</v>
      </c>
      <c r="F1483" s="243" t="s">
        <v>1742</v>
      </c>
      <c r="G1483" s="241"/>
      <c r="H1483" s="244">
        <v>2.8860000000000001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150</v>
      </c>
      <c r="AU1483" s="250" t="s">
        <v>144</v>
      </c>
      <c r="AV1483" s="14" t="s">
        <v>144</v>
      </c>
      <c r="AW1483" s="14" t="s">
        <v>30</v>
      </c>
      <c r="AX1483" s="14" t="s">
        <v>74</v>
      </c>
      <c r="AY1483" s="250" t="s">
        <v>136</v>
      </c>
    </row>
    <row r="1484" s="13" customFormat="1">
      <c r="A1484" s="13"/>
      <c r="B1484" s="229"/>
      <c r="C1484" s="230"/>
      <c r="D1484" s="231" t="s">
        <v>150</v>
      </c>
      <c r="E1484" s="232" t="s">
        <v>1</v>
      </c>
      <c r="F1484" s="233" t="s">
        <v>1743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150</v>
      </c>
      <c r="AU1484" s="239" t="s">
        <v>144</v>
      </c>
      <c r="AV1484" s="13" t="s">
        <v>81</v>
      </c>
      <c r="AW1484" s="13" t="s">
        <v>30</v>
      </c>
      <c r="AX1484" s="13" t="s">
        <v>74</v>
      </c>
      <c r="AY1484" s="239" t="s">
        <v>136</v>
      </c>
    </row>
    <row r="1485" s="14" customFormat="1">
      <c r="A1485" s="14"/>
      <c r="B1485" s="240"/>
      <c r="C1485" s="241"/>
      <c r="D1485" s="231" t="s">
        <v>150</v>
      </c>
      <c r="E1485" s="242" t="s">
        <v>1</v>
      </c>
      <c r="F1485" s="243" t="s">
        <v>1744</v>
      </c>
      <c r="G1485" s="241"/>
      <c r="H1485" s="244">
        <v>3.4430000000000001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150</v>
      </c>
      <c r="AU1485" s="250" t="s">
        <v>144</v>
      </c>
      <c r="AV1485" s="14" t="s">
        <v>144</v>
      </c>
      <c r="AW1485" s="14" t="s">
        <v>30</v>
      </c>
      <c r="AX1485" s="14" t="s">
        <v>74</v>
      </c>
      <c r="AY1485" s="250" t="s">
        <v>136</v>
      </c>
    </row>
    <row r="1486" s="15" customFormat="1">
      <c r="A1486" s="15"/>
      <c r="B1486" s="251"/>
      <c r="C1486" s="252"/>
      <c r="D1486" s="231" t="s">
        <v>150</v>
      </c>
      <c r="E1486" s="253" t="s">
        <v>1</v>
      </c>
      <c r="F1486" s="254" t="s">
        <v>174</v>
      </c>
      <c r="G1486" s="252"/>
      <c r="H1486" s="255">
        <v>6.3290000000000006</v>
      </c>
      <c r="I1486" s="256"/>
      <c r="J1486" s="252"/>
      <c r="K1486" s="252"/>
      <c r="L1486" s="257"/>
      <c r="M1486" s="258"/>
      <c r="N1486" s="259"/>
      <c r="O1486" s="259"/>
      <c r="P1486" s="259"/>
      <c r="Q1486" s="259"/>
      <c r="R1486" s="259"/>
      <c r="S1486" s="259"/>
      <c r="T1486" s="260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61" t="s">
        <v>150</v>
      </c>
      <c r="AU1486" s="261" t="s">
        <v>144</v>
      </c>
      <c r="AV1486" s="15" t="s">
        <v>143</v>
      </c>
      <c r="AW1486" s="15" t="s">
        <v>30</v>
      </c>
      <c r="AX1486" s="15" t="s">
        <v>81</v>
      </c>
      <c r="AY1486" s="261" t="s">
        <v>136</v>
      </c>
    </row>
    <row r="1487" s="2" customFormat="1" ht="24.15" customHeight="1">
      <c r="A1487" s="38"/>
      <c r="B1487" s="39"/>
      <c r="C1487" s="215" t="s">
        <v>1753</v>
      </c>
      <c r="D1487" s="215" t="s">
        <v>139</v>
      </c>
      <c r="E1487" s="216" t="s">
        <v>1754</v>
      </c>
      <c r="F1487" s="217" t="s">
        <v>1755</v>
      </c>
      <c r="G1487" s="218" t="s">
        <v>148</v>
      </c>
      <c r="H1487" s="219">
        <v>6.3289999999999997</v>
      </c>
      <c r="I1487" s="220"/>
      <c r="J1487" s="221">
        <f>ROUND(I1487*H1487,1)</f>
        <v>0</v>
      </c>
      <c r="K1487" s="222"/>
      <c r="L1487" s="44"/>
      <c r="M1487" s="223" t="s">
        <v>1</v>
      </c>
      <c r="N1487" s="224" t="s">
        <v>40</v>
      </c>
      <c r="O1487" s="91"/>
      <c r="P1487" s="225">
        <f>O1487*H1487</f>
        <v>0</v>
      </c>
      <c r="Q1487" s="225">
        <v>0.00012999999999999999</v>
      </c>
      <c r="R1487" s="225">
        <f>Q1487*H1487</f>
        <v>0.0008227699999999999</v>
      </c>
      <c r="S1487" s="225">
        <v>0</v>
      </c>
      <c r="T1487" s="226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7" t="s">
        <v>244</v>
      </c>
      <c r="AT1487" s="227" t="s">
        <v>139</v>
      </c>
      <c r="AU1487" s="227" t="s">
        <v>144</v>
      </c>
      <c r="AY1487" s="17" t="s">
        <v>136</v>
      </c>
      <c r="BE1487" s="228">
        <f>IF(N1487="základní",J1487,0)</f>
        <v>0</v>
      </c>
      <c r="BF1487" s="228">
        <f>IF(N1487="snížená",J1487,0)</f>
        <v>0</v>
      </c>
      <c r="BG1487" s="228">
        <f>IF(N1487="zákl. přenesená",J1487,0)</f>
        <v>0</v>
      </c>
      <c r="BH1487" s="228">
        <f>IF(N1487="sníž. přenesená",J1487,0)</f>
        <v>0</v>
      </c>
      <c r="BI1487" s="228">
        <f>IF(N1487="nulová",J1487,0)</f>
        <v>0</v>
      </c>
      <c r="BJ1487" s="17" t="s">
        <v>144</v>
      </c>
      <c r="BK1487" s="228">
        <f>ROUND(I1487*H1487,1)</f>
        <v>0</v>
      </c>
      <c r="BL1487" s="17" t="s">
        <v>244</v>
      </c>
      <c r="BM1487" s="227" t="s">
        <v>1756</v>
      </c>
    </row>
    <row r="1488" s="13" customFormat="1">
      <c r="A1488" s="13"/>
      <c r="B1488" s="229"/>
      <c r="C1488" s="230"/>
      <c r="D1488" s="231" t="s">
        <v>150</v>
      </c>
      <c r="E1488" s="232" t="s">
        <v>1</v>
      </c>
      <c r="F1488" s="233" t="s">
        <v>1740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150</v>
      </c>
      <c r="AU1488" s="239" t="s">
        <v>144</v>
      </c>
      <c r="AV1488" s="13" t="s">
        <v>81</v>
      </c>
      <c r="AW1488" s="13" t="s">
        <v>30</v>
      </c>
      <c r="AX1488" s="13" t="s">
        <v>74</v>
      </c>
      <c r="AY1488" s="239" t="s">
        <v>136</v>
      </c>
    </row>
    <row r="1489" s="13" customFormat="1">
      <c r="A1489" s="13"/>
      <c r="B1489" s="229"/>
      <c r="C1489" s="230"/>
      <c r="D1489" s="231" t="s">
        <v>150</v>
      </c>
      <c r="E1489" s="232" t="s">
        <v>1</v>
      </c>
      <c r="F1489" s="233" t="s">
        <v>1741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150</v>
      </c>
      <c r="AU1489" s="239" t="s">
        <v>144</v>
      </c>
      <c r="AV1489" s="13" t="s">
        <v>81</v>
      </c>
      <c r="AW1489" s="13" t="s">
        <v>30</v>
      </c>
      <c r="AX1489" s="13" t="s">
        <v>74</v>
      </c>
      <c r="AY1489" s="239" t="s">
        <v>136</v>
      </c>
    </row>
    <row r="1490" s="14" customFormat="1">
      <c r="A1490" s="14"/>
      <c r="B1490" s="240"/>
      <c r="C1490" s="241"/>
      <c r="D1490" s="231" t="s">
        <v>150</v>
      </c>
      <c r="E1490" s="242" t="s">
        <v>1</v>
      </c>
      <c r="F1490" s="243" t="s">
        <v>1742</v>
      </c>
      <c r="G1490" s="241"/>
      <c r="H1490" s="244">
        <v>2.8860000000000001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150</v>
      </c>
      <c r="AU1490" s="250" t="s">
        <v>144</v>
      </c>
      <c r="AV1490" s="14" t="s">
        <v>144</v>
      </c>
      <c r="AW1490" s="14" t="s">
        <v>30</v>
      </c>
      <c r="AX1490" s="14" t="s">
        <v>74</v>
      </c>
      <c r="AY1490" s="250" t="s">
        <v>136</v>
      </c>
    </row>
    <row r="1491" s="13" customFormat="1">
      <c r="A1491" s="13"/>
      <c r="B1491" s="229"/>
      <c r="C1491" s="230"/>
      <c r="D1491" s="231" t="s">
        <v>150</v>
      </c>
      <c r="E1491" s="232" t="s">
        <v>1</v>
      </c>
      <c r="F1491" s="233" t="s">
        <v>1743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150</v>
      </c>
      <c r="AU1491" s="239" t="s">
        <v>144</v>
      </c>
      <c r="AV1491" s="13" t="s">
        <v>81</v>
      </c>
      <c r="AW1491" s="13" t="s">
        <v>30</v>
      </c>
      <c r="AX1491" s="13" t="s">
        <v>74</v>
      </c>
      <c r="AY1491" s="239" t="s">
        <v>136</v>
      </c>
    </row>
    <row r="1492" s="14" customFormat="1">
      <c r="A1492" s="14"/>
      <c r="B1492" s="240"/>
      <c r="C1492" s="241"/>
      <c r="D1492" s="231" t="s">
        <v>150</v>
      </c>
      <c r="E1492" s="242" t="s">
        <v>1</v>
      </c>
      <c r="F1492" s="243" t="s">
        <v>1744</v>
      </c>
      <c r="G1492" s="241"/>
      <c r="H1492" s="244">
        <v>3.4430000000000001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150</v>
      </c>
      <c r="AU1492" s="250" t="s">
        <v>144</v>
      </c>
      <c r="AV1492" s="14" t="s">
        <v>144</v>
      </c>
      <c r="AW1492" s="14" t="s">
        <v>30</v>
      </c>
      <c r="AX1492" s="14" t="s">
        <v>74</v>
      </c>
      <c r="AY1492" s="250" t="s">
        <v>136</v>
      </c>
    </row>
    <row r="1493" s="15" customFormat="1">
      <c r="A1493" s="15"/>
      <c r="B1493" s="251"/>
      <c r="C1493" s="252"/>
      <c r="D1493" s="231" t="s">
        <v>150</v>
      </c>
      <c r="E1493" s="253" t="s">
        <v>1</v>
      </c>
      <c r="F1493" s="254" t="s">
        <v>174</v>
      </c>
      <c r="G1493" s="252"/>
      <c r="H1493" s="255">
        <v>6.3290000000000006</v>
      </c>
      <c r="I1493" s="256"/>
      <c r="J1493" s="252"/>
      <c r="K1493" s="252"/>
      <c r="L1493" s="257"/>
      <c r="M1493" s="258"/>
      <c r="N1493" s="259"/>
      <c r="O1493" s="259"/>
      <c r="P1493" s="259"/>
      <c r="Q1493" s="259"/>
      <c r="R1493" s="259"/>
      <c r="S1493" s="259"/>
      <c r="T1493" s="260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1" t="s">
        <v>150</v>
      </c>
      <c r="AU1493" s="261" t="s">
        <v>144</v>
      </c>
      <c r="AV1493" s="15" t="s">
        <v>143</v>
      </c>
      <c r="AW1493" s="15" t="s">
        <v>30</v>
      </c>
      <c r="AX1493" s="15" t="s">
        <v>81</v>
      </c>
      <c r="AY1493" s="261" t="s">
        <v>136</v>
      </c>
    </row>
    <row r="1494" s="2" customFormat="1" ht="24.15" customHeight="1">
      <c r="A1494" s="38"/>
      <c r="B1494" s="39"/>
      <c r="C1494" s="215" t="s">
        <v>1757</v>
      </c>
      <c r="D1494" s="215" t="s">
        <v>139</v>
      </c>
      <c r="E1494" s="216" t="s">
        <v>1758</v>
      </c>
      <c r="F1494" s="217" t="s">
        <v>1759</v>
      </c>
      <c r="G1494" s="218" t="s">
        <v>148</v>
      </c>
      <c r="H1494" s="219">
        <v>6.3289999999999997</v>
      </c>
      <c r="I1494" s="220"/>
      <c r="J1494" s="221">
        <f>ROUND(I1494*H1494,1)</f>
        <v>0</v>
      </c>
      <c r="K1494" s="222"/>
      <c r="L1494" s="44"/>
      <c r="M1494" s="223" t="s">
        <v>1</v>
      </c>
      <c r="N1494" s="224" t="s">
        <v>40</v>
      </c>
      <c r="O1494" s="91"/>
      <c r="P1494" s="225">
        <f>O1494*H1494</f>
        <v>0</v>
      </c>
      <c r="Q1494" s="225">
        <v>0.00012</v>
      </c>
      <c r="R1494" s="225">
        <f>Q1494*H1494</f>
        <v>0.00075947999999999999</v>
      </c>
      <c r="S1494" s="225">
        <v>0</v>
      </c>
      <c r="T1494" s="226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27" t="s">
        <v>244</v>
      </c>
      <c r="AT1494" s="227" t="s">
        <v>139</v>
      </c>
      <c r="AU1494" s="227" t="s">
        <v>144</v>
      </c>
      <c r="AY1494" s="17" t="s">
        <v>136</v>
      </c>
      <c r="BE1494" s="228">
        <f>IF(N1494="základní",J1494,0)</f>
        <v>0</v>
      </c>
      <c r="BF1494" s="228">
        <f>IF(N1494="snížená",J1494,0)</f>
        <v>0</v>
      </c>
      <c r="BG1494" s="228">
        <f>IF(N1494="zákl. přenesená",J1494,0)</f>
        <v>0</v>
      </c>
      <c r="BH1494" s="228">
        <f>IF(N1494="sníž. přenesená",J1494,0)</f>
        <v>0</v>
      </c>
      <c r="BI1494" s="228">
        <f>IF(N1494="nulová",J1494,0)</f>
        <v>0</v>
      </c>
      <c r="BJ1494" s="17" t="s">
        <v>144</v>
      </c>
      <c r="BK1494" s="228">
        <f>ROUND(I1494*H1494,1)</f>
        <v>0</v>
      </c>
      <c r="BL1494" s="17" t="s">
        <v>244</v>
      </c>
      <c r="BM1494" s="227" t="s">
        <v>1760</v>
      </c>
    </row>
    <row r="1495" s="13" customFormat="1">
      <c r="A1495" s="13"/>
      <c r="B1495" s="229"/>
      <c r="C1495" s="230"/>
      <c r="D1495" s="231" t="s">
        <v>150</v>
      </c>
      <c r="E1495" s="232" t="s">
        <v>1</v>
      </c>
      <c r="F1495" s="233" t="s">
        <v>1740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150</v>
      </c>
      <c r="AU1495" s="239" t="s">
        <v>144</v>
      </c>
      <c r="AV1495" s="13" t="s">
        <v>81</v>
      </c>
      <c r="AW1495" s="13" t="s">
        <v>30</v>
      </c>
      <c r="AX1495" s="13" t="s">
        <v>74</v>
      </c>
      <c r="AY1495" s="239" t="s">
        <v>136</v>
      </c>
    </row>
    <row r="1496" s="13" customFormat="1">
      <c r="A1496" s="13"/>
      <c r="B1496" s="229"/>
      <c r="C1496" s="230"/>
      <c r="D1496" s="231" t="s">
        <v>150</v>
      </c>
      <c r="E1496" s="232" t="s">
        <v>1</v>
      </c>
      <c r="F1496" s="233" t="s">
        <v>1741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150</v>
      </c>
      <c r="AU1496" s="239" t="s">
        <v>144</v>
      </c>
      <c r="AV1496" s="13" t="s">
        <v>81</v>
      </c>
      <c r="AW1496" s="13" t="s">
        <v>30</v>
      </c>
      <c r="AX1496" s="13" t="s">
        <v>74</v>
      </c>
      <c r="AY1496" s="239" t="s">
        <v>136</v>
      </c>
    </row>
    <row r="1497" s="14" customFormat="1">
      <c r="A1497" s="14"/>
      <c r="B1497" s="240"/>
      <c r="C1497" s="241"/>
      <c r="D1497" s="231" t="s">
        <v>150</v>
      </c>
      <c r="E1497" s="242" t="s">
        <v>1</v>
      </c>
      <c r="F1497" s="243" t="s">
        <v>1742</v>
      </c>
      <c r="G1497" s="241"/>
      <c r="H1497" s="244">
        <v>2.8860000000000001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150</v>
      </c>
      <c r="AU1497" s="250" t="s">
        <v>144</v>
      </c>
      <c r="AV1497" s="14" t="s">
        <v>144</v>
      </c>
      <c r="AW1497" s="14" t="s">
        <v>30</v>
      </c>
      <c r="AX1497" s="14" t="s">
        <v>74</v>
      </c>
      <c r="AY1497" s="250" t="s">
        <v>136</v>
      </c>
    </row>
    <row r="1498" s="13" customFormat="1">
      <c r="A1498" s="13"/>
      <c r="B1498" s="229"/>
      <c r="C1498" s="230"/>
      <c r="D1498" s="231" t="s">
        <v>150</v>
      </c>
      <c r="E1498" s="232" t="s">
        <v>1</v>
      </c>
      <c r="F1498" s="233" t="s">
        <v>1743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150</v>
      </c>
      <c r="AU1498" s="239" t="s">
        <v>144</v>
      </c>
      <c r="AV1498" s="13" t="s">
        <v>81</v>
      </c>
      <c r="AW1498" s="13" t="s">
        <v>30</v>
      </c>
      <c r="AX1498" s="13" t="s">
        <v>74</v>
      </c>
      <c r="AY1498" s="239" t="s">
        <v>136</v>
      </c>
    </row>
    <row r="1499" s="14" customFormat="1">
      <c r="A1499" s="14"/>
      <c r="B1499" s="240"/>
      <c r="C1499" s="241"/>
      <c r="D1499" s="231" t="s">
        <v>150</v>
      </c>
      <c r="E1499" s="242" t="s">
        <v>1</v>
      </c>
      <c r="F1499" s="243" t="s">
        <v>1744</v>
      </c>
      <c r="G1499" s="241"/>
      <c r="H1499" s="244">
        <v>3.4430000000000001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150</v>
      </c>
      <c r="AU1499" s="250" t="s">
        <v>144</v>
      </c>
      <c r="AV1499" s="14" t="s">
        <v>144</v>
      </c>
      <c r="AW1499" s="14" t="s">
        <v>30</v>
      </c>
      <c r="AX1499" s="14" t="s">
        <v>74</v>
      </c>
      <c r="AY1499" s="250" t="s">
        <v>136</v>
      </c>
    </row>
    <row r="1500" s="15" customFormat="1">
      <c r="A1500" s="15"/>
      <c r="B1500" s="251"/>
      <c r="C1500" s="252"/>
      <c r="D1500" s="231" t="s">
        <v>150</v>
      </c>
      <c r="E1500" s="253" t="s">
        <v>1</v>
      </c>
      <c r="F1500" s="254" t="s">
        <v>174</v>
      </c>
      <c r="G1500" s="252"/>
      <c r="H1500" s="255">
        <v>6.3290000000000006</v>
      </c>
      <c r="I1500" s="256"/>
      <c r="J1500" s="252"/>
      <c r="K1500" s="252"/>
      <c r="L1500" s="257"/>
      <c r="M1500" s="258"/>
      <c r="N1500" s="259"/>
      <c r="O1500" s="259"/>
      <c r="P1500" s="259"/>
      <c r="Q1500" s="259"/>
      <c r="R1500" s="259"/>
      <c r="S1500" s="259"/>
      <c r="T1500" s="260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15"/>
      <c r="AT1500" s="261" t="s">
        <v>150</v>
      </c>
      <c r="AU1500" s="261" t="s">
        <v>144</v>
      </c>
      <c r="AV1500" s="15" t="s">
        <v>143</v>
      </c>
      <c r="AW1500" s="15" t="s">
        <v>30</v>
      </c>
      <c r="AX1500" s="15" t="s">
        <v>81</v>
      </c>
      <c r="AY1500" s="261" t="s">
        <v>136</v>
      </c>
    </row>
    <row r="1501" s="2" customFormat="1" ht="33" customHeight="1">
      <c r="A1501" s="38"/>
      <c r="B1501" s="39"/>
      <c r="C1501" s="215" t="s">
        <v>1761</v>
      </c>
      <c r="D1501" s="215" t="s">
        <v>139</v>
      </c>
      <c r="E1501" s="216" t="s">
        <v>1762</v>
      </c>
      <c r="F1501" s="217" t="s">
        <v>1763</v>
      </c>
      <c r="G1501" s="218" t="s">
        <v>148</v>
      </c>
      <c r="H1501" s="219">
        <v>6.3289999999999997</v>
      </c>
      <c r="I1501" s="220"/>
      <c r="J1501" s="221">
        <f>ROUND(I1501*H1501,1)</f>
        <v>0</v>
      </c>
      <c r="K1501" s="222"/>
      <c r="L1501" s="44"/>
      <c r="M1501" s="223" t="s">
        <v>1</v>
      </c>
      <c r="N1501" s="224" t="s">
        <v>40</v>
      </c>
      <c r="O1501" s="91"/>
      <c r="P1501" s="225">
        <f>O1501*H1501</f>
        <v>0</v>
      </c>
      <c r="Q1501" s="225">
        <v>3.0000000000000001E-05</v>
      </c>
      <c r="R1501" s="225">
        <f>Q1501*H1501</f>
        <v>0.00018987</v>
      </c>
      <c r="S1501" s="225">
        <v>0</v>
      </c>
      <c r="T1501" s="226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27" t="s">
        <v>244</v>
      </c>
      <c r="AT1501" s="227" t="s">
        <v>139</v>
      </c>
      <c r="AU1501" s="227" t="s">
        <v>144</v>
      </c>
      <c r="AY1501" s="17" t="s">
        <v>136</v>
      </c>
      <c r="BE1501" s="228">
        <f>IF(N1501="základní",J1501,0)</f>
        <v>0</v>
      </c>
      <c r="BF1501" s="228">
        <f>IF(N1501="snížená",J1501,0)</f>
        <v>0</v>
      </c>
      <c r="BG1501" s="228">
        <f>IF(N1501="zákl. přenesená",J1501,0)</f>
        <v>0</v>
      </c>
      <c r="BH1501" s="228">
        <f>IF(N1501="sníž. přenesená",J1501,0)</f>
        <v>0</v>
      </c>
      <c r="BI1501" s="228">
        <f>IF(N1501="nulová",J1501,0)</f>
        <v>0</v>
      </c>
      <c r="BJ1501" s="17" t="s">
        <v>144</v>
      </c>
      <c r="BK1501" s="228">
        <f>ROUND(I1501*H1501,1)</f>
        <v>0</v>
      </c>
      <c r="BL1501" s="17" t="s">
        <v>244</v>
      </c>
      <c r="BM1501" s="227" t="s">
        <v>1764</v>
      </c>
    </row>
    <row r="1502" s="13" customFormat="1">
      <c r="A1502" s="13"/>
      <c r="B1502" s="229"/>
      <c r="C1502" s="230"/>
      <c r="D1502" s="231" t="s">
        <v>150</v>
      </c>
      <c r="E1502" s="232" t="s">
        <v>1</v>
      </c>
      <c r="F1502" s="233" t="s">
        <v>1740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150</v>
      </c>
      <c r="AU1502" s="239" t="s">
        <v>144</v>
      </c>
      <c r="AV1502" s="13" t="s">
        <v>81</v>
      </c>
      <c r="AW1502" s="13" t="s">
        <v>30</v>
      </c>
      <c r="AX1502" s="13" t="s">
        <v>74</v>
      </c>
      <c r="AY1502" s="239" t="s">
        <v>136</v>
      </c>
    </row>
    <row r="1503" s="13" customFormat="1">
      <c r="A1503" s="13"/>
      <c r="B1503" s="229"/>
      <c r="C1503" s="230"/>
      <c r="D1503" s="231" t="s">
        <v>150</v>
      </c>
      <c r="E1503" s="232" t="s">
        <v>1</v>
      </c>
      <c r="F1503" s="233" t="s">
        <v>1741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150</v>
      </c>
      <c r="AU1503" s="239" t="s">
        <v>144</v>
      </c>
      <c r="AV1503" s="13" t="s">
        <v>81</v>
      </c>
      <c r="AW1503" s="13" t="s">
        <v>30</v>
      </c>
      <c r="AX1503" s="13" t="s">
        <v>74</v>
      </c>
      <c r="AY1503" s="239" t="s">
        <v>136</v>
      </c>
    </row>
    <row r="1504" s="14" customFormat="1">
      <c r="A1504" s="14"/>
      <c r="B1504" s="240"/>
      <c r="C1504" s="241"/>
      <c r="D1504" s="231" t="s">
        <v>150</v>
      </c>
      <c r="E1504" s="242" t="s">
        <v>1</v>
      </c>
      <c r="F1504" s="243" t="s">
        <v>1742</v>
      </c>
      <c r="G1504" s="241"/>
      <c r="H1504" s="244">
        <v>2.8860000000000001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150</v>
      </c>
      <c r="AU1504" s="250" t="s">
        <v>144</v>
      </c>
      <c r="AV1504" s="14" t="s">
        <v>144</v>
      </c>
      <c r="AW1504" s="14" t="s">
        <v>30</v>
      </c>
      <c r="AX1504" s="14" t="s">
        <v>74</v>
      </c>
      <c r="AY1504" s="250" t="s">
        <v>136</v>
      </c>
    </row>
    <row r="1505" s="13" customFormat="1">
      <c r="A1505" s="13"/>
      <c r="B1505" s="229"/>
      <c r="C1505" s="230"/>
      <c r="D1505" s="231" t="s">
        <v>150</v>
      </c>
      <c r="E1505" s="232" t="s">
        <v>1</v>
      </c>
      <c r="F1505" s="233" t="s">
        <v>1743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150</v>
      </c>
      <c r="AU1505" s="239" t="s">
        <v>144</v>
      </c>
      <c r="AV1505" s="13" t="s">
        <v>81</v>
      </c>
      <c r="AW1505" s="13" t="s">
        <v>30</v>
      </c>
      <c r="AX1505" s="13" t="s">
        <v>74</v>
      </c>
      <c r="AY1505" s="239" t="s">
        <v>136</v>
      </c>
    </row>
    <row r="1506" s="14" customFormat="1">
      <c r="A1506" s="14"/>
      <c r="B1506" s="240"/>
      <c r="C1506" s="241"/>
      <c r="D1506" s="231" t="s">
        <v>150</v>
      </c>
      <c r="E1506" s="242" t="s">
        <v>1</v>
      </c>
      <c r="F1506" s="243" t="s">
        <v>1744</v>
      </c>
      <c r="G1506" s="241"/>
      <c r="H1506" s="244">
        <v>3.4430000000000001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150</v>
      </c>
      <c r="AU1506" s="250" t="s">
        <v>144</v>
      </c>
      <c r="AV1506" s="14" t="s">
        <v>144</v>
      </c>
      <c r="AW1506" s="14" t="s">
        <v>30</v>
      </c>
      <c r="AX1506" s="14" t="s">
        <v>74</v>
      </c>
      <c r="AY1506" s="250" t="s">
        <v>136</v>
      </c>
    </row>
    <row r="1507" s="15" customFormat="1">
      <c r="A1507" s="15"/>
      <c r="B1507" s="251"/>
      <c r="C1507" s="252"/>
      <c r="D1507" s="231" t="s">
        <v>150</v>
      </c>
      <c r="E1507" s="253" t="s">
        <v>1</v>
      </c>
      <c r="F1507" s="254" t="s">
        <v>174</v>
      </c>
      <c r="G1507" s="252"/>
      <c r="H1507" s="255">
        <v>6.3290000000000006</v>
      </c>
      <c r="I1507" s="256"/>
      <c r="J1507" s="252"/>
      <c r="K1507" s="252"/>
      <c r="L1507" s="257"/>
      <c r="M1507" s="258"/>
      <c r="N1507" s="259"/>
      <c r="O1507" s="259"/>
      <c r="P1507" s="259"/>
      <c r="Q1507" s="259"/>
      <c r="R1507" s="259"/>
      <c r="S1507" s="259"/>
      <c r="T1507" s="260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61" t="s">
        <v>150</v>
      </c>
      <c r="AU1507" s="261" t="s">
        <v>144</v>
      </c>
      <c r="AV1507" s="15" t="s">
        <v>143</v>
      </c>
      <c r="AW1507" s="15" t="s">
        <v>30</v>
      </c>
      <c r="AX1507" s="15" t="s">
        <v>81</v>
      </c>
      <c r="AY1507" s="261" t="s">
        <v>136</v>
      </c>
    </row>
    <row r="1508" s="2" customFormat="1" ht="16.5" customHeight="1">
      <c r="A1508" s="38"/>
      <c r="B1508" s="39"/>
      <c r="C1508" s="215" t="s">
        <v>1765</v>
      </c>
      <c r="D1508" s="215" t="s">
        <v>139</v>
      </c>
      <c r="E1508" s="216" t="s">
        <v>1766</v>
      </c>
      <c r="F1508" s="217" t="s">
        <v>1767</v>
      </c>
      <c r="G1508" s="218" t="s">
        <v>148</v>
      </c>
      <c r="H1508" s="219">
        <v>9.1500000000000004</v>
      </c>
      <c r="I1508" s="220"/>
      <c r="J1508" s="221">
        <f>ROUND(I1508*H1508,1)</f>
        <v>0</v>
      </c>
      <c r="K1508" s="222"/>
      <c r="L1508" s="44"/>
      <c r="M1508" s="223" t="s">
        <v>1</v>
      </c>
      <c r="N1508" s="224" t="s">
        <v>40</v>
      </c>
      <c r="O1508" s="91"/>
      <c r="P1508" s="225">
        <f>O1508*H1508</f>
        <v>0</v>
      </c>
      <c r="Q1508" s="225">
        <v>0</v>
      </c>
      <c r="R1508" s="225">
        <f>Q1508*H1508</f>
        <v>0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244</v>
      </c>
      <c r="AT1508" s="227" t="s">
        <v>139</v>
      </c>
      <c r="AU1508" s="227" t="s">
        <v>144</v>
      </c>
      <c r="AY1508" s="17" t="s">
        <v>136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144</v>
      </c>
      <c r="BK1508" s="228">
        <f>ROUND(I1508*H1508,1)</f>
        <v>0</v>
      </c>
      <c r="BL1508" s="17" t="s">
        <v>244</v>
      </c>
      <c r="BM1508" s="227" t="s">
        <v>1768</v>
      </c>
    </row>
    <row r="1509" s="13" customFormat="1">
      <c r="A1509" s="13"/>
      <c r="B1509" s="229"/>
      <c r="C1509" s="230"/>
      <c r="D1509" s="231" t="s">
        <v>150</v>
      </c>
      <c r="E1509" s="232" t="s">
        <v>1</v>
      </c>
      <c r="F1509" s="233" t="s">
        <v>1769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150</v>
      </c>
      <c r="AU1509" s="239" t="s">
        <v>144</v>
      </c>
      <c r="AV1509" s="13" t="s">
        <v>81</v>
      </c>
      <c r="AW1509" s="13" t="s">
        <v>30</v>
      </c>
      <c r="AX1509" s="13" t="s">
        <v>74</v>
      </c>
      <c r="AY1509" s="239" t="s">
        <v>136</v>
      </c>
    </row>
    <row r="1510" s="13" customFormat="1">
      <c r="A1510" s="13"/>
      <c r="B1510" s="229"/>
      <c r="C1510" s="230"/>
      <c r="D1510" s="231" t="s">
        <v>150</v>
      </c>
      <c r="E1510" s="232" t="s">
        <v>1</v>
      </c>
      <c r="F1510" s="233" t="s">
        <v>1770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150</v>
      </c>
      <c r="AU1510" s="239" t="s">
        <v>144</v>
      </c>
      <c r="AV1510" s="13" t="s">
        <v>81</v>
      </c>
      <c r="AW1510" s="13" t="s">
        <v>30</v>
      </c>
      <c r="AX1510" s="13" t="s">
        <v>74</v>
      </c>
      <c r="AY1510" s="239" t="s">
        <v>136</v>
      </c>
    </row>
    <row r="1511" s="14" customFormat="1">
      <c r="A1511" s="14"/>
      <c r="B1511" s="240"/>
      <c r="C1511" s="241"/>
      <c r="D1511" s="231" t="s">
        <v>150</v>
      </c>
      <c r="E1511" s="242" t="s">
        <v>1</v>
      </c>
      <c r="F1511" s="243" t="s">
        <v>1771</v>
      </c>
      <c r="G1511" s="241"/>
      <c r="H1511" s="244">
        <v>1.5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150</v>
      </c>
      <c r="AU1511" s="250" t="s">
        <v>144</v>
      </c>
      <c r="AV1511" s="14" t="s">
        <v>144</v>
      </c>
      <c r="AW1511" s="14" t="s">
        <v>30</v>
      </c>
      <c r="AX1511" s="14" t="s">
        <v>74</v>
      </c>
      <c r="AY1511" s="250" t="s">
        <v>136</v>
      </c>
    </row>
    <row r="1512" s="13" customFormat="1">
      <c r="A1512" s="13"/>
      <c r="B1512" s="229"/>
      <c r="C1512" s="230"/>
      <c r="D1512" s="231" t="s">
        <v>150</v>
      </c>
      <c r="E1512" s="232" t="s">
        <v>1</v>
      </c>
      <c r="F1512" s="233" t="s">
        <v>1772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150</v>
      </c>
      <c r="AU1512" s="239" t="s">
        <v>144</v>
      </c>
      <c r="AV1512" s="13" t="s">
        <v>81</v>
      </c>
      <c r="AW1512" s="13" t="s">
        <v>30</v>
      </c>
      <c r="AX1512" s="13" t="s">
        <v>74</v>
      </c>
      <c r="AY1512" s="239" t="s">
        <v>136</v>
      </c>
    </row>
    <row r="1513" s="14" customFormat="1">
      <c r="A1513" s="14"/>
      <c r="B1513" s="240"/>
      <c r="C1513" s="241"/>
      <c r="D1513" s="231" t="s">
        <v>150</v>
      </c>
      <c r="E1513" s="242" t="s">
        <v>1</v>
      </c>
      <c r="F1513" s="243" t="s">
        <v>1771</v>
      </c>
      <c r="G1513" s="241"/>
      <c r="H1513" s="244">
        <v>1.5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150</v>
      </c>
      <c r="AU1513" s="250" t="s">
        <v>144</v>
      </c>
      <c r="AV1513" s="14" t="s">
        <v>144</v>
      </c>
      <c r="AW1513" s="14" t="s">
        <v>30</v>
      </c>
      <c r="AX1513" s="14" t="s">
        <v>74</v>
      </c>
      <c r="AY1513" s="250" t="s">
        <v>136</v>
      </c>
    </row>
    <row r="1514" s="13" customFormat="1">
      <c r="A1514" s="13"/>
      <c r="B1514" s="229"/>
      <c r="C1514" s="230"/>
      <c r="D1514" s="231" t="s">
        <v>150</v>
      </c>
      <c r="E1514" s="232" t="s">
        <v>1</v>
      </c>
      <c r="F1514" s="233" t="s">
        <v>168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150</v>
      </c>
      <c r="AU1514" s="239" t="s">
        <v>144</v>
      </c>
      <c r="AV1514" s="13" t="s">
        <v>81</v>
      </c>
      <c r="AW1514" s="13" t="s">
        <v>30</v>
      </c>
      <c r="AX1514" s="13" t="s">
        <v>74</v>
      </c>
      <c r="AY1514" s="239" t="s">
        <v>136</v>
      </c>
    </row>
    <row r="1515" s="14" customFormat="1">
      <c r="A1515" s="14"/>
      <c r="B1515" s="240"/>
      <c r="C1515" s="241"/>
      <c r="D1515" s="231" t="s">
        <v>150</v>
      </c>
      <c r="E1515" s="242" t="s">
        <v>1</v>
      </c>
      <c r="F1515" s="243" t="s">
        <v>1771</v>
      </c>
      <c r="G1515" s="241"/>
      <c r="H1515" s="244">
        <v>1.5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150</v>
      </c>
      <c r="AU1515" s="250" t="s">
        <v>144</v>
      </c>
      <c r="AV1515" s="14" t="s">
        <v>144</v>
      </c>
      <c r="AW1515" s="14" t="s">
        <v>30</v>
      </c>
      <c r="AX1515" s="14" t="s">
        <v>74</v>
      </c>
      <c r="AY1515" s="250" t="s">
        <v>136</v>
      </c>
    </row>
    <row r="1516" s="13" customFormat="1">
      <c r="A1516" s="13"/>
      <c r="B1516" s="229"/>
      <c r="C1516" s="230"/>
      <c r="D1516" s="231" t="s">
        <v>150</v>
      </c>
      <c r="E1516" s="232" t="s">
        <v>1</v>
      </c>
      <c r="F1516" s="233" t="s">
        <v>170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150</v>
      </c>
      <c r="AU1516" s="239" t="s">
        <v>144</v>
      </c>
      <c r="AV1516" s="13" t="s">
        <v>81</v>
      </c>
      <c r="AW1516" s="13" t="s">
        <v>30</v>
      </c>
      <c r="AX1516" s="13" t="s">
        <v>74</v>
      </c>
      <c r="AY1516" s="239" t="s">
        <v>136</v>
      </c>
    </row>
    <row r="1517" s="14" customFormat="1">
      <c r="A1517" s="14"/>
      <c r="B1517" s="240"/>
      <c r="C1517" s="241"/>
      <c r="D1517" s="231" t="s">
        <v>150</v>
      </c>
      <c r="E1517" s="242" t="s">
        <v>1</v>
      </c>
      <c r="F1517" s="243" t="s">
        <v>1773</v>
      </c>
      <c r="G1517" s="241"/>
      <c r="H1517" s="244">
        <v>3.1499999999999999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150</v>
      </c>
      <c r="AU1517" s="250" t="s">
        <v>144</v>
      </c>
      <c r="AV1517" s="14" t="s">
        <v>144</v>
      </c>
      <c r="AW1517" s="14" t="s">
        <v>30</v>
      </c>
      <c r="AX1517" s="14" t="s">
        <v>74</v>
      </c>
      <c r="AY1517" s="250" t="s">
        <v>136</v>
      </c>
    </row>
    <row r="1518" s="13" customFormat="1">
      <c r="A1518" s="13"/>
      <c r="B1518" s="229"/>
      <c r="C1518" s="230"/>
      <c r="D1518" s="231" t="s">
        <v>150</v>
      </c>
      <c r="E1518" s="232" t="s">
        <v>1</v>
      </c>
      <c r="F1518" s="233" t="s">
        <v>166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150</v>
      </c>
      <c r="AU1518" s="239" t="s">
        <v>144</v>
      </c>
      <c r="AV1518" s="13" t="s">
        <v>81</v>
      </c>
      <c r="AW1518" s="13" t="s">
        <v>30</v>
      </c>
      <c r="AX1518" s="13" t="s">
        <v>74</v>
      </c>
      <c r="AY1518" s="239" t="s">
        <v>136</v>
      </c>
    </row>
    <row r="1519" s="14" customFormat="1">
      <c r="A1519" s="14"/>
      <c r="B1519" s="240"/>
      <c r="C1519" s="241"/>
      <c r="D1519" s="231" t="s">
        <v>150</v>
      </c>
      <c r="E1519" s="242" t="s">
        <v>1</v>
      </c>
      <c r="F1519" s="243" t="s">
        <v>1771</v>
      </c>
      <c r="G1519" s="241"/>
      <c r="H1519" s="244">
        <v>1.5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150</v>
      </c>
      <c r="AU1519" s="250" t="s">
        <v>144</v>
      </c>
      <c r="AV1519" s="14" t="s">
        <v>144</v>
      </c>
      <c r="AW1519" s="14" t="s">
        <v>30</v>
      </c>
      <c r="AX1519" s="14" t="s">
        <v>74</v>
      </c>
      <c r="AY1519" s="250" t="s">
        <v>136</v>
      </c>
    </row>
    <row r="1520" s="15" customFormat="1">
      <c r="A1520" s="15"/>
      <c r="B1520" s="251"/>
      <c r="C1520" s="252"/>
      <c r="D1520" s="231" t="s">
        <v>150</v>
      </c>
      <c r="E1520" s="253" t="s">
        <v>1</v>
      </c>
      <c r="F1520" s="254" t="s">
        <v>174</v>
      </c>
      <c r="G1520" s="252"/>
      <c r="H1520" s="255">
        <v>9.1500000000000004</v>
      </c>
      <c r="I1520" s="256"/>
      <c r="J1520" s="252"/>
      <c r="K1520" s="252"/>
      <c r="L1520" s="257"/>
      <c r="M1520" s="258"/>
      <c r="N1520" s="259"/>
      <c r="O1520" s="259"/>
      <c r="P1520" s="259"/>
      <c r="Q1520" s="259"/>
      <c r="R1520" s="259"/>
      <c r="S1520" s="259"/>
      <c r="T1520" s="260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61" t="s">
        <v>150</v>
      </c>
      <c r="AU1520" s="261" t="s">
        <v>144</v>
      </c>
      <c r="AV1520" s="15" t="s">
        <v>143</v>
      </c>
      <c r="AW1520" s="15" t="s">
        <v>30</v>
      </c>
      <c r="AX1520" s="15" t="s">
        <v>81</v>
      </c>
      <c r="AY1520" s="261" t="s">
        <v>136</v>
      </c>
    </row>
    <row r="1521" s="2" customFormat="1" ht="24.15" customHeight="1">
      <c r="A1521" s="38"/>
      <c r="B1521" s="39"/>
      <c r="C1521" s="215" t="s">
        <v>1774</v>
      </c>
      <c r="D1521" s="215" t="s">
        <v>139</v>
      </c>
      <c r="E1521" s="216" t="s">
        <v>1775</v>
      </c>
      <c r="F1521" s="217" t="s">
        <v>1776</v>
      </c>
      <c r="G1521" s="218" t="s">
        <v>148</v>
      </c>
      <c r="H1521" s="219">
        <v>9.1500000000000004</v>
      </c>
      <c r="I1521" s="220"/>
      <c r="J1521" s="221">
        <f>ROUND(I1521*H1521,1)</f>
        <v>0</v>
      </c>
      <c r="K1521" s="222"/>
      <c r="L1521" s="44"/>
      <c r="M1521" s="223" t="s">
        <v>1</v>
      </c>
      <c r="N1521" s="224" t="s">
        <v>40</v>
      </c>
      <c r="O1521" s="91"/>
      <c r="P1521" s="225">
        <f>O1521*H1521</f>
        <v>0</v>
      </c>
      <c r="Q1521" s="225">
        <v>0.00013999999999999999</v>
      </c>
      <c r="R1521" s="225">
        <f>Q1521*H1521</f>
        <v>0.001281</v>
      </c>
      <c r="S1521" s="225">
        <v>0</v>
      </c>
      <c r="T1521" s="226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27" t="s">
        <v>244</v>
      </c>
      <c r="AT1521" s="227" t="s">
        <v>139</v>
      </c>
      <c r="AU1521" s="227" t="s">
        <v>144</v>
      </c>
      <c r="AY1521" s="17" t="s">
        <v>136</v>
      </c>
      <c r="BE1521" s="228">
        <f>IF(N1521="základní",J1521,0)</f>
        <v>0</v>
      </c>
      <c r="BF1521" s="228">
        <f>IF(N1521="snížená",J1521,0)</f>
        <v>0</v>
      </c>
      <c r="BG1521" s="228">
        <f>IF(N1521="zákl. přenesená",J1521,0)</f>
        <v>0</v>
      </c>
      <c r="BH1521" s="228">
        <f>IF(N1521="sníž. přenesená",J1521,0)</f>
        <v>0</v>
      </c>
      <c r="BI1521" s="228">
        <f>IF(N1521="nulová",J1521,0)</f>
        <v>0</v>
      </c>
      <c r="BJ1521" s="17" t="s">
        <v>144</v>
      </c>
      <c r="BK1521" s="228">
        <f>ROUND(I1521*H1521,1)</f>
        <v>0</v>
      </c>
      <c r="BL1521" s="17" t="s">
        <v>244</v>
      </c>
      <c r="BM1521" s="227" t="s">
        <v>1777</v>
      </c>
    </row>
    <row r="1522" s="13" customFormat="1">
      <c r="A1522" s="13"/>
      <c r="B1522" s="229"/>
      <c r="C1522" s="230"/>
      <c r="D1522" s="231" t="s">
        <v>150</v>
      </c>
      <c r="E1522" s="232" t="s">
        <v>1</v>
      </c>
      <c r="F1522" s="233" t="s">
        <v>1769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150</v>
      </c>
      <c r="AU1522" s="239" t="s">
        <v>144</v>
      </c>
      <c r="AV1522" s="13" t="s">
        <v>81</v>
      </c>
      <c r="AW1522" s="13" t="s">
        <v>30</v>
      </c>
      <c r="AX1522" s="13" t="s">
        <v>74</v>
      </c>
      <c r="AY1522" s="239" t="s">
        <v>136</v>
      </c>
    </row>
    <row r="1523" s="13" customFormat="1">
      <c r="A1523" s="13"/>
      <c r="B1523" s="229"/>
      <c r="C1523" s="230"/>
      <c r="D1523" s="231" t="s">
        <v>150</v>
      </c>
      <c r="E1523" s="232" t="s">
        <v>1</v>
      </c>
      <c r="F1523" s="233" t="s">
        <v>1770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150</v>
      </c>
      <c r="AU1523" s="239" t="s">
        <v>144</v>
      </c>
      <c r="AV1523" s="13" t="s">
        <v>81</v>
      </c>
      <c r="AW1523" s="13" t="s">
        <v>30</v>
      </c>
      <c r="AX1523" s="13" t="s">
        <v>74</v>
      </c>
      <c r="AY1523" s="239" t="s">
        <v>136</v>
      </c>
    </row>
    <row r="1524" s="14" customFormat="1">
      <c r="A1524" s="14"/>
      <c r="B1524" s="240"/>
      <c r="C1524" s="241"/>
      <c r="D1524" s="231" t="s">
        <v>150</v>
      </c>
      <c r="E1524" s="242" t="s">
        <v>1</v>
      </c>
      <c r="F1524" s="243" t="s">
        <v>1771</v>
      </c>
      <c r="G1524" s="241"/>
      <c r="H1524" s="244">
        <v>1.5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150</v>
      </c>
      <c r="AU1524" s="250" t="s">
        <v>144</v>
      </c>
      <c r="AV1524" s="14" t="s">
        <v>144</v>
      </c>
      <c r="AW1524" s="14" t="s">
        <v>30</v>
      </c>
      <c r="AX1524" s="14" t="s">
        <v>74</v>
      </c>
      <c r="AY1524" s="250" t="s">
        <v>136</v>
      </c>
    </row>
    <row r="1525" s="13" customFormat="1">
      <c r="A1525" s="13"/>
      <c r="B1525" s="229"/>
      <c r="C1525" s="230"/>
      <c r="D1525" s="231" t="s">
        <v>150</v>
      </c>
      <c r="E1525" s="232" t="s">
        <v>1</v>
      </c>
      <c r="F1525" s="233" t="s">
        <v>1772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150</v>
      </c>
      <c r="AU1525" s="239" t="s">
        <v>144</v>
      </c>
      <c r="AV1525" s="13" t="s">
        <v>81</v>
      </c>
      <c r="AW1525" s="13" t="s">
        <v>30</v>
      </c>
      <c r="AX1525" s="13" t="s">
        <v>74</v>
      </c>
      <c r="AY1525" s="239" t="s">
        <v>136</v>
      </c>
    </row>
    <row r="1526" s="14" customFormat="1">
      <c r="A1526" s="14"/>
      <c r="B1526" s="240"/>
      <c r="C1526" s="241"/>
      <c r="D1526" s="231" t="s">
        <v>150</v>
      </c>
      <c r="E1526" s="242" t="s">
        <v>1</v>
      </c>
      <c r="F1526" s="243" t="s">
        <v>1771</v>
      </c>
      <c r="G1526" s="241"/>
      <c r="H1526" s="244">
        <v>1.5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150</v>
      </c>
      <c r="AU1526" s="250" t="s">
        <v>144</v>
      </c>
      <c r="AV1526" s="14" t="s">
        <v>144</v>
      </c>
      <c r="AW1526" s="14" t="s">
        <v>30</v>
      </c>
      <c r="AX1526" s="14" t="s">
        <v>74</v>
      </c>
      <c r="AY1526" s="250" t="s">
        <v>136</v>
      </c>
    </row>
    <row r="1527" s="13" customFormat="1">
      <c r="A1527" s="13"/>
      <c r="B1527" s="229"/>
      <c r="C1527" s="230"/>
      <c r="D1527" s="231" t="s">
        <v>150</v>
      </c>
      <c r="E1527" s="232" t="s">
        <v>1</v>
      </c>
      <c r="F1527" s="233" t="s">
        <v>168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150</v>
      </c>
      <c r="AU1527" s="239" t="s">
        <v>144</v>
      </c>
      <c r="AV1527" s="13" t="s">
        <v>81</v>
      </c>
      <c r="AW1527" s="13" t="s">
        <v>30</v>
      </c>
      <c r="AX1527" s="13" t="s">
        <v>74</v>
      </c>
      <c r="AY1527" s="239" t="s">
        <v>136</v>
      </c>
    </row>
    <row r="1528" s="14" customFormat="1">
      <c r="A1528" s="14"/>
      <c r="B1528" s="240"/>
      <c r="C1528" s="241"/>
      <c r="D1528" s="231" t="s">
        <v>150</v>
      </c>
      <c r="E1528" s="242" t="s">
        <v>1</v>
      </c>
      <c r="F1528" s="243" t="s">
        <v>1771</v>
      </c>
      <c r="G1528" s="241"/>
      <c r="H1528" s="244">
        <v>1.5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150</v>
      </c>
      <c r="AU1528" s="250" t="s">
        <v>144</v>
      </c>
      <c r="AV1528" s="14" t="s">
        <v>144</v>
      </c>
      <c r="AW1528" s="14" t="s">
        <v>30</v>
      </c>
      <c r="AX1528" s="14" t="s">
        <v>74</v>
      </c>
      <c r="AY1528" s="250" t="s">
        <v>136</v>
      </c>
    </row>
    <row r="1529" s="13" customFormat="1">
      <c r="A1529" s="13"/>
      <c r="B1529" s="229"/>
      <c r="C1529" s="230"/>
      <c r="D1529" s="231" t="s">
        <v>150</v>
      </c>
      <c r="E1529" s="232" t="s">
        <v>1</v>
      </c>
      <c r="F1529" s="233" t="s">
        <v>170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150</v>
      </c>
      <c r="AU1529" s="239" t="s">
        <v>144</v>
      </c>
      <c r="AV1529" s="13" t="s">
        <v>81</v>
      </c>
      <c r="AW1529" s="13" t="s">
        <v>30</v>
      </c>
      <c r="AX1529" s="13" t="s">
        <v>74</v>
      </c>
      <c r="AY1529" s="239" t="s">
        <v>136</v>
      </c>
    </row>
    <row r="1530" s="14" customFormat="1">
      <c r="A1530" s="14"/>
      <c r="B1530" s="240"/>
      <c r="C1530" s="241"/>
      <c r="D1530" s="231" t="s">
        <v>150</v>
      </c>
      <c r="E1530" s="242" t="s">
        <v>1</v>
      </c>
      <c r="F1530" s="243" t="s">
        <v>1773</v>
      </c>
      <c r="G1530" s="241"/>
      <c r="H1530" s="244">
        <v>3.1499999999999999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150</v>
      </c>
      <c r="AU1530" s="250" t="s">
        <v>144</v>
      </c>
      <c r="AV1530" s="14" t="s">
        <v>144</v>
      </c>
      <c r="AW1530" s="14" t="s">
        <v>30</v>
      </c>
      <c r="AX1530" s="14" t="s">
        <v>74</v>
      </c>
      <c r="AY1530" s="250" t="s">
        <v>136</v>
      </c>
    </row>
    <row r="1531" s="13" customFormat="1">
      <c r="A1531" s="13"/>
      <c r="B1531" s="229"/>
      <c r="C1531" s="230"/>
      <c r="D1531" s="231" t="s">
        <v>150</v>
      </c>
      <c r="E1531" s="232" t="s">
        <v>1</v>
      </c>
      <c r="F1531" s="233" t="s">
        <v>166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150</v>
      </c>
      <c r="AU1531" s="239" t="s">
        <v>144</v>
      </c>
      <c r="AV1531" s="13" t="s">
        <v>81</v>
      </c>
      <c r="AW1531" s="13" t="s">
        <v>30</v>
      </c>
      <c r="AX1531" s="13" t="s">
        <v>74</v>
      </c>
      <c r="AY1531" s="239" t="s">
        <v>136</v>
      </c>
    </row>
    <row r="1532" s="14" customFormat="1">
      <c r="A1532" s="14"/>
      <c r="B1532" s="240"/>
      <c r="C1532" s="241"/>
      <c r="D1532" s="231" t="s">
        <v>150</v>
      </c>
      <c r="E1532" s="242" t="s">
        <v>1</v>
      </c>
      <c r="F1532" s="243" t="s">
        <v>1771</v>
      </c>
      <c r="G1532" s="241"/>
      <c r="H1532" s="244">
        <v>1.5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150</v>
      </c>
      <c r="AU1532" s="250" t="s">
        <v>144</v>
      </c>
      <c r="AV1532" s="14" t="s">
        <v>144</v>
      </c>
      <c r="AW1532" s="14" t="s">
        <v>30</v>
      </c>
      <c r="AX1532" s="14" t="s">
        <v>74</v>
      </c>
      <c r="AY1532" s="250" t="s">
        <v>136</v>
      </c>
    </row>
    <row r="1533" s="15" customFormat="1">
      <c r="A1533" s="15"/>
      <c r="B1533" s="251"/>
      <c r="C1533" s="252"/>
      <c r="D1533" s="231" t="s">
        <v>150</v>
      </c>
      <c r="E1533" s="253" t="s">
        <v>1</v>
      </c>
      <c r="F1533" s="254" t="s">
        <v>174</v>
      </c>
      <c r="G1533" s="252"/>
      <c r="H1533" s="255">
        <v>9.1500000000000004</v>
      </c>
      <c r="I1533" s="256"/>
      <c r="J1533" s="252"/>
      <c r="K1533" s="252"/>
      <c r="L1533" s="257"/>
      <c r="M1533" s="258"/>
      <c r="N1533" s="259"/>
      <c r="O1533" s="259"/>
      <c r="P1533" s="259"/>
      <c r="Q1533" s="259"/>
      <c r="R1533" s="259"/>
      <c r="S1533" s="259"/>
      <c r="T1533" s="260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61" t="s">
        <v>150</v>
      </c>
      <c r="AU1533" s="261" t="s">
        <v>144</v>
      </c>
      <c r="AV1533" s="15" t="s">
        <v>143</v>
      </c>
      <c r="AW1533" s="15" t="s">
        <v>30</v>
      </c>
      <c r="AX1533" s="15" t="s">
        <v>81</v>
      </c>
      <c r="AY1533" s="261" t="s">
        <v>136</v>
      </c>
    </row>
    <row r="1534" s="2" customFormat="1" ht="24.15" customHeight="1">
      <c r="A1534" s="38"/>
      <c r="B1534" s="39"/>
      <c r="C1534" s="215" t="s">
        <v>1778</v>
      </c>
      <c r="D1534" s="215" t="s">
        <v>139</v>
      </c>
      <c r="E1534" s="216" t="s">
        <v>1779</v>
      </c>
      <c r="F1534" s="217" t="s">
        <v>1780</v>
      </c>
      <c r="G1534" s="218" t="s">
        <v>148</v>
      </c>
      <c r="H1534" s="219">
        <v>9.1500000000000004</v>
      </c>
      <c r="I1534" s="220"/>
      <c r="J1534" s="221">
        <f>ROUND(I1534*H1534,1)</f>
        <v>0</v>
      </c>
      <c r="K1534" s="222"/>
      <c r="L1534" s="44"/>
      <c r="M1534" s="223" t="s">
        <v>1</v>
      </c>
      <c r="N1534" s="224" t="s">
        <v>40</v>
      </c>
      <c r="O1534" s="91"/>
      <c r="P1534" s="225">
        <f>O1534*H1534</f>
        <v>0</v>
      </c>
      <c r="Q1534" s="225">
        <v>0.00012</v>
      </c>
      <c r="R1534" s="225">
        <f>Q1534*H1534</f>
        <v>0.001098</v>
      </c>
      <c r="S1534" s="225">
        <v>0</v>
      </c>
      <c r="T1534" s="226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7" t="s">
        <v>244</v>
      </c>
      <c r="AT1534" s="227" t="s">
        <v>139</v>
      </c>
      <c r="AU1534" s="227" t="s">
        <v>144</v>
      </c>
      <c r="AY1534" s="17" t="s">
        <v>136</v>
      </c>
      <c r="BE1534" s="228">
        <f>IF(N1534="základní",J1534,0)</f>
        <v>0</v>
      </c>
      <c r="BF1534" s="228">
        <f>IF(N1534="snížená",J1534,0)</f>
        <v>0</v>
      </c>
      <c r="BG1534" s="228">
        <f>IF(N1534="zákl. přenesená",J1534,0)</f>
        <v>0</v>
      </c>
      <c r="BH1534" s="228">
        <f>IF(N1534="sníž. přenesená",J1534,0)</f>
        <v>0</v>
      </c>
      <c r="BI1534" s="228">
        <f>IF(N1534="nulová",J1534,0)</f>
        <v>0</v>
      </c>
      <c r="BJ1534" s="17" t="s">
        <v>144</v>
      </c>
      <c r="BK1534" s="228">
        <f>ROUND(I1534*H1534,1)</f>
        <v>0</v>
      </c>
      <c r="BL1534" s="17" t="s">
        <v>244</v>
      </c>
      <c r="BM1534" s="227" t="s">
        <v>1781</v>
      </c>
    </row>
    <row r="1535" s="13" customFormat="1">
      <c r="A1535" s="13"/>
      <c r="B1535" s="229"/>
      <c r="C1535" s="230"/>
      <c r="D1535" s="231" t="s">
        <v>150</v>
      </c>
      <c r="E1535" s="232" t="s">
        <v>1</v>
      </c>
      <c r="F1535" s="233" t="s">
        <v>1769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150</v>
      </c>
      <c r="AU1535" s="239" t="s">
        <v>144</v>
      </c>
      <c r="AV1535" s="13" t="s">
        <v>81</v>
      </c>
      <c r="AW1535" s="13" t="s">
        <v>30</v>
      </c>
      <c r="AX1535" s="13" t="s">
        <v>74</v>
      </c>
      <c r="AY1535" s="239" t="s">
        <v>136</v>
      </c>
    </row>
    <row r="1536" s="13" customFormat="1">
      <c r="A1536" s="13"/>
      <c r="B1536" s="229"/>
      <c r="C1536" s="230"/>
      <c r="D1536" s="231" t="s">
        <v>150</v>
      </c>
      <c r="E1536" s="232" t="s">
        <v>1</v>
      </c>
      <c r="F1536" s="233" t="s">
        <v>1770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150</v>
      </c>
      <c r="AU1536" s="239" t="s">
        <v>144</v>
      </c>
      <c r="AV1536" s="13" t="s">
        <v>81</v>
      </c>
      <c r="AW1536" s="13" t="s">
        <v>30</v>
      </c>
      <c r="AX1536" s="13" t="s">
        <v>74</v>
      </c>
      <c r="AY1536" s="239" t="s">
        <v>136</v>
      </c>
    </row>
    <row r="1537" s="14" customFormat="1">
      <c r="A1537" s="14"/>
      <c r="B1537" s="240"/>
      <c r="C1537" s="241"/>
      <c r="D1537" s="231" t="s">
        <v>150</v>
      </c>
      <c r="E1537" s="242" t="s">
        <v>1</v>
      </c>
      <c r="F1537" s="243" t="s">
        <v>1771</v>
      </c>
      <c r="G1537" s="241"/>
      <c r="H1537" s="244">
        <v>1.5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150</v>
      </c>
      <c r="AU1537" s="250" t="s">
        <v>144</v>
      </c>
      <c r="AV1537" s="14" t="s">
        <v>144</v>
      </c>
      <c r="AW1537" s="14" t="s">
        <v>30</v>
      </c>
      <c r="AX1537" s="14" t="s">
        <v>74</v>
      </c>
      <c r="AY1537" s="250" t="s">
        <v>136</v>
      </c>
    </row>
    <row r="1538" s="13" customFormat="1">
      <c r="A1538" s="13"/>
      <c r="B1538" s="229"/>
      <c r="C1538" s="230"/>
      <c r="D1538" s="231" t="s">
        <v>150</v>
      </c>
      <c r="E1538" s="232" t="s">
        <v>1</v>
      </c>
      <c r="F1538" s="233" t="s">
        <v>1772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150</v>
      </c>
      <c r="AU1538" s="239" t="s">
        <v>144</v>
      </c>
      <c r="AV1538" s="13" t="s">
        <v>81</v>
      </c>
      <c r="AW1538" s="13" t="s">
        <v>30</v>
      </c>
      <c r="AX1538" s="13" t="s">
        <v>74</v>
      </c>
      <c r="AY1538" s="239" t="s">
        <v>136</v>
      </c>
    </row>
    <row r="1539" s="14" customFormat="1">
      <c r="A1539" s="14"/>
      <c r="B1539" s="240"/>
      <c r="C1539" s="241"/>
      <c r="D1539" s="231" t="s">
        <v>150</v>
      </c>
      <c r="E1539" s="242" t="s">
        <v>1</v>
      </c>
      <c r="F1539" s="243" t="s">
        <v>1771</v>
      </c>
      <c r="G1539" s="241"/>
      <c r="H1539" s="244">
        <v>1.5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150</v>
      </c>
      <c r="AU1539" s="250" t="s">
        <v>144</v>
      </c>
      <c r="AV1539" s="14" t="s">
        <v>144</v>
      </c>
      <c r="AW1539" s="14" t="s">
        <v>30</v>
      </c>
      <c r="AX1539" s="14" t="s">
        <v>74</v>
      </c>
      <c r="AY1539" s="250" t="s">
        <v>136</v>
      </c>
    </row>
    <row r="1540" s="13" customFormat="1">
      <c r="A1540" s="13"/>
      <c r="B1540" s="229"/>
      <c r="C1540" s="230"/>
      <c r="D1540" s="231" t="s">
        <v>150</v>
      </c>
      <c r="E1540" s="232" t="s">
        <v>1</v>
      </c>
      <c r="F1540" s="233" t="s">
        <v>168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150</v>
      </c>
      <c r="AU1540" s="239" t="s">
        <v>144</v>
      </c>
      <c r="AV1540" s="13" t="s">
        <v>81</v>
      </c>
      <c r="AW1540" s="13" t="s">
        <v>30</v>
      </c>
      <c r="AX1540" s="13" t="s">
        <v>74</v>
      </c>
      <c r="AY1540" s="239" t="s">
        <v>136</v>
      </c>
    </row>
    <row r="1541" s="14" customFormat="1">
      <c r="A1541" s="14"/>
      <c r="B1541" s="240"/>
      <c r="C1541" s="241"/>
      <c r="D1541" s="231" t="s">
        <v>150</v>
      </c>
      <c r="E1541" s="242" t="s">
        <v>1</v>
      </c>
      <c r="F1541" s="243" t="s">
        <v>1771</v>
      </c>
      <c r="G1541" s="241"/>
      <c r="H1541" s="244">
        <v>1.5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150</v>
      </c>
      <c r="AU1541" s="250" t="s">
        <v>144</v>
      </c>
      <c r="AV1541" s="14" t="s">
        <v>144</v>
      </c>
      <c r="AW1541" s="14" t="s">
        <v>30</v>
      </c>
      <c r="AX1541" s="14" t="s">
        <v>74</v>
      </c>
      <c r="AY1541" s="250" t="s">
        <v>136</v>
      </c>
    </row>
    <row r="1542" s="13" customFormat="1">
      <c r="A1542" s="13"/>
      <c r="B1542" s="229"/>
      <c r="C1542" s="230"/>
      <c r="D1542" s="231" t="s">
        <v>150</v>
      </c>
      <c r="E1542" s="232" t="s">
        <v>1</v>
      </c>
      <c r="F1542" s="233" t="s">
        <v>170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150</v>
      </c>
      <c r="AU1542" s="239" t="s">
        <v>144</v>
      </c>
      <c r="AV1542" s="13" t="s">
        <v>81</v>
      </c>
      <c r="AW1542" s="13" t="s">
        <v>30</v>
      </c>
      <c r="AX1542" s="13" t="s">
        <v>74</v>
      </c>
      <c r="AY1542" s="239" t="s">
        <v>136</v>
      </c>
    </row>
    <row r="1543" s="14" customFormat="1">
      <c r="A1543" s="14"/>
      <c r="B1543" s="240"/>
      <c r="C1543" s="241"/>
      <c r="D1543" s="231" t="s">
        <v>150</v>
      </c>
      <c r="E1543" s="242" t="s">
        <v>1</v>
      </c>
      <c r="F1543" s="243" t="s">
        <v>1773</v>
      </c>
      <c r="G1543" s="241"/>
      <c r="H1543" s="244">
        <v>3.1499999999999999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150</v>
      </c>
      <c r="AU1543" s="250" t="s">
        <v>144</v>
      </c>
      <c r="AV1543" s="14" t="s">
        <v>144</v>
      </c>
      <c r="AW1543" s="14" t="s">
        <v>30</v>
      </c>
      <c r="AX1543" s="14" t="s">
        <v>74</v>
      </c>
      <c r="AY1543" s="250" t="s">
        <v>136</v>
      </c>
    </row>
    <row r="1544" s="13" customFormat="1">
      <c r="A1544" s="13"/>
      <c r="B1544" s="229"/>
      <c r="C1544" s="230"/>
      <c r="D1544" s="231" t="s">
        <v>150</v>
      </c>
      <c r="E1544" s="232" t="s">
        <v>1</v>
      </c>
      <c r="F1544" s="233" t="s">
        <v>166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150</v>
      </c>
      <c r="AU1544" s="239" t="s">
        <v>144</v>
      </c>
      <c r="AV1544" s="13" t="s">
        <v>81</v>
      </c>
      <c r="AW1544" s="13" t="s">
        <v>30</v>
      </c>
      <c r="AX1544" s="13" t="s">
        <v>74</v>
      </c>
      <c r="AY1544" s="239" t="s">
        <v>136</v>
      </c>
    </row>
    <row r="1545" s="14" customFormat="1">
      <c r="A1545" s="14"/>
      <c r="B1545" s="240"/>
      <c r="C1545" s="241"/>
      <c r="D1545" s="231" t="s">
        <v>150</v>
      </c>
      <c r="E1545" s="242" t="s">
        <v>1</v>
      </c>
      <c r="F1545" s="243" t="s">
        <v>1771</v>
      </c>
      <c r="G1545" s="241"/>
      <c r="H1545" s="244">
        <v>1.5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150</v>
      </c>
      <c r="AU1545" s="250" t="s">
        <v>144</v>
      </c>
      <c r="AV1545" s="14" t="s">
        <v>144</v>
      </c>
      <c r="AW1545" s="14" t="s">
        <v>30</v>
      </c>
      <c r="AX1545" s="14" t="s">
        <v>74</v>
      </c>
      <c r="AY1545" s="250" t="s">
        <v>136</v>
      </c>
    </row>
    <row r="1546" s="15" customFormat="1">
      <c r="A1546" s="15"/>
      <c r="B1546" s="251"/>
      <c r="C1546" s="252"/>
      <c r="D1546" s="231" t="s">
        <v>150</v>
      </c>
      <c r="E1546" s="253" t="s">
        <v>1</v>
      </c>
      <c r="F1546" s="254" t="s">
        <v>174</v>
      </c>
      <c r="G1546" s="252"/>
      <c r="H1546" s="255">
        <v>9.1500000000000004</v>
      </c>
      <c r="I1546" s="256"/>
      <c r="J1546" s="252"/>
      <c r="K1546" s="252"/>
      <c r="L1546" s="257"/>
      <c r="M1546" s="258"/>
      <c r="N1546" s="259"/>
      <c r="O1546" s="259"/>
      <c r="P1546" s="259"/>
      <c r="Q1546" s="259"/>
      <c r="R1546" s="259"/>
      <c r="S1546" s="259"/>
      <c r="T1546" s="260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61" t="s">
        <v>150</v>
      </c>
      <c r="AU1546" s="261" t="s">
        <v>144</v>
      </c>
      <c r="AV1546" s="15" t="s">
        <v>143</v>
      </c>
      <c r="AW1546" s="15" t="s">
        <v>30</v>
      </c>
      <c r="AX1546" s="15" t="s">
        <v>81</v>
      </c>
      <c r="AY1546" s="261" t="s">
        <v>136</v>
      </c>
    </row>
    <row r="1547" s="2" customFormat="1" ht="24.15" customHeight="1">
      <c r="A1547" s="38"/>
      <c r="B1547" s="39"/>
      <c r="C1547" s="215" t="s">
        <v>1782</v>
      </c>
      <c r="D1547" s="215" t="s">
        <v>139</v>
      </c>
      <c r="E1547" s="216" t="s">
        <v>1783</v>
      </c>
      <c r="F1547" s="217" t="s">
        <v>1784</v>
      </c>
      <c r="G1547" s="218" t="s">
        <v>148</v>
      </c>
      <c r="H1547" s="219">
        <v>9.1500000000000004</v>
      </c>
      <c r="I1547" s="220"/>
      <c r="J1547" s="221">
        <f>ROUND(I1547*H1547,1)</f>
        <v>0</v>
      </c>
      <c r="K1547" s="222"/>
      <c r="L1547" s="44"/>
      <c r="M1547" s="223" t="s">
        <v>1</v>
      </c>
      <c r="N1547" s="224" t="s">
        <v>40</v>
      </c>
      <c r="O1547" s="91"/>
      <c r="P1547" s="225">
        <f>O1547*H1547</f>
        <v>0</v>
      </c>
      <c r="Q1547" s="225">
        <v>0.00012</v>
      </c>
      <c r="R1547" s="225">
        <f>Q1547*H1547</f>
        <v>0.001098</v>
      </c>
      <c r="S1547" s="225">
        <v>0</v>
      </c>
      <c r="T1547" s="22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7" t="s">
        <v>244</v>
      </c>
      <c r="AT1547" s="227" t="s">
        <v>139</v>
      </c>
      <c r="AU1547" s="227" t="s">
        <v>144</v>
      </c>
      <c r="AY1547" s="17" t="s">
        <v>136</v>
      </c>
      <c r="BE1547" s="228">
        <f>IF(N1547="základní",J1547,0)</f>
        <v>0</v>
      </c>
      <c r="BF1547" s="228">
        <f>IF(N1547="snížená",J1547,0)</f>
        <v>0</v>
      </c>
      <c r="BG1547" s="228">
        <f>IF(N1547="zákl. přenesená",J1547,0)</f>
        <v>0</v>
      </c>
      <c r="BH1547" s="228">
        <f>IF(N1547="sníž. přenesená",J1547,0)</f>
        <v>0</v>
      </c>
      <c r="BI1547" s="228">
        <f>IF(N1547="nulová",J1547,0)</f>
        <v>0</v>
      </c>
      <c r="BJ1547" s="17" t="s">
        <v>144</v>
      </c>
      <c r="BK1547" s="228">
        <f>ROUND(I1547*H1547,1)</f>
        <v>0</v>
      </c>
      <c r="BL1547" s="17" t="s">
        <v>244</v>
      </c>
      <c r="BM1547" s="227" t="s">
        <v>1785</v>
      </c>
    </row>
    <row r="1548" s="13" customFormat="1">
      <c r="A1548" s="13"/>
      <c r="B1548" s="229"/>
      <c r="C1548" s="230"/>
      <c r="D1548" s="231" t="s">
        <v>150</v>
      </c>
      <c r="E1548" s="232" t="s">
        <v>1</v>
      </c>
      <c r="F1548" s="233" t="s">
        <v>1769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150</v>
      </c>
      <c r="AU1548" s="239" t="s">
        <v>144</v>
      </c>
      <c r="AV1548" s="13" t="s">
        <v>81</v>
      </c>
      <c r="AW1548" s="13" t="s">
        <v>30</v>
      </c>
      <c r="AX1548" s="13" t="s">
        <v>74</v>
      </c>
      <c r="AY1548" s="239" t="s">
        <v>136</v>
      </c>
    </row>
    <row r="1549" s="13" customFormat="1">
      <c r="A1549" s="13"/>
      <c r="B1549" s="229"/>
      <c r="C1549" s="230"/>
      <c r="D1549" s="231" t="s">
        <v>150</v>
      </c>
      <c r="E1549" s="232" t="s">
        <v>1</v>
      </c>
      <c r="F1549" s="233" t="s">
        <v>1770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150</v>
      </c>
      <c r="AU1549" s="239" t="s">
        <v>144</v>
      </c>
      <c r="AV1549" s="13" t="s">
        <v>81</v>
      </c>
      <c r="AW1549" s="13" t="s">
        <v>30</v>
      </c>
      <c r="AX1549" s="13" t="s">
        <v>74</v>
      </c>
      <c r="AY1549" s="239" t="s">
        <v>136</v>
      </c>
    </row>
    <row r="1550" s="14" customFormat="1">
      <c r="A1550" s="14"/>
      <c r="B1550" s="240"/>
      <c r="C1550" s="241"/>
      <c r="D1550" s="231" t="s">
        <v>150</v>
      </c>
      <c r="E1550" s="242" t="s">
        <v>1</v>
      </c>
      <c r="F1550" s="243" t="s">
        <v>1771</v>
      </c>
      <c r="G1550" s="241"/>
      <c r="H1550" s="244">
        <v>1.5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150</v>
      </c>
      <c r="AU1550" s="250" t="s">
        <v>144</v>
      </c>
      <c r="AV1550" s="14" t="s">
        <v>144</v>
      </c>
      <c r="AW1550" s="14" t="s">
        <v>30</v>
      </c>
      <c r="AX1550" s="14" t="s">
        <v>74</v>
      </c>
      <c r="AY1550" s="250" t="s">
        <v>136</v>
      </c>
    </row>
    <row r="1551" s="13" customFormat="1">
      <c r="A1551" s="13"/>
      <c r="B1551" s="229"/>
      <c r="C1551" s="230"/>
      <c r="D1551" s="231" t="s">
        <v>150</v>
      </c>
      <c r="E1551" s="232" t="s">
        <v>1</v>
      </c>
      <c r="F1551" s="233" t="s">
        <v>1772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150</v>
      </c>
      <c r="AU1551" s="239" t="s">
        <v>144</v>
      </c>
      <c r="AV1551" s="13" t="s">
        <v>81</v>
      </c>
      <c r="AW1551" s="13" t="s">
        <v>30</v>
      </c>
      <c r="AX1551" s="13" t="s">
        <v>74</v>
      </c>
      <c r="AY1551" s="239" t="s">
        <v>136</v>
      </c>
    </row>
    <row r="1552" s="14" customFormat="1">
      <c r="A1552" s="14"/>
      <c r="B1552" s="240"/>
      <c r="C1552" s="241"/>
      <c r="D1552" s="231" t="s">
        <v>150</v>
      </c>
      <c r="E1552" s="242" t="s">
        <v>1</v>
      </c>
      <c r="F1552" s="243" t="s">
        <v>1771</v>
      </c>
      <c r="G1552" s="241"/>
      <c r="H1552" s="244">
        <v>1.5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150</v>
      </c>
      <c r="AU1552" s="250" t="s">
        <v>144</v>
      </c>
      <c r="AV1552" s="14" t="s">
        <v>144</v>
      </c>
      <c r="AW1552" s="14" t="s">
        <v>30</v>
      </c>
      <c r="AX1552" s="14" t="s">
        <v>74</v>
      </c>
      <c r="AY1552" s="250" t="s">
        <v>136</v>
      </c>
    </row>
    <row r="1553" s="13" customFormat="1">
      <c r="A1553" s="13"/>
      <c r="B1553" s="229"/>
      <c r="C1553" s="230"/>
      <c r="D1553" s="231" t="s">
        <v>150</v>
      </c>
      <c r="E1553" s="232" t="s">
        <v>1</v>
      </c>
      <c r="F1553" s="233" t="s">
        <v>168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150</v>
      </c>
      <c r="AU1553" s="239" t="s">
        <v>144</v>
      </c>
      <c r="AV1553" s="13" t="s">
        <v>81</v>
      </c>
      <c r="AW1553" s="13" t="s">
        <v>30</v>
      </c>
      <c r="AX1553" s="13" t="s">
        <v>74</v>
      </c>
      <c r="AY1553" s="239" t="s">
        <v>136</v>
      </c>
    </row>
    <row r="1554" s="14" customFormat="1">
      <c r="A1554" s="14"/>
      <c r="B1554" s="240"/>
      <c r="C1554" s="241"/>
      <c r="D1554" s="231" t="s">
        <v>150</v>
      </c>
      <c r="E1554" s="242" t="s">
        <v>1</v>
      </c>
      <c r="F1554" s="243" t="s">
        <v>1771</v>
      </c>
      <c r="G1554" s="241"/>
      <c r="H1554" s="244">
        <v>1.5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150</v>
      </c>
      <c r="AU1554" s="250" t="s">
        <v>144</v>
      </c>
      <c r="AV1554" s="14" t="s">
        <v>144</v>
      </c>
      <c r="AW1554" s="14" t="s">
        <v>30</v>
      </c>
      <c r="AX1554" s="14" t="s">
        <v>74</v>
      </c>
      <c r="AY1554" s="250" t="s">
        <v>136</v>
      </c>
    </row>
    <row r="1555" s="13" customFormat="1">
      <c r="A1555" s="13"/>
      <c r="B1555" s="229"/>
      <c r="C1555" s="230"/>
      <c r="D1555" s="231" t="s">
        <v>150</v>
      </c>
      <c r="E1555" s="232" t="s">
        <v>1</v>
      </c>
      <c r="F1555" s="233" t="s">
        <v>170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150</v>
      </c>
      <c r="AU1555" s="239" t="s">
        <v>144</v>
      </c>
      <c r="AV1555" s="13" t="s">
        <v>81</v>
      </c>
      <c r="AW1555" s="13" t="s">
        <v>30</v>
      </c>
      <c r="AX1555" s="13" t="s">
        <v>74</v>
      </c>
      <c r="AY1555" s="239" t="s">
        <v>136</v>
      </c>
    </row>
    <row r="1556" s="14" customFormat="1">
      <c r="A1556" s="14"/>
      <c r="B1556" s="240"/>
      <c r="C1556" s="241"/>
      <c r="D1556" s="231" t="s">
        <v>150</v>
      </c>
      <c r="E1556" s="242" t="s">
        <v>1</v>
      </c>
      <c r="F1556" s="243" t="s">
        <v>1773</v>
      </c>
      <c r="G1556" s="241"/>
      <c r="H1556" s="244">
        <v>3.1499999999999999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150</v>
      </c>
      <c r="AU1556" s="250" t="s">
        <v>144</v>
      </c>
      <c r="AV1556" s="14" t="s">
        <v>144</v>
      </c>
      <c r="AW1556" s="14" t="s">
        <v>30</v>
      </c>
      <c r="AX1556" s="14" t="s">
        <v>74</v>
      </c>
      <c r="AY1556" s="250" t="s">
        <v>136</v>
      </c>
    </row>
    <row r="1557" s="13" customFormat="1">
      <c r="A1557" s="13"/>
      <c r="B1557" s="229"/>
      <c r="C1557" s="230"/>
      <c r="D1557" s="231" t="s">
        <v>150</v>
      </c>
      <c r="E1557" s="232" t="s">
        <v>1</v>
      </c>
      <c r="F1557" s="233" t="s">
        <v>166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150</v>
      </c>
      <c r="AU1557" s="239" t="s">
        <v>144</v>
      </c>
      <c r="AV1557" s="13" t="s">
        <v>81</v>
      </c>
      <c r="AW1557" s="13" t="s">
        <v>30</v>
      </c>
      <c r="AX1557" s="13" t="s">
        <v>74</v>
      </c>
      <c r="AY1557" s="239" t="s">
        <v>136</v>
      </c>
    </row>
    <row r="1558" s="14" customFormat="1">
      <c r="A1558" s="14"/>
      <c r="B1558" s="240"/>
      <c r="C1558" s="241"/>
      <c r="D1558" s="231" t="s">
        <v>150</v>
      </c>
      <c r="E1558" s="242" t="s">
        <v>1</v>
      </c>
      <c r="F1558" s="243" t="s">
        <v>1771</v>
      </c>
      <c r="G1558" s="241"/>
      <c r="H1558" s="244">
        <v>1.5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150</v>
      </c>
      <c r="AU1558" s="250" t="s">
        <v>144</v>
      </c>
      <c r="AV1558" s="14" t="s">
        <v>144</v>
      </c>
      <c r="AW1558" s="14" t="s">
        <v>30</v>
      </c>
      <c r="AX1558" s="14" t="s">
        <v>74</v>
      </c>
      <c r="AY1558" s="250" t="s">
        <v>136</v>
      </c>
    </row>
    <row r="1559" s="15" customFormat="1">
      <c r="A1559" s="15"/>
      <c r="B1559" s="251"/>
      <c r="C1559" s="252"/>
      <c r="D1559" s="231" t="s">
        <v>150</v>
      </c>
      <c r="E1559" s="253" t="s">
        <v>1</v>
      </c>
      <c r="F1559" s="254" t="s">
        <v>174</v>
      </c>
      <c r="G1559" s="252"/>
      <c r="H1559" s="255">
        <v>9.1500000000000004</v>
      </c>
      <c r="I1559" s="256"/>
      <c r="J1559" s="252"/>
      <c r="K1559" s="252"/>
      <c r="L1559" s="257"/>
      <c r="M1559" s="258"/>
      <c r="N1559" s="259"/>
      <c r="O1559" s="259"/>
      <c r="P1559" s="259"/>
      <c r="Q1559" s="259"/>
      <c r="R1559" s="259"/>
      <c r="S1559" s="259"/>
      <c r="T1559" s="260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61" t="s">
        <v>150</v>
      </c>
      <c r="AU1559" s="261" t="s">
        <v>144</v>
      </c>
      <c r="AV1559" s="15" t="s">
        <v>143</v>
      </c>
      <c r="AW1559" s="15" t="s">
        <v>30</v>
      </c>
      <c r="AX1559" s="15" t="s">
        <v>81</v>
      </c>
      <c r="AY1559" s="261" t="s">
        <v>136</v>
      </c>
    </row>
    <row r="1560" s="2" customFormat="1" ht="24.15" customHeight="1">
      <c r="A1560" s="38"/>
      <c r="B1560" s="39"/>
      <c r="C1560" s="215" t="s">
        <v>1786</v>
      </c>
      <c r="D1560" s="215" t="s">
        <v>139</v>
      </c>
      <c r="E1560" s="216" t="s">
        <v>1787</v>
      </c>
      <c r="F1560" s="217" t="s">
        <v>1788</v>
      </c>
      <c r="G1560" s="218" t="s">
        <v>148</v>
      </c>
      <c r="H1560" s="219">
        <v>9.1500000000000004</v>
      </c>
      <c r="I1560" s="220"/>
      <c r="J1560" s="221">
        <f>ROUND(I1560*H1560,1)</f>
        <v>0</v>
      </c>
      <c r="K1560" s="222"/>
      <c r="L1560" s="44"/>
      <c r="M1560" s="223" t="s">
        <v>1</v>
      </c>
      <c r="N1560" s="224" t="s">
        <v>40</v>
      </c>
      <c r="O1560" s="91"/>
      <c r="P1560" s="225">
        <f>O1560*H1560</f>
        <v>0</v>
      </c>
      <c r="Q1560" s="225">
        <v>3.0000000000000001E-05</v>
      </c>
      <c r="R1560" s="225">
        <f>Q1560*H1560</f>
        <v>0.0002745</v>
      </c>
      <c r="S1560" s="225">
        <v>0</v>
      </c>
      <c r="T1560" s="226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7" t="s">
        <v>244</v>
      </c>
      <c r="AT1560" s="227" t="s">
        <v>139</v>
      </c>
      <c r="AU1560" s="227" t="s">
        <v>144</v>
      </c>
      <c r="AY1560" s="17" t="s">
        <v>136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17" t="s">
        <v>144</v>
      </c>
      <c r="BK1560" s="228">
        <f>ROUND(I1560*H1560,1)</f>
        <v>0</v>
      </c>
      <c r="BL1560" s="17" t="s">
        <v>244</v>
      </c>
      <c r="BM1560" s="227" t="s">
        <v>1789</v>
      </c>
    </row>
    <row r="1561" s="13" customFormat="1">
      <c r="A1561" s="13"/>
      <c r="B1561" s="229"/>
      <c r="C1561" s="230"/>
      <c r="D1561" s="231" t="s">
        <v>150</v>
      </c>
      <c r="E1561" s="232" t="s">
        <v>1</v>
      </c>
      <c r="F1561" s="233" t="s">
        <v>1769</v>
      </c>
      <c r="G1561" s="230"/>
      <c r="H1561" s="232" t="s">
        <v>1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9" t="s">
        <v>150</v>
      </c>
      <c r="AU1561" s="239" t="s">
        <v>144</v>
      </c>
      <c r="AV1561" s="13" t="s">
        <v>81</v>
      </c>
      <c r="AW1561" s="13" t="s">
        <v>30</v>
      </c>
      <c r="AX1561" s="13" t="s">
        <v>74</v>
      </c>
      <c r="AY1561" s="239" t="s">
        <v>136</v>
      </c>
    </row>
    <row r="1562" s="13" customFormat="1">
      <c r="A1562" s="13"/>
      <c r="B1562" s="229"/>
      <c r="C1562" s="230"/>
      <c r="D1562" s="231" t="s">
        <v>150</v>
      </c>
      <c r="E1562" s="232" t="s">
        <v>1</v>
      </c>
      <c r="F1562" s="233" t="s">
        <v>1770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150</v>
      </c>
      <c r="AU1562" s="239" t="s">
        <v>144</v>
      </c>
      <c r="AV1562" s="13" t="s">
        <v>81</v>
      </c>
      <c r="AW1562" s="13" t="s">
        <v>30</v>
      </c>
      <c r="AX1562" s="13" t="s">
        <v>74</v>
      </c>
      <c r="AY1562" s="239" t="s">
        <v>136</v>
      </c>
    </row>
    <row r="1563" s="14" customFormat="1">
      <c r="A1563" s="14"/>
      <c r="B1563" s="240"/>
      <c r="C1563" s="241"/>
      <c r="D1563" s="231" t="s">
        <v>150</v>
      </c>
      <c r="E1563" s="242" t="s">
        <v>1</v>
      </c>
      <c r="F1563" s="243" t="s">
        <v>1771</v>
      </c>
      <c r="G1563" s="241"/>
      <c r="H1563" s="244">
        <v>1.5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150</v>
      </c>
      <c r="AU1563" s="250" t="s">
        <v>144</v>
      </c>
      <c r="AV1563" s="14" t="s">
        <v>144</v>
      </c>
      <c r="AW1563" s="14" t="s">
        <v>30</v>
      </c>
      <c r="AX1563" s="14" t="s">
        <v>74</v>
      </c>
      <c r="AY1563" s="250" t="s">
        <v>136</v>
      </c>
    </row>
    <row r="1564" s="13" customFormat="1">
      <c r="A1564" s="13"/>
      <c r="B1564" s="229"/>
      <c r="C1564" s="230"/>
      <c r="D1564" s="231" t="s">
        <v>150</v>
      </c>
      <c r="E1564" s="232" t="s">
        <v>1</v>
      </c>
      <c r="F1564" s="233" t="s">
        <v>1772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150</v>
      </c>
      <c r="AU1564" s="239" t="s">
        <v>144</v>
      </c>
      <c r="AV1564" s="13" t="s">
        <v>81</v>
      </c>
      <c r="AW1564" s="13" t="s">
        <v>30</v>
      </c>
      <c r="AX1564" s="13" t="s">
        <v>74</v>
      </c>
      <c r="AY1564" s="239" t="s">
        <v>136</v>
      </c>
    </row>
    <row r="1565" s="14" customFormat="1">
      <c r="A1565" s="14"/>
      <c r="B1565" s="240"/>
      <c r="C1565" s="241"/>
      <c r="D1565" s="231" t="s">
        <v>150</v>
      </c>
      <c r="E1565" s="242" t="s">
        <v>1</v>
      </c>
      <c r="F1565" s="243" t="s">
        <v>1771</v>
      </c>
      <c r="G1565" s="241"/>
      <c r="H1565" s="244">
        <v>1.5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150</v>
      </c>
      <c r="AU1565" s="250" t="s">
        <v>144</v>
      </c>
      <c r="AV1565" s="14" t="s">
        <v>144</v>
      </c>
      <c r="AW1565" s="14" t="s">
        <v>30</v>
      </c>
      <c r="AX1565" s="14" t="s">
        <v>74</v>
      </c>
      <c r="AY1565" s="250" t="s">
        <v>136</v>
      </c>
    </row>
    <row r="1566" s="13" customFormat="1">
      <c r="A1566" s="13"/>
      <c r="B1566" s="229"/>
      <c r="C1566" s="230"/>
      <c r="D1566" s="231" t="s">
        <v>150</v>
      </c>
      <c r="E1566" s="232" t="s">
        <v>1</v>
      </c>
      <c r="F1566" s="233" t="s">
        <v>168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150</v>
      </c>
      <c r="AU1566" s="239" t="s">
        <v>144</v>
      </c>
      <c r="AV1566" s="13" t="s">
        <v>81</v>
      </c>
      <c r="AW1566" s="13" t="s">
        <v>30</v>
      </c>
      <c r="AX1566" s="13" t="s">
        <v>74</v>
      </c>
      <c r="AY1566" s="239" t="s">
        <v>136</v>
      </c>
    </row>
    <row r="1567" s="14" customFormat="1">
      <c r="A1567" s="14"/>
      <c r="B1567" s="240"/>
      <c r="C1567" s="241"/>
      <c r="D1567" s="231" t="s">
        <v>150</v>
      </c>
      <c r="E1567" s="242" t="s">
        <v>1</v>
      </c>
      <c r="F1567" s="243" t="s">
        <v>1771</v>
      </c>
      <c r="G1567" s="241"/>
      <c r="H1567" s="244">
        <v>1.5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150</v>
      </c>
      <c r="AU1567" s="250" t="s">
        <v>144</v>
      </c>
      <c r="AV1567" s="14" t="s">
        <v>144</v>
      </c>
      <c r="AW1567" s="14" t="s">
        <v>30</v>
      </c>
      <c r="AX1567" s="14" t="s">
        <v>74</v>
      </c>
      <c r="AY1567" s="250" t="s">
        <v>136</v>
      </c>
    </row>
    <row r="1568" s="13" customFormat="1">
      <c r="A1568" s="13"/>
      <c r="B1568" s="229"/>
      <c r="C1568" s="230"/>
      <c r="D1568" s="231" t="s">
        <v>150</v>
      </c>
      <c r="E1568" s="232" t="s">
        <v>1</v>
      </c>
      <c r="F1568" s="233" t="s">
        <v>170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150</v>
      </c>
      <c r="AU1568" s="239" t="s">
        <v>144</v>
      </c>
      <c r="AV1568" s="13" t="s">
        <v>81</v>
      </c>
      <c r="AW1568" s="13" t="s">
        <v>30</v>
      </c>
      <c r="AX1568" s="13" t="s">
        <v>74</v>
      </c>
      <c r="AY1568" s="239" t="s">
        <v>136</v>
      </c>
    </row>
    <row r="1569" s="14" customFormat="1">
      <c r="A1569" s="14"/>
      <c r="B1569" s="240"/>
      <c r="C1569" s="241"/>
      <c r="D1569" s="231" t="s">
        <v>150</v>
      </c>
      <c r="E1569" s="242" t="s">
        <v>1</v>
      </c>
      <c r="F1569" s="243" t="s">
        <v>1773</v>
      </c>
      <c r="G1569" s="241"/>
      <c r="H1569" s="244">
        <v>3.1499999999999999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150</v>
      </c>
      <c r="AU1569" s="250" t="s">
        <v>144</v>
      </c>
      <c r="AV1569" s="14" t="s">
        <v>144</v>
      </c>
      <c r="AW1569" s="14" t="s">
        <v>30</v>
      </c>
      <c r="AX1569" s="14" t="s">
        <v>74</v>
      </c>
      <c r="AY1569" s="250" t="s">
        <v>136</v>
      </c>
    </row>
    <row r="1570" s="13" customFormat="1">
      <c r="A1570" s="13"/>
      <c r="B1570" s="229"/>
      <c r="C1570" s="230"/>
      <c r="D1570" s="231" t="s">
        <v>150</v>
      </c>
      <c r="E1570" s="232" t="s">
        <v>1</v>
      </c>
      <c r="F1570" s="233" t="s">
        <v>166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150</v>
      </c>
      <c r="AU1570" s="239" t="s">
        <v>144</v>
      </c>
      <c r="AV1570" s="13" t="s">
        <v>81</v>
      </c>
      <c r="AW1570" s="13" t="s">
        <v>30</v>
      </c>
      <c r="AX1570" s="13" t="s">
        <v>74</v>
      </c>
      <c r="AY1570" s="239" t="s">
        <v>136</v>
      </c>
    </row>
    <row r="1571" s="14" customFormat="1">
      <c r="A1571" s="14"/>
      <c r="B1571" s="240"/>
      <c r="C1571" s="241"/>
      <c r="D1571" s="231" t="s">
        <v>150</v>
      </c>
      <c r="E1571" s="242" t="s">
        <v>1</v>
      </c>
      <c r="F1571" s="243" t="s">
        <v>1771</v>
      </c>
      <c r="G1571" s="241"/>
      <c r="H1571" s="244">
        <v>1.5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150</v>
      </c>
      <c r="AU1571" s="250" t="s">
        <v>144</v>
      </c>
      <c r="AV1571" s="14" t="s">
        <v>144</v>
      </c>
      <c r="AW1571" s="14" t="s">
        <v>30</v>
      </c>
      <c r="AX1571" s="14" t="s">
        <v>74</v>
      </c>
      <c r="AY1571" s="250" t="s">
        <v>136</v>
      </c>
    </row>
    <row r="1572" s="15" customFormat="1">
      <c r="A1572" s="15"/>
      <c r="B1572" s="251"/>
      <c r="C1572" s="252"/>
      <c r="D1572" s="231" t="s">
        <v>150</v>
      </c>
      <c r="E1572" s="253" t="s">
        <v>1</v>
      </c>
      <c r="F1572" s="254" t="s">
        <v>174</v>
      </c>
      <c r="G1572" s="252"/>
      <c r="H1572" s="255">
        <v>9.1500000000000004</v>
      </c>
      <c r="I1572" s="256"/>
      <c r="J1572" s="252"/>
      <c r="K1572" s="252"/>
      <c r="L1572" s="257"/>
      <c r="M1572" s="258"/>
      <c r="N1572" s="259"/>
      <c r="O1572" s="259"/>
      <c r="P1572" s="259"/>
      <c r="Q1572" s="259"/>
      <c r="R1572" s="259"/>
      <c r="S1572" s="259"/>
      <c r="T1572" s="260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15"/>
      <c r="AT1572" s="261" t="s">
        <v>150</v>
      </c>
      <c r="AU1572" s="261" t="s">
        <v>144</v>
      </c>
      <c r="AV1572" s="15" t="s">
        <v>143</v>
      </c>
      <c r="AW1572" s="15" t="s">
        <v>30</v>
      </c>
      <c r="AX1572" s="15" t="s">
        <v>81</v>
      </c>
      <c r="AY1572" s="261" t="s">
        <v>136</v>
      </c>
    </row>
    <row r="1573" s="2" customFormat="1" ht="24.15" customHeight="1">
      <c r="A1573" s="38"/>
      <c r="B1573" s="39"/>
      <c r="C1573" s="215" t="s">
        <v>1790</v>
      </c>
      <c r="D1573" s="215" t="s">
        <v>139</v>
      </c>
      <c r="E1573" s="216" t="s">
        <v>1791</v>
      </c>
      <c r="F1573" s="217" t="s">
        <v>1792</v>
      </c>
      <c r="G1573" s="218" t="s">
        <v>148</v>
      </c>
      <c r="H1573" s="219">
        <v>9.0999999999999996</v>
      </c>
      <c r="I1573" s="220"/>
      <c r="J1573" s="221">
        <f>ROUND(I1573*H1573,1)</f>
        <v>0</v>
      </c>
      <c r="K1573" s="222"/>
      <c r="L1573" s="44"/>
      <c r="M1573" s="223" t="s">
        <v>1</v>
      </c>
      <c r="N1573" s="224" t="s">
        <v>40</v>
      </c>
      <c r="O1573" s="91"/>
      <c r="P1573" s="225">
        <f>O1573*H1573</f>
        <v>0</v>
      </c>
      <c r="Q1573" s="225">
        <v>9.0000000000000006E-05</v>
      </c>
      <c r="R1573" s="225">
        <f>Q1573*H1573</f>
        <v>0.00081900000000000007</v>
      </c>
      <c r="S1573" s="225">
        <v>0</v>
      </c>
      <c r="T1573" s="226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227" t="s">
        <v>244</v>
      </c>
      <c r="AT1573" s="227" t="s">
        <v>139</v>
      </c>
      <c r="AU1573" s="227" t="s">
        <v>144</v>
      </c>
      <c r="AY1573" s="17" t="s">
        <v>136</v>
      </c>
      <c r="BE1573" s="228">
        <f>IF(N1573="základní",J1573,0)</f>
        <v>0</v>
      </c>
      <c r="BF1573" s="228">
        <f>IF(N1573="snížená",J1573,0)</f>
        <v>0</v>
      </c>
      <c r="BG1573" s="228">
        <f>IF(N1573="zákl. přenesená",J1573,0)</f>
        <v>0</v>
      </c>
      <c r="BH1573" s="228">
        <f>IF(N1573="sníž. přenesená",J1573,0)</f>
        <v>0</v>
      </c>
      <c r="BI1573" s="228">
        <f>IF(N1573="nulová",J1573,0)</f>
        <v>0</v>
      </c>
      <c r="BJ1573" s="17" t="s">
        <v>144</v>
      </c>
      <c r="BK1573" s="228">
        <f>ROUND(I1573*H1573,1)</f>
        <v>0</v>
      </c>
      <c r="BL1573" s="17" t="s">
        <v>244</v>
      </c>
      <c r="BM1573" s="227" t="s">
        <v>1793</v>
      </c>
    </row>
    <row r="1574" s="13" customFormat="1">
      <c r="A1574" s="13"/>
      <c r="B1574" s="229"/>
      <c r="C1574" s="230"/>
      <c r="D1574" s="231" t="s">
        <v>150</v>
      </c>
      <c r="E1574" s="232" t="s">
        <v>1</v>
      </c>
      <c r="F1574" s="233" t="s">
        <v>170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150</v>
      </c>
      <c r="AU1574" s="239" t="s">
        <v>144</v>
      </c>
      <c r="AV1574" s="13" t="s">
        <v>81</v>
      </c>
      <c r="AW1574" s="13" t="s">
        <v>30</v>
      </c>
      <c r="AX1574" s="13" t="s">
        <v>74</v>
      </c>
      <c r="AY1574" s="239" t="s">
        <v>136</v>
      </c>
    </row>
    <row r="1575" s="14" customFormat="1">
      <c r="A1575" s="14"/>
      <c r="B1575" s="240"/>
      <c r="C1575" s="241"/>
      <c r="D1575" s="231" t="s">
        <v>150</v>
      </c>
      <c r="E1575" s="242" t="s">
        <v>1</v>
      </c>
      <c r="F1575" s="243" t="s">
        <v>1794</v>
      </c>
      <c r="G1575" s="241"/>
      <c r="H1575" s="244">
        <v>4.5499999999999998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150</v>
      </c>
      <c r="AU1575" s="250" t="s">
        <v>144</v>
      </c>
      <c r="AV1575" s="14" t="s">
        <v>144</v>
      </c>
      <c r="AW1575" s="14" t="s">
        <v>30</v>
      </c>
      <c r="AX1575" s="14" t="s">
        <v>74</v>
      </c>
      <c r="AY1575" s="250" t="s">
        <v>136</v>
      </c>
    </row>
    <row r="1576" s="13" customFormat="1">
      <c r="A1576" s="13"/>
      <c r="B1576" s="229"/>
      <c r="C1576" s="230"/>
      <c r="D1576" s="231" t="s">
        <v>150</v>
      </c>
      <c r="E1576" s="232" t="s">
        <v>1</v>
      </c>
      <c r="F1576" s="233" t="s">
        <v>172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150</v>
      </c>
      <c r="AU1576" s="239" t="s">
        <v>144</v>
      </c>
      <c r="AV1576" s="13" t="s">
        <v>81</v>
      </c>
      <c r="AW1576" s="13" t="s">
        <v>30</v>
      </c>
      <c r="AX1576" s="13" t="s">
        <v>74</v>
      </c>
      <c r="AY1576" s="239" t="s">
        <v>136</v>
      </c>
    </row>
    <row r="1577" s="14" customFormat="1">
      <c r="A1577" s="14"/>
      <c r="B1577" s="240"/>
      <c r="C1577" s="241"/>
      <c r="D1577" s="231" t="s">
        <v>150</v>
      </c>
      <c r="E1577" s="242" t="s">
        <v>1</v>
      </c>
      <c r="F1577" s="243" t="s">
        <v>1794</v>
      </c>
      <c r="G1577" s="241"/>
      <c r="H1577" s="244">
        <v>4.5499999999999998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150</v>
      </c>
      <c r="AU1577" s="250" t="s">
        <v>144</v>
      </c>
      <c r="AV1577" s="14" t="s">
        <v>144</v>
      </c>
      <c r="AW1577" s="14" t="s">
        <v>30</v>
      </c>
      <c r="AX1577" s="14" t="s">
        <v>74</v>
      </c>
      <c r="AY1577" s="250" t="s">
        <v>136</v>
      </c>
    </row>
    <row r="1578" s="15" customFormat="1">
      <c r="A1578" s="15"/>
      <c r="B1578" s="251"/>
      <c r="C1578" s="252"/>
      <c r="D1578" s="231" t="s">
        <v>150</v>
      </c>
      <c r="E1578" s="253" t="s">
        <v>1</v>
      </c>
      <c r="F1578" s="254" t="s">
        <v>174</v>
      </c>
      <c r="G1578" s="252"/>
      <c r="H1578" s="255">
        <v>9.0999999999999996</v>
      </c>
      <c r="I1578" s="256"/>
      <c r="J1578" s="252"/>
      <c r="K1578" s="252"/>
      <c r="L1578" s="257"/>
      <c r="M1578" s="258"/>
      <c r="N1578" s="259"/>
      <c r="O1578" s="259"/>
      <c r="P1578" s="259"/>
      <c r="Q1578" s="259"/>
      <c r="R1578" s="259"/>
      <c r="S1578" s="259"/>
      <c r="T1578" s="260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61" t="s">
        <v>150</v>
      </c>
      <c r="AU1578" s="261" t="s">
        <v>144</v>
      </c>
      <c r="AV1578" s="15" t="s">
        <v>143</v>
      </c>
      <c r="AW1578" s="15" t="s">
        <v>30</v>
      </c>
      <c r="AX1578" s="15" t="s">
        <v>81</v>
      </c>
      <c r="AY1578" s="261" t="s">
        <v>136</v>
      </c>
    </row>
    <row r="1579" s="2" customFormat="1" ht="24.15" customHeight="1">
      <c r="A1579" s="38"/>
      <c r="B1579" s="39"/>
      <c r="C1579" s="215" t="s">
        <v>1795</v>
      </c>
      <c r="D1579" s="215" t="s">
        <v>139</v>
      </c>
      <c r="E1579" s="216" t="s">
        <v>1796</v>
      </c>
      <c r="F1579" s="217" t="s">
        <v>1797</v>
      </c>
      <c r="G1579" s="218" t="s">
        <v>148</v>
      </c>
      <c r="H1579" s="219">
        <v>9.0999999999999996</v>
      </c>
      <c r="I1579" s="220"/>
      <c r="J1579" s="221">
        <f>ROUND(I1579*H1579,1)</f>
        <v>0</v>
      </c>
      <c r="K1579" s="222"/>
      <c r="L1579" s="44"/>
      <c r="M1579" s="223" t="s">
        <v>1</v>
      </c>
      <c r="N1579" s="224" t="s">
        <v>40</v>
      </c>
      <c r="O1579" s="91"/>
      <c r="P1579" s="225">
        <f>O1579*H1579</f>
        <v>0</v>
      </c>
      <c r="Q1579" s="225">
        <v>0</v>
      </c>
      <c r="R1579" s="225">
        <f>Q1579*H1579</f>
        <v>0</v>
      </c>
      <c r="S1579" s="225">
        <v>0</v>
      </c>
      <c r="T1579" s="226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27" t="s">
        <v>244</v>
      </c>
      <c r="AT1579" s="227" t="s">
        <v>139</v>
      </c>
      <c r="AU1579" s="227" t="s">
        <v>144</v>
      </c>
      <c r="AY1579" s="17" t="s">
        <v>136</v>
      </c>
      <c r="BE1579" s="228">
        <f>IF(N1579="základní",J1579,0)</f>
        <v>0</v>
      </c>
      <c r="BF1579" s="228">
        <f>IF(N1579="snížená",J1579,0)</f>
        <v>0</v>
      </c>
      <c r="BG1579" s="228">
        <f>IF(N1579="zákl. přenesená",J1579,0)</f>
        <v>0</v>
      </c>
      <c r="BH1579" s="228">
        <f>IF(N1579="sníž. přenesená",J1579,0)</f>
        <v>0</v>
      </c>
      <c r="BI1579" s="228">
        <f>IF(N1579="nulová",J1579,0)</f>
        <v>0</v>
      </c>
      <c r="BJ1579" s="17" t="s">
        <v>144</v>
      </c>
      <c r="BK1579" s="228">
        <f>ROUND(I1579*H1579,1)</f>
        <v>0</v>
      </c>
      <c r="BL1579" s="17" t="s">
        <v>244</v>
      </c>
      <c r="BM1579" s="227" t="s">
        <v>1798</v>
      </c>
    </row>
    <row r="1580" s="13" customFormat="1">
      <c r="A1580" s="13"/>
      <c r="B1580" s="229"/>
      <c r="C1580" s="230"/>
      <c r="D1580" s="231" t="s">
        <v>150</v>
      </c>
      <c r="E1580" s="232" t="s">
        <v>1</v>
      </c>
      <c r="F1580" s="233" t="s">
        <v>170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150</v>
      </c>
      <c r="AU1580" s="239" t="s">
        <v>144</v>
      </c>
      <c r="AV1580" s="13" t="s">
        <v>81</v>
      </c>
      <c r="AW1580" s="13" t="s">
        <v>30</v>
      </c>
      <c r="AX1580" s="13" t="s">
        <v>74</v>
      </c>
      <c r="AY1580" s="239" t="s">
        <v>136</v>
      </c>
    </row>
    <row r="1581" s="14" customFormat="1">
      <c r="A1581" s="14"/>
      <c r="B1581" s="240"/>
      <c r="C1581" s="241"/>
      <c r="D1581" s="231" t="s">
        <v>150</v>
      </c>
      <c r="E1581" s="242" t="s">
        <v>1</v>
      </c>
      <c r="F1581" s="243" t="s">
        <v>1794</v>
      </c>
      <c r="G1581" s="241"/>
      <c r="H1581" s="244">
        <v>4.5499999999999998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150</v>
      </c>
      <c r="AU1581" s="250" t="s">
        <v>144</v>
      </c>
      <c r="AV1581" s="14" t="s">
        <v>144</v>
      </c>
      <c r="AW1581" s="14" t="s">
        <v>30</v>
      </c>
      <c r="AX1581" s="14" t="s">
        <v>74</v>
      </c>
      <c r="AY1581" s="250" t="s">
        <v>136</v>
      </c>
    </row>
    <row r="1582" s="13" customFormat="1">
      <c r="A1582" s="13"/>
      <c r="B1582" s="229"/>
      <c r="C1582" s="230"/>
      <c r="D1582" s="231" t="s">
        <v>150</v>
      </c>
      <c r="E1582" s="232" t="s">
        <v>1</v>
      </c>
      <c r="F1582" s="233" t="s">
        <v>172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150</v>
      </c>
      <c r="AU1582" s="239" t="s">
        <v>144</v>
      </c>
      <c r="AV1582" s="13" t="s">
        <v>81</v>
      </c>
      <c r="AW1582" s="13" t="s">
        <v>30</v>
      </c>
      <c r="AX1582" s="13" t="s">
        <v>74</v>
      </c>
      <c r="AY1582" s="239" t="s">
        <v>136</v>
      </c>
    </row>
    <row r="1583" s="14" customFormat="1">
      <c r="A1583" s="14"/>
      <c r="B1583" s="240"/>
      <c r="C1583" s="241"/>
      <c r="D1583" s="231" t="s">
        <v>150</v>
      </c>
      <c r="E1583" s="242" t="s">
        <v>1</v>
      </c>
      <c r="F1583" s="243" t="s">
        <v>1794</v>
      </c>
      <c r="G1583" s="241"/>
      <c r="H1583" s="244">
        <v>4.5499999999999998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150</v>
      </c>
      <c r="AU1583" s="250" t="s">
        <v>144</v>
      </c>
      <c r="AV1583" s="14" t="s">
        <v>144</v>
      </c>
      <c r="AW1583" s="14" t="s">
        <v>30</v>
      </c>
      <c r="AX1583" s="14" t="s">
        <v>74</v>
      </c>
      <c r="AY1583" s="250" t="s">
        <v>136</v>
      </c>
    </row>
    <row r="1584" s="15" customFormat="1">
      <c r="A1584" s="15"/>
      <c r="B1584" s="251"/>
      <c r="C1584" s="252"/>
      <c r="D1584" s="231" t="s">
        <v>150</v>
      </c>
      <c r="E1584" s="253" t="s">
        <v>1</v>
      </c>
      <c r="F1584" s="254" t="s">
        <v>174</v>
      </c>
      <c r="G1584" s="252"/>
      <c r="H1584" s="255">
        <v>9.0999999999999996</v>
      </c>
      <c r="I1584" s="256"/>
      <c r="J1584" s="252"/>
      <c r="K1584" s="252"/>
      <c r="L1584" s="257"/>
      <c r="M1584" s="258"/>
      <c r="N1584" s="259"/>
      <c r="O1584" s="259"/>
      <c r="P1584" s="259"/>
      <c r="Q1584" s="259"/>
      <c r="R1584" s="259"/>
      <c r="S1584" s="259"/>
      <c r="T1584" s="260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15"/>
      <c r="AT1584" s="261" t="s">
        <v>150</v>
      </c>
      <c r="AU1584" s="261" t="s">
        <v>144</v>
      </c>
      <c r="AV1584" s="15" t="s">
        <v>143</v>
      </c>
      <c r="AW1584" s="15" t="s">
        <v>30</v>
      </c>
      <c r="AX1584" s="15" t="s">
        <v>81</v>
      </c>
      <c r="AY1584" s="261" t="s">
        <v>136</v>
      </c>
    </row>
    <row r="1585" s="2" customFormat="1" ht="24.15" customHeight="1">
      <c r="A1585" s="38"/>
      <c r="B1585" s="39"/>
      <c r="C1585" s="215" t="s">
        <v>1799</v>
      </c>
      <c r="D1585" s="215" t="s">
        <v>139</v>
      </c>
      <c r="E1585" s="216" t="s">
        <v>1800</v>
      </c>
      <c r="F1585" s="217" t="s">
        <v>1801</v>
      </c>
      <c r="G1585" s="218" t="s">
        <v>148</v>
      </c>
      <c r="H1585" s="219">
        <v>9.0999999999999996</v>
      </c>
      <c r="I1585" s="220"/>
      <c r="J1585" s="221">
        <f>ROUND(I1585*H1585,1)</f>
        <v>0</v>
      </c>
      <c r="K1585" s="222"/>
      <c r="L1585" s="44"/>
      <c r="M1585" s="223" t="s">
        <v>1</v>
      </c>
      <c r="N1585" s="224" t="s">
        <v>40</v>
      </c>
      <c r="O1585" s="91"/>
      <c r="P1585" s="225">
        <f>O1585*H1585</f>
        <v>0</v>
      </c>
      <c r="Q1585" s="225">
        <v>0.00017000000000000001</v>
      </c>
      <c r="R1585" s="225">
        <f>Q1585*H1585</f>
        <v>0.001547</v>
      </c>
      <c r="S1585" s="225">
        <v>0</v>
      </c>
      <c r="T1585" s="226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27" t="s">
        <v>244</v>
      </c>
      <c r="AT1585" s="227" t="s">
        <v>139</v>
      </c>
      <c r="AU1585" s="227" t="s">
        <v>144</v>
      </c>
      <c r="AY1585" s="17" t="s">
        <v>136</v>
      </c>
      <c r="BE1585" s="228">
        <f>IF(N1585="základní",J1585,0)</f>
        <v>0</v>
      </c>
      <c r="BF1585" s="228">
        <f>IF(N1585="snížená",J1585,0)</f>
        <v>0</v>
      </c>
      <c r="BG1585" s="228">
        <f>IF(N1585="zákl. přenesená",J1585,0)</f>
        <v>0</v>
      </c>
      <c r="BH1585" s="228">
        <f>IF(N1585="sníž. přenesená",J1585,0)</f>
        <v>0</v>
      </c>
      <c r="BI1585" s="228">
        <f>IF(N1585="nulová",J1585,0)</f>
        <v>0</v>
      </c>
      <c r="BJ1585" s="17" t="s">
        <v>144</v>
      </c>
      <c r="BK1585" s="228">
        <f>ROUND(I1585*H1585,1)</f>
        <v>0</v>
      </c>
      <c r="BL1585" s="17" t="s">
        <v>244</v>
      </c>
      <c r="BM1585" s="227" t="s">
        <v>1802</v>
      </c>
    </row>
    <row r="1586" s="13" customFormat="1">
      <c r="A1586" s="13"/>
      <c r="B1586" s="229"/>
      <c r="C1586" s="230"/>
      <c r="D1586" s="231" t="s">
        <v>150</v>
      </c>
      <c r="E1586" s="232" t="s">
        <v>1</v>
      </c>
      <c r="F1586" s="233" t="s">
        <v>170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150</v>
      </c>
      <c r="AU1586" s="239" t="s">
        <v>144</v>
      </c>
      <c r="AV1586" s="13" t="s">
        <v>81</v>
      </c>
      <c r="AW1586" s="13" t="s">
        <v>30</v>
      </c>
      <c r="AX1586" s="13" t="s">
        <v>74</v>
      </c>
      <c r="AY1586" s="239" t="s">
        <v>136</v>
      </c>
    </row>
    <row r="1587" s="14" customFormat="1">
      <c r="A1587" s="14"/>
      <c r="B1587" s="240"/>
      <c r="C1587" s="241"/>
      <c r="D1587" s="231" t="s">
        <v>150</v>
      </c>
      <c r="E1587" s="242" t="s">
        <v>1</v>
      </c>
      <c r="F1587" s="243" t="s">
        <v>1794</v>
      </c>
      <c r="G1587" s="241"/>
      <c r="H1587" s="244">
        <v>4.5499999999999998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150</v>
      </c>
      <c r="AU1587" s="250" t="s">
        <v>144</v>
      </c>
      <c r="AV1587" s="14" t="s">
        <v>144</v>
      </c>
      <c r="AW1587" s="14" t="s">
        <v>30</v>
      </c>
      <c r="AX1587" s="14" t="s">
        <v>74</v>
      </c>
      <c r="AY1587" s="250" t="s">
        <v>136</v>
      </c>
    </row>
    <row r="1588" s="13" customFormat="1">
      <c r="A1588" s="13"/>
      <c r="B1588" s="229"/>
      <c r="C1588" s="230"/>
      <c r="D1588" s="231" t="s">
        <v>150</v>
      </c>
      <c r="E1588" s="232" t="s">
        <v>1</v>
      </c>
      <c r="F1588" s="233" t="s">
        <v>172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150</v>
      </c>
      <c r="AU1588" s="239" t="s">
        <v>144</v>
      </c>
      <c r="AV1588" s="13" t="s">
        <v>81</v>
      </c>
      <c r="AW1588" s="13" t="s">
        <v>30</v>
      </c>
      <c r="AX1588" s="13" t="s">
        <v>74</v>
      </c>
      <c r="AY1588" s="239" t="s">
        <v>136</v>
      </c>
    </row>
    <row r="1589" s="14" customFormat="1">
      <c r="A1589" s="14"/>
      <c r="B1589" s="240"/>
      <c r="C1589" s="241"/>
      <c r="D1589" s="231" t="s">
        <v>150</v>
      </c>
      <c r="E1589" s="242" t="s">
        <v>1</v>
      </c>
      <c r="F1589" s="243" t="s">
        <v>1794</v>
      </c>
      <c r="G1589" s="241"/>
      <c r="H1589" s="244">
        <v>4.5499999999999998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150</v>
      </c>
      <c r="AU1589" s="250" t="s">
        <v>144</v>
      </c>
      <c r="AV1589" s="14" t="s">
        <v>144</v>
      </c>
      <c r="AW1589" s="14" t="s">
        <v>30</v>
      </c>
      <c r="AX1589" s="14" t="s">
        <v>74</v>
      </c>
      <c r="AY1589" s="250" t="s">
        <v>136</v>
      </c>
    </row>
    <row r="1590" s="15" customFormat="1">
      <c r="A1590" s="15"/>
      <c r="B1590" s="251"/>
      <c r="C1590" s="252"/>
      <c r="D1590" s="231" t="s">
        <v>150</v>
      </c>
      <c r="E1590" s="253" t="s">
        <v>1</v>
      </c>
      <c r="F1590" s="254" t="s">
        <v>174</v>
      </c>
      <c r="G1590" s="252"/>
      <c r="H1590" s="255">
        <v>9.0999999999999996</v>
      </c>
      <c r="I1590" s="256"/>
      <c r="J1590" s="252"/>
      <c r="K1590" s="252"/>
      <c r="L1590" s="257"/>
      <c r="M1590" s="258"/>
      <c r="N1590" s="259"/>
      <c r="O1590" s="259"/>
      <c r="P1590" s="259"/>
      <c r="Q1590" s="259"/>
      <c r="R1590" s="259"/>
      <c r="S1590" s="259"/>
      <c r="T1590" s="260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15"/>
      <c r="AT1590" s="261" t="s">
        <v>150</v>
      </c>
      <c r="AU1590" s="261" t="s">
        <v>144</v>
      </c>
      <c r="AV1590" s="15" t="s">
        <v>143</v>
      </c>
      <c r="AW1590" s="15" t="s">
        <v>30</v>
      </c>
      <c r="AX1590" s="15" t="s">
        <v>81</v>
      </c>
      <c r="AY1590" s="261" t="s">
        <v>136</v>
      </c>
    </row>
    <row r="1591" s="2" customFormat="1" ht="24.15" customHeight="1">
      <c r="A1591" s="38"/>
      <c r="B1591" s="39"/>
      <c r="C1591" s="215" t="s">
        <v>1803</v>
      </c>
      <c r="D1591" s="215" t="s">
        <v>139</v>
      </c>
      <c r="E1591" s="216" t="s">
        <v>1804</v>
      </c>
      <c r="F1591" s="217" t="s">
        <v>1805</v>
      </c>
      <c r="G1591" s="218" t="s">
        <v>307</v>
      </c>
      <c r="H1591" s="219">
        <v>8</v>
      </c>
      <c r="I1591" s="220"/>
      <c r="J1591" s="221">
        <f>ROUND(I1591*H1591,1)</f>
        <v>0</v>
      </c>
      <c r="K1591" s="222"/>
      <c r="L1591" s="44"/>
      <c r="M1591" s="223" t="s">
        <v>1</v>
      </c>
      <c r="N1591" s="224" t="s">
        <v>40</v>
      </c>
      <c r="O1591" s="91"/>
      <c r="P1591" s="225">
        <f>O1591*H1591</f>
        <v>0</v>
      </c>
      <c r="Q1591" s="225">
        <v>2.0000000000000002E-05</v>
      </c>
      <c r="R1591" s="225">
        <f>Q1591*H1591</f>
        <v>0.00016000000000000001</v>
      </c>
      <c r="S1591" s="225">
        <v>0</v>
      </c>
      <c r="T1591" s="226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227" t="s">
        <v>244</v>
      </c>
      <c r="AT1591" s="227" t="s">
        <v>139</v>
      </c>
      <c r="AU1591" s="227" t="s">
        <v>144</v>
      </c>
      <c r="AY1591" s="17" t="s">
        <v>136</v>
      </c>
      <c r="BE1591" s="228">
        <f>IF(N1591="základní",J1591,0)</f>
        <v>0</v>
      </c>
      <c r="BF1591" s="228">
        <f>IF(N1591="snížená",J1591,0)</f>
        <v>0</v>
      </c>
      <c r="BG1591" s="228">
        <f>IF(N1591="zákl. přenesená",J1591,0)</f>
        <v>0</v>
      </c>
      <c r="BH1591" s="228">
        <f>IF(N1591="sníž. přenesená",J1591,0)</f>
        <v>0</v>
      </c>
      <c r="BI1591" s="228">
        <f>IF(N1591="nulová",J1591,0)</f>
        <v>0</v>
      </c>
      <c r="BJ1591" s="17" t="s">
        <v>144</v>
      </c>
      <c r="BK1591" s="228">
        <f>ROUND(I1591*H1591,1)</f>
        <v>0</v>
      </c>
      <c r="BL1591" s="17" t="s">
        <v>244</v>
      </c>
      <c r="BM1591" s="227" t="s">
        <v>1806</v>
      </c>
    </row>
    <row r="1592" s="13" customFormat="1">
      <c r="A1592" s="13"/>
      <c r="B1592" s="229"/>
      <c r="C1592" s="230"/>
      <c r="D1592" s="231" t="s">
        <v>150</v>
      </c>
      <c r="E1592" s="232" t="s">
        <v>1</v>
      </c>
      <c r="F1592" s="233" t="s">
        <v>1807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150</v>
      </c>
      <c r="AU1592" s="239" t="s">
        <v>144</v>
      </c>
      <c r="AV1592" s="13" t="s">
        <v>81</v>
      </c>
      <c r="AW1592" s="13" t="s">
        <v>30</v>
      </c>
      <c r="AX1592" s="13" t="s">
        <v>74</v>
      </c>
      <c r="AY1592" s="239" t="s">
        <v>136</v>
      </c>
    </row>
    <row r="1593" s="14" customFormat="1">
      <c r="A1593" s="14"/>
      <c r="B1593" s="240"/>
      <c r="C1593" s="241"/>
      <c r="D1593" s="231" t="s">
        <v>150</v>
      </c>
      <c r="E1593" s="242" t="s">
        <v>1</v>
      </c>
      <c r="F1593" s="243" t="s">
        <v>188</v>
      </c>
      <c r="G1593" s="241"/>
      <c r="H1593" s="244">
        <v>8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150</v>
      </c>
      <c r="AU1593" s="250" t="s">
        <v>144</v>
      </c>
      <c r="AV1593" s="14" t="s">
        <v>144</v>
      </c>
      <c r="AW1593" s="14" t="s">
        <v>30</v>
      </c>
      <c r="AX1593" s="14" t="s">
        <v>74</v>
      </c>
      <c r="AY1593" s="250" t="s">
        <v>136</v>
      </c>
    </row>
    <row r="1594" s="15" customFormat="1">
      <c r="A1594" s="15"/>
      <c r="B1594" s="251"/>
      <c r="C1594" s="252"/>
      <c r="D1594" s="231" t="s">
        <v>150</v>
      </c>
      <c r="E1594" s="253" t="s">
        <v>1</v>
      </c>
      <c r="F1594" s="254" t="s">
        <v>174</v>
      </c>
      <c r="G1594" s="252"/>
      <c r="H1594" s="255">
        <v>8</v>
      </c>
      <c r="I1594" s="256"/>
      <c r="J1594" s="252"/>
      <c r="K1594" s="252"/>
      <c r="L1594" s="257"/>
      <c r="M1594" s="258"/>
      <c r="N1594" s="259"/>
      <c r="O1594" s="259"/>
      <c r="P1594" s="259"/>
      <c r="Q1594" s="259"/>
      <c r="R1594" s="259"/>
      <c r="S1594" s="259"/>
      <c r="T1594" s="260"/>
      <c r="U1594" s="15"/>
      <c r="V1594" s="15"/>
      <c r="W1594" s="15"/>
      <c r="X1594" s="15"/>
      <c r="Y1594" s="15"/>
      <c r="Z1594" s="15"/>
      <c r="AA1594" s="15"/>
      <c r="AB1594" s="15"/>
      <c r="AC1594" s="15"/>
      <c r="AD1594" s="15"/>
      <c r="AE1594" s="15"/>
      <c r="AT1594" s="261" t="s">
        <v>150</v>
      </c>
      <c r="AU1594" s="261" t="s">
        <v>144</v>
      </c>
      <c r="AV1594" s="15" t="s">
        <v>143</v>
      </c>
      <c r="AW1594" s="15" t="s">
        <v>30</v>
      </c>
      <c r="AX1594" s="15" t="s">
        <v>81</v>
      </c>
      <c r="AY1594" s="261" t="s">
        <v>136</v>
      </c>
    </row>
    <row r="1595" s="2" customFormat="1" ht="24.15" customHeight="1">
      <c r="A1595" s="38"/>
      <c r="B1595" s="39"/>
      <c r="C1595" s="215" t="s">
        <v>1808</v>
      </c>
      <c r="D1595" s="215" t="s">
        <v>139</v>
      </c>
      <c r="E1595" s="216" t="s">
        <v>1809</v>
      </c>
      <c r="F1595" s="217" t="s">
        <v>1810</v>
      </c>
      <c r="G1595" s="218" t="s">
        <v>307</v>
      </c>
      <c r="H1595" s="219">
        <v>8</v>
      </c>
      <c r="I1595" s="220"/>
      <c r="J1595" s="221">
        <f>ROUND(I1595*H1595,1)</f>
        <v>0</v>
      </c>
      <c r="K1595" s="222"/>
      <c r="L1595" s="44"/>
      <c r="M1595" s="223" t="s">
        <v>1</v>
      </c>
      <c r="N1595" s="224" t="s">
        <v>40</v>
      </c>
      <c r="O1595" s="91"/>
      <c r="P1595" s="225">
        <f>O1595*H1595</f>
        <v>0</v>
      </c>
      <c r="Q1595" s="225">
        <v>6.0000000000000002E-05</v>
      </c>
      <c r="R1595" s="225">
        <f>Q1595*H1595</f>
        <v>0.00048000000000000001</v>
      </c>
      <c r="S1595" s="225">
        <v>0</v>
      </c>
      <c r="T1595" s="226">
        <f>S1595*H1595</f>
        <v>0</v>
      </c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R1595" s="227" t="s">
        <v>244</v>
      </c>
      <c r="AT1595" s="227" t="s">
        <v>139</v>
      </c>
      <c r="AU1595" s="227" t="s">
        <v>144</v>
      </c>
      <c r="AY1595" s="17" t="s">
        <v>136</v>
      </c>
      <c r="BE1595" s="228">
        <f>IF(N1595="základní",J1595,0)</f>
        <v>0</v>
      </c>
      <c r="BF1595" s="228">
        <f>IF(N1595="snížená",J1595,0)</f>
        <v>0</v>
      </c>
      <c r="BG1595" s="228">
        <f>IF(N1595="zákl. přenesená",J1595,0)</f>
        <v>0</v>
      </c>
      <c r="BH1595" s="228">
        <f>IF(N1595="sníž. přenesená",J1595,0)</f>
        <v>0</v>
      </c>
      <c r="BI1595" s="228">
        <f>IF(N1595="nulová",J1595,0)</f>
        <v>0</v>
      </c>
      <c r="BJ1595" s="17" t="s">
        <v>144</v>
      </c>
      <c r="BK1595" s="228">
        <f>ROUND(I1595*H1595,1)</f>
        <v>0</v>
      </c>
      <c r="BL1595" s="17" t="s">
        <v>244</v>
      </c>
      <c r="BM1595" s="227" t="s">
        <v>1811</v>
      </c>
    </row>
    <row r="1596" s="13" customFormat="1">
      <c r="A1596" s="13"/>
      <c r="B1596" s="229"/>
      <c r="C1596" s="230"/>
      <c r="D1596" s="231" t="s">
        <v>150</v>
      </c>
      <c r="E1596" s="232" t="s">
        <v>1</v>
      </c>
      <c r="F1596" s="233" t="s">
        <v>1812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150</v>
      </c>
      <c r="AU1596" s="239" t="s">
        <v>144</v>
      </c>
      <c r="AV1596" s="13" t="s">
        <v>81</v>
      </c>
      <c r="AW1596" s="13" t="s">
        <v>30</v>
      </c>
      <c r="AX1596" s="13" t="s">
        <v>74</v>
      </c>
      <c r="AY1596" s="239" t="s">
        <v>136</v>
      </c>
    </row>
    <row r="1597" s="14" customFormat="1">
      <c r="A1597" s="14"/>
      <c r="B1597" s="240"/>
      <c r="C1597" s="241"/>
      <c r="D1597" s="231" t="s">
        <v>150</v>
      </c>
      <c r="E1597" s="242" t="s">
        <v>1</v>
      </c>
      <c r="F1597" s="243" t="s">
        <v>188</v>
      </c>
      <c r="G1597" s="241"/>
      <c r="H1597" s="244">
        <v>8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150</v>
      </c>
      <c r="AU1597" s="250" t="s">
        <v>144</v>
      </c>
      <c r="AV1597" s="14" t="s">
        <v>144</v>
      </c>
      <c r="AW1597" s="14" t="s">
        <v>30</v>
      </c>
      <c r="AX1597" s="14" t="s">
        <v>74</v>
      </c>
      <c r="AY1597" s="250" t="s">
        <v>136</v>
      </c>
    </row>
    <row r="1598" s="15" customFormat="1">
      <c r="A1598" s="15"/>
      <c r="B1598" s="251"/>
      <c r="C1598" s="252"/>
      <c r="D1598" s="231" t="s">
        <v>150</v>
      </c>
      <c r="E1598" s="253" t="s">
        <v>1</v>
      </c>
      <c r="F1598" s="254" t="s">
        <v>174</v>
      </c>
      <c r="G1598" s="252"/>
      <c r="H1598" s="255">
        <v>8</v>
      </c>
      <c r="I1598" s="256"/>
      <c r="J1598" s="252"/>
      <c r="K1598" s="252"/>
      <c r="L1598" s="257"/>
      <c r="M1598" s="258"/>
      <c r="N1598" s="259"/>
      <c r="O1598" s="259"/>
      <c r="P1598" s="259"/>
      <c r="Q1598" s="259"/>
      <c r="R1598" s="259"/>
      <c r="S1598" s="259"/>
      <c r="T1598" s="260"/>
      <c r="U1598" s="15"/>
      <c r="V1598" s="15"/>
      <c r="W1598" s="15"/>
      <c r="X1598" s="15"/>
      <c r="Y1598" s="15"/>
      <c r="Z1598" s="15"/>
      <c r="AA1598" s="15"/>
      <c r="AB1598" s="15"/>
      <c r="AC1598" s="15"/>
      <c r="AD1598" s="15"/>
      <c r="AE1598" s="15"/>
      <c r="AT1598" s="261" t="s">
        <v>150</v>
      </c>
      <c r="AU1598" s="261" t="s">
        <v>144</v>
      </c>
      <c r="AV1598" s="15" t="s">
        <v>143</v>
      </c>
      <c r="AW1598" s="15" t="s">
        <v>30</v>
      </c>
      <c r="AX1598" s="15" t="s">
        <v>81</v>
      </c>
      <c r="AY1598" s="261" t="s">
        <v>136</v>
      </c>
    </row>
    <row r="1599" s="2" customFormat="1" ht="24.15" customHeight="1">
      <c r="A1599" s="38"/>
      <c r="B1599" s="39"/>
      <c r="C1599" s="215" t="s">
        <v>1813</v>
      </c>
      <c r="D1599" s="215" t="s">
        <v>139</v>
      </c>
      <c r="E1599" s="216" t="s">
        <v>1814</v>
      </c>
      <c r="F1599" s="217" t="s">
        <v>1815</v>
      </c>
      <c r="G1599" s="218" t="s">
        <v>148</v>
      </c>
      <c r="H1599" s="219">
        <v>9.0999999999999996</v>
      </c>
      <c r="I1599" s="220"/>
      <c r="J1599" s="221">
        <f>ROUND(I1599*H1599,1)</f>
        <v>0</v>
      </c>
      <c r="K1599" s="222"/>
      <c r="L1599" s="44"/>
      <c r="M1599" s="223" t="s">
        <v>1</v>
      </c>
      <c r="N1599" s="224" t="s">
        <v>40</v>
      </c>
      <c r="O1599" s="91"/>
      <c r="P1599" s="225">
        <f>O1599*H1599</f>
        <v>0</v>
      </c>
      <c r="Q1599" s="225">
        <v>0.00042999999999999999</v>
      </c>
      <c r="R1599" s="225">
        <f>Q1599*H1599</f>
        <v>0.0039129999999999998</v>
      </c>
      <c r="S1599" s="225">
        <v>0</v>
      </c>
      <c r="T1599" s="226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27" t="s">
        <v>244</v>
      </c>
      <c r="AT1599" s="227" t="s">
        <v>139</v>
      </c>
      <c r="AU1599" s="227" t="s">
        <v>144</v>
      </c>
      <c r="AY1599" s="17" t="s">
        <v>136</v>
      </c>
      <c r="BE1599" s="228">
        <f>IF(N1599="základní",J1599,0)</f>
        <v>0</v>
      </c>
      <c r="BF1599" s="228">
        <f>IF(N1599="snížená",J1599,0)</f>
        <v>0</v>
      </c>
      <c r="BG1599" s="228">
        <f>IF(N1599="zákl. přenesená",J1599,0)</f>
        <v>0</v>
      </c>
      <c r="BH1599" s="228">
        <f>IF(N1599="sníž. přenesená",J1599,0)</f>
        <v>0</v>
      </c>
      <c r="BI1599" s="228">
        <f>IF(N1599="nulová",J1599,0)</f>
        <v>0</v>
      </c>
      <c r="BJ1599" s="17" t="s">
        <v>144</v>
      </c>
      <c r="BK1599" s="228">
        <f>ROUND(I1599*H1599,1)</f>
        <v>0</v>
      </c>
      <c r="BL1599" s="17" t="s">
        <v>244</v>
      </c>
      <c r="BM1599" s="227" t="s">
        <v>1816</v>
      </c>
    </row>
    <row r="1600" s="13" customFormat="1">
      <c r="A1600" s="13"/>
      <c r="B1600" s="229"/>
      <c r="C1600" s="230"/>
      <c r="D1600" s="231" t="s">
        <v>150</v>
      </c>
      <c r="E1600" s="232" t="s">
        <v>1</v>
      </c>
      <c r="F1600" s="233" t="s">
        <v>170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150</v>
      </c>
      <c r="AU1600" s="239" t="s">
        <v>144</v>
      </c>
      <c r="AV1600" s="13" t="s">
        <v>81</v>
      </c>
      <c r="AW1600" s="13" t="s">
        <v>30</v>
      </c>
      <c r="AX1600" s="13" t="s">
        <v>74</v>
      </c>
      <c r="AY1600" s="239" t="s">
        <v>136</v>
      </c>
    </row>
    <row r="1601" s="14" customFormat="1">
      <c r="A1601" s="14"/>
      <c r="B1601" s="240"/>
      <c r="C1601" s="241"/>
      <c r="D1601" s="231" t="s">
        <v>150</v>
      </c>
      <c r="E1601" s="242" t="s">
        <v>1</v>
      </c>
      <c r="F1601" s="243" t="s">
        <v>1794</v>
      </c>
      <c r="G1601" s="241"/>
      <c r="H1601" s="244">
        <v>4.5499999999999998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150</v>
      </c>
      <c r="AU1601" s="250" t="s">
        <v>144</v>
      </c>
      <c r="AV1601" s="14" t="s">
        <v>144</v>
      </c>
      <c r="AW1601" s="14" t="s">
        <v>30</v>
      </c>
      <c r="AX1601" s="14" t="s">
        <v>74</v>
      </c>
      <c r="AY1601" s="250" t="s">
        <v>136</v>
      </c>
    </row>
    <row r="1602" s="13" customFormat="1">
      <c r="A1602" s="13"/>
      <c r="B1602" s="229"/>
      <c r="C1602" s="230"/>
      <c r="D1602" s="231" t="s">
        <v>150</v>
      </c>
      <c r="E1602" s="232" t="s">
        <v>1</v>
      </c>
      <c r="F1602" s="233" t="s">
        <v>172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150</v>
      </c>
      <c r="AU1602" s="239" t="s">
        <v>144</v>
      </c>
      <c r="AV1602" s="13" t="s">
        <v>81</v>
      </c>
      <c r="AW1602" s="13" t="s">
        <v>30</v>
      </c>
      <c r="AX1602" s="13" t="s">
        <v>74</v>
      </c>
      <c r="AY1602" s="239" t="s">
        <v>136</v>
      </c>
    </row>
    <row r="1603" s="14" customFormat="1">
      <c r="A1603" s="14"/>
      <c r="B1603" s="240"/>
      <c r="C1603" s="241"/>
      <c r="D1603" s="231" t="s">
        <v>150</v>
      </c>
      <c r="E1603" s="242" t="s">
        <v>1</v>
      </c>
      <c r="F1603" s="243" t="s">
        <v>1794</v>
      </c>
      <c r="G1603" s="241"/>
      <c r="H1603" s="244">
        <v>4.5499999999999998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150</v>
      </c>
      <c r="AU1603" s="250" t="s">
        <v>144</v>
      </c>
      <c r="AV1603" s="14" t="s">
        <v>144</v>
      </c>
      <c r="AW1603" s="14" t="s">
        <v>30</v>
      </c>
      <c r="AX1603" s="14" t="s">
        <v>74</v>
      </c>
      <c r="AY1603" s="250" t="s">
        <v>136</v>
      </c>
    </row>
    <row r="1604" s="15" customFormat="1">
      <c r="A1604" s="15"/>
      <c r="B1604" s="251"/>
      <c r="C1604" s="252"/>
      <c r="D1604" s="231" t="s">
        <v>150</v>
      </c>
      <c r="E1604" s="253" t="s">
        <v>1</v>
      </c>
      <c r="F1604" s="254" t="s">
        <v>174</v>
      </c>
      <c r="G1604" s="252"/>
      <c r="H1604" s="255">
        <v>9.0999999999999996</v>
      </c>
      <c r="I1604" s="256"/>
      <c r="J1604" s="252"/>
      <c r="K1604" s="252"/>
      <c r="L1604" s="257"/>
      <c r="M1604" s="258"/>
      <c r="N1604" s="259"/>
      <c r="O1604" s="259"/>
      <c r="P1604" s="259"/>
      <c r="Q1604" s="259"/>
      <c r="R1604" s="259"/>
      <c r="S1604" s="259"/>
      <c r="T1604" s="260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1" t="s">
        <v>150</v>
      </c>
      <c r="AU1604" s="261" t="s">
        <v>144</v>
      </c>
      <c r="AV1604" s="15" t="s">
        <v>143</v>
      </c>
      <c r="AW1604" s="15" t="s">
        <v>30</v>
      </c>
      <c r="AX1604" s="15" t="s">
        <v>81</v>
      </c>
      <c r="AY1604" s="261" t="s">
        <v>136</v>
      </c>
    </row>
    <row r="1605" s="2" customFormat="1" ht="24.15" customHeight="1">
      <c r="A1605" s="38"/>
      <c r="B1605" s="39"/>
      <c r="C1605" s="215" t="s">
        <v>1817</v>
      </c>
      <c r="D1605" s="215" t="s">
        <v>139</v>
      </c>
      <c r="E1605" s="216" t="s">
        <v>1818</v>
      </c>
      <c r="F1605" s="217" t="s">
        <v>1819</v>
      </c>
      <c r="G1605" s="218" t="s">
        <v>307</v>
      </c>
      <c r="H1605" s="219">
        <v>8</v>
      </c>
      <c r="I1605" s="220"/>
      <c r="J1605" s="221">
        <f>ROUND(I1605*H1605,1)</f>
        <v>0</v>
      </c>
      <c r="K1605" s="222"/>
      <c r="L1605" s="44"/>
      <c r="M1605" s="223" t="s">
        <v>1</v>
      </c>
      <c r="N1605" s="224" t="s">
        <v>40</v>
      </c>
      <c r="O1605" s="91"/>
      <c r="P1605" s="225">
        <f>O1605*H1605</f>
        <v>0</v>
      </c>
      <c r="Q1605" s="225">
        <v>2.0000000000000002E-05</v>
      </c>
      <c r="R1605" s="225">
        <f>Q1605*H1605</f>
        <v>0.00016000000000000001</v>
      </c>
      <c r="S1605" s="225">
        <v>0</v>
      </c>
      <c r="T1605" s="226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7" t="s">
        <v>244</v>
      </c>
      <c r="AT1605" s="227" t="s">
        <v>139</v>
      </c>
      <c r="AU1605" s="227" t="s">
        <v>144</v>
      </c>
      <c r="AY1605" s="17" t="s">
        <v>136</v>
      </c>
      <c r="BE1605" s="228">
        <f>IF(N1605="základní",J1605,0)</f>
        <v>0</v>
      </c>
      <c r="BF1605" s="228">
        <f>IF(N1605="snížená",J1605,0)</f>
        <v>0</v>
      </c>
      <c r="BG1605" s="228">
        <f>IF(N1605="zákl. přenesená",J1605,0)</f>
        <v>0</v>
      </c>
      <c r="BH1605" s="228">
        <f>IF(N1605="sníž. přenesená",J1605,0)</f>
        <v>0</v>
      </c>
      <c r="BI1605" s="228">
        <f>IF(N1605="nulová",J1605,0)</f>
        <v>0</v>
      </c>
      <c r="BJ1605" s="17" t="s">
        <v>144</v>
      </c>
      <c r="BK1605" s="228">
        <f>ROUND(I1605*H1605,1)</f>
        <v>0</v>
      </c>
      <c r="BL1605" s="17" t="s">
        <v>244</v>
      </c>
      <c r="BM1605" s="227" t="s">
        <v>1820</v>
      </c>
    </row>
    <row r="1606" s="13" customFormat="1">
      <c r="A1606" s="13"/>
      <c r="B1606" s="229"/>
      <c r="C1606" s="230"/>
      <c r="D1606" s="231" t="s">
        <v>150</v>
      </c>
      <c r="E1606" s="232" t="s">
        <v>1</v>
      </c>
      <c r="F1606" s="233" t="s">
        <v>1807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150</v>
      </c>
      <c r="AU1606" s="239" t="s">
        <v>144</v>
      </c>
      <c r="AV1606" s="13" t="s">
        <v>81</v>
      </c>
      <c r="AW1606" s="13" t="s">
        <v>30</v>
      </c>
      <c r="AX1606" s="13" t="s">
        <v>74</v>
      </c>
      <c r="AY1606" s="239" t="s">
        <v>136</v>
      </c>
    </row>
    <row r="1607" s="14" customFormat="1">
      <c r="A1607" s="14"/>
      <c r="B1607" s="240"/>
      <c r="C1607" s="241"/>
      <c r="D1607" s="231" t="s">
        <v>150</v>
      </c>
      <c r="E1607" s="242" t="s">
        <v>1</v>
      </c>
      <c r="F1607" s="243" t="s">
        <v>188</v>
      </c>
      <c r="G1607" s="241"/>
      <c r="H1607" s="244">
        <v>8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150</v>
      </c>
      <c r="AU1607" s="250" t="s">
        <v>144</v>
      </c>
      <c r="AV1607" s="14" t="s">
        <v>144</v>
      </c>
      <c r="AW1607" s="14" t="s">
        <v>30</v>
      </c>
      <c r="AX1607" s="14" t="s">
        <v>74</v>
      </c>
      <c r="AY1607" s="250" t="s">
        <v>136</v>
      </c>
    </row>
    <row r="1608" s="15" customFormat="1">
      <c r="A1608" s="15"/>
      <c r="B1608" s="251"/>
      <c r="C1608" s="252"/>
      <c r="D1608" s="231" t="s">
        <v>150</v>
      </c>
      <c r="E1608" s="253" t="s">
        <v>1</v>
      </c>
      <c r="F1608" s="254" t="s">
        <v>174</v>
      </c>
      <c r="G1608" s="252"/>
      <c r="H1608" s="255">
        <v>8</v>
      </c>
      <c r="I1608" s="256"/>
      <c r="J1608" s="252"/>
      <c r="K1608" s="252"/>
      <c r="L1608" s="257"/>
      <c r="M1608" s="258"/>
      <c r="N1608" s="259"/>
      <c r="O1608" s="259"/>
      <c r="P1608" s="259"/>
      <c r="Q1608" s="259"/>
      <c r="R1608" s="259"/>
      <c r="S1608" s="259"/>
      <c r="T1608" s="260"/>
      <c r="U1608" s="15"/>
      <c r="V1608" s="15"/>
      <c r="W1608" s="15"/>
      <c r="X1608" s="15"/>
      <c r="Y1608" s="15"/>
      <c r="Z1608" s="15"/>
      <c r="AA1608" s="15"/>
      <c r="AB1608" s="15"/>
      <c r="AC1608" s="15"/>
      <c r="AD1608" s="15"/>
      <c r="AE1608" s="15"/>
      <c r="AT1608" s="261" t="s">
        <v>150</v>
      </c>
      <c r="AU1608" s="261" t="s">
        <v>144</v>
      </c>
      <c r="AV1608" s="15" t="s">
        <v>143</v>
      </c>
      <c r="AW1608" s="15" t="s">
        <v>30</v>
      </c>
      <c r="AX1608" s="15" t="s">
        <v>81</v>
      </c>
      <c r="AY1608" s="261" t="s">
        <v>136</v>
      </c>
    </row>
    <row r="1609" s="2" customFormat="1" ht="24.15" customHeight="1">
      <c r="A1609" s="38"/>
      <c r="B1609" s="39"/>
      <c r="C1609" s="215" t="s">
        <v>1821</v>
      </c>
      <c r="D1609" s="215" t="s">
        <v>139</v>
      </c>
      <c r="E1609" s="216" t="s">
        <v>1822</v>
      </c>
      <c r="F1609" s="217" t="s">
        <v>1823</v>
      </c>
      <c r="G1609" s="218" t="s">
        <v>148</v>
      </c>
      <c r="H1609" s="219">
        <v>9.0999999999999996</v>
      </c>
      <c r="I1609" s="220"/>
      <c r="J1609" s="221">
        <f>ROUND(I1609*H1609,1)</f>
        <v>0</v>
      </c>
      <c r="K1609" s="222"/>
      <c r="L1609" s="44"/>
      <c r="M1609" s="223" t="s">
        <v>1</v>
      </c>
      <c r="N1609" s="224" t="s">
        <v>40</v>
      </c>
      <c r="O1609" s="91"/>
      <c r="P1609" s="225">
        <f>O1609*H1609</f>
        <v>0</v>
      </c>
      <c r="Q1609" s="225">
        <v>4.0000000000000003E-05</v>
      </c>
      <c r="R1609" s="225">
        <f>Q1609*H1609</f>
        <v>0.00036400000000000001</v>
      </c>
      <c r="S1609" s="225">
        <v>0</v>
      </c>
      <c r="T1609" s="226">
        <f>S1609*H1609</f>
        <v>0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27" t="s">
        <v>244</v>
      </c>
      <c r="AT1609" s="227" t="s">
        <v>139</v>
      </c>
      <c r="AU1609" s="227" t="s">
        <v>144</v>
      </c>
      <c r="AY1609" s="17" t="s">
        <v>136</v>
      </c>
      <c r="BE1609" s="228">
        <f>IF(N1609="základní",J1609,0)</f>
        <v>0</v>
      </c>
      <c r="BF1609" s="228">
        <f>IF(N1609="snížená",J1609,0)</f>
        <v>0</v>
      </c>
      <c r="BG1609" s="228">
        <f>IF(N1609="zákl. přenesená",J1609,0)</f>
        <v>0</v>
      </c>
      <c r="BH1609" s="228">
        <f>IF(N1609="sníž. přenesená",J1609,0)</f>
        <v>0</v>
      </c>
      <c r="BI1609" s="228">
        <f>IF(N1609="nulová",J1609,0)</f>
        <v>0</v>
      </c>
      <c r="BJ1609" s="17" t="s">
        <v>144</v>
      </c>
      <c r="BK1609" s="228">
        <f>ROUND(I1609*H1609,1)</f>
        <v>0</v>
      </c>
      <c r="BL1609" s="17" t="s">
        <v>244</v>
      </c>
      <c r="BM1609" s="227" t="s">
        <v>1824</v>
      </c>
    </row>
    <row r="1610" s="13" customFormat="1">
      <c r="A1610" s="13"/>
      <c r="B1610" s="229"/>
      <c r="C1610" s="230"/>
      <c r="D1610" s="231" t="s">
        <v>150</v>
      </c>
      <c r="E1610" s="232" t="s">
        <v>1</v>
      </c>
      <c r="F1610" s="233" t="s">
        <v>170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150</v>
      </c>
      <c r="AU1610" s="239" t="s">
        <v>144</v>
      </c>
      <c r="AV1610" s="13" t="s">
        <v>81</v>
      </c>
      <c r="AW1610" s="13" t="s">
        <v>30</v>
      </c>
      <c r="AX1610" s="13" t="s">
        <v>74</v>
      </c>
      <c r="AY1610" s="239" t="s">
        <v>136</v>
      </c>
    </row>
    <row r="1611" s="14" customFormat="1">
      <c r="A1611" s="14"/>
      <c r="B1611" s="240"/>
      <c r="C1611" s="241"/>
      <c r="D1611" s="231" t="s">
        <v>150</v>
      </c>
      <c r="E1611" s="242" t="s">
        <v>1</v>
      </c>
      <c r="F1611" s="243" t="s">
        <v>1794</v>
      </c>
      <c r="G1611" s="241"/>
      <c r="H1611" s="244">
        <v>4.5499999999999998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150</v>
      </c>
      <c r="AU1611" s="250" t="s">
        <v>144</v>
      </c>
      <c r="AV1611" s="14" t="s">
        <v>144</v>
      </c>
      <c r="AW1611" s="14" t="s">
        <v>30</v>
      </c>
      <c r="AX1611" s="14" t="s">
        <v>74</v>
      </c>
      <c r="AY1611" s="250" t="s">
        <v>136</v>
      </c>
    </row>
    <row r="1612" s="13" customFormat="1">
      <c r="A1612" s="13"/>
      <c r="B1612" s="229"/>
      <c r="C1612" s="230"/>
      <c r="D1612" s="231" t="s">
        <v>150</v>
      </c>
      <c r="E1612" s="232" t="s">
        <v>1</v>
      </c>
      <c r="F1612" s="233" t="s">
        <v>172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150</v>
      </c>
      <c r="AU1612" s="239" t="s">
        <v>144</v>
      </c>
      <c r="AV1612" s="13" t="s">
        <v>81</v>
      </c>
      <c r="AW1612" s="13" t="s">
        <v>30</v>
      </c>
      <c r="AX1612" s="13" t="s">
        <v>74</v>
      </c>
      <c r="AY1612" s="239" t="s">
        <v>136</v>
      </c>
    </row>
    <row r="1613" s="14" customFormat="1">
      <c r="A1613" s="14"/>
      <c r="B1613" s="240"/>
      <c r="C1613" s="241"/>
      <c r="D1613" s="231" t="s">
        <v>150</v>
      </c>
      <c r="E1613" s="242" t="s">
        <v>1</v>
      </c>
      <c r="F1613" s="243" t="s">
        <v>1794</v>
      </c>
      <c r="G1613" s="241"/>
      <c r="H1613" s="244">
        <v>4.5499999999999998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150</v>
      </c>
      <c r="AU1613" s="250" t="s">
        <v>144</v>
      </c>
      <c r="AV1613" s="14" t="s">
        <v>144</v>
      </c>
      <c r="AW1613" s="14" t="s">
        <v>30</v>
      </c>
      <c r="AX1613" s="14" t="s">
        <v>74</v>
      </c>
      <c r="AY1613" s="250" t="s">
        <v>136</v>
      </c>
    </row>
    <row r="1614" s="15" customFormat="1">
      <c r="A1614" s="15"/>
      <c r="B1614" s="251"/>
      <c r="C1614" s="252"/>
      <c r="D1614" s="231" t="s">
        <v>150</v>
      </c>
      <c r="E1614" s="253" t="s">
        <v>1</v>
      </c>
      <c r="F1614" s="254" t="s">
        <v>174</v>
      </c>
      <c r="G1614" s="252"/>
      <c r="H1614" s="255">
        <v>9.0999999999999996</v>
      </c>
      <c r="I1614" s="256"/>
      <c r="J1614" s="252"/>
      <c r="K1614" s="252"/>
      <c r="L1614" s="257"/>
      <c r="M1614" s="258"/>
      <c r="N1614" s="259"/>
      <c r="O1614" s="259"/>
      <c r="P1614" s="259"/>
      <c r="Q1614" s="259"/>
      <c r="R1614" s="259"/>
      <c r="S1614" s="259"/>
      <c r="T1614" s="260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61" t="s">
        <v>150</v>
      </c>
      <c r="AU1614" s="261" t="s">
        <v>144</v>
      </c>
      <c r="AV1614" s="15" t="s">
        <v>143</v>
      </c>
      <c r="AW1614" s="15" t="s">
        <v>30</v>
      </c>
      <c r="AX1614" s="15" t="s">
        <v>81</v>
      </c>
      <c r="AY1614" s="261" t="s">
        <v>136</v>
      </c>
    </row>
    <row r="1615" s="12" customFormat="1" ht="22.8" customHeight="1">
      <c r="A1615" s="12"/>
      <c r="B1615" s="199"/>
      <c r="C1615" s="200"/>
      <c r="D1615" s="201" t="s">
        <v>73</v>
      </c>
      <c r="E1615" s="213" t="s">
        <v>1825</v>
      </c>
      <c r="F1615" s="213" t="s">
        <v>1826</v>
      </c>
      <c r="G1615" s="200"/>
      <c r="H1615" s="200"/>
      <c r="I1615" s="203"/>
      <c r="J1615" s="214">
        <f>BK1615</f>
        <v>0</v>
      </c>
      <c r="K1615" s="200"/>
      <c r="L1615" s="205"/>
      <c r="M1615" s="206"/>
      <c r="N1615" s="207"/>
      <c r="O1615" s="207"/>
      <c r="P1615" s="208">
        <f>SUM(P1616:P1855)</f>
        <v>0</v>
      </c>
      <c r="Q1615" s="207"/>
      <c r="R1615" s="208">
        <f>SUM(R1616:R1855)</f>
        <v>0.34892608000000003</v>
      </c>
      <c r="S1615" s="207"/>
      <c r="T1615" s="209">
        <f>SUM(T1616:T1855)</f>
        <v>0.10977808</v>
      </c>
      <c r="U1615" s="12"/>
      <c r="V1615" s="12"/>
      <c r="W1615" s="12"/>
      <c r="X1615" s="12"/>
      <c r="Y1615" s="12"/>
      <c r="Z1615" s="12"/>
      <c r="AA1615" s="12"/>
      <c r="AB1615" s="12"/>
      <c r="AC1615" s="12"/>
      <c r="AD1615" s="12"/>
      <c r="AE1615" s="12"/>
      <c r="AR1615" s="210" t="s">
        <v>144</v>
      </c>
      <c r="AT1615" s="211" t="s">
        <v>73</v>
      </c>
      <c r="AU1615" s="211" t="s">
        <v>81</v>
      </c>
      <c r="AY1615" s="210" t="s">
        <v>136</v>
      </c>
      <c r="BK1615" s="212">
        <f>SUM(BK1616:BK1855)</f>
        <v>0</v>
      </c>
    </row>
    <row r="1616" s="2" customFormat="1" ht="24.15" customHeight="1">
      <c r="A1616" s="38"/>
      <c r="B1616" s="39"/>
      <c r="C1616" s="215" t="s">
        <v>1827</v>
      </c>
      <c r="D1616" s="215" t="s">
        <v>139</v>
      </c>
      <c r="E1616" s="216" t="s">
        <v>1828</v>
      </c>
      <c r="F1616" s="217" t="s">
        <v>1829</v>
      </c>
      <c r="G1616" s="218" t="s">
        <v>148</v>
      </c>
      <c r="H1616" s="219">
        <v>238.648</v>
      </c>
      <c r="I1616" s="220"/>
      <c r="J1616" s="221">
        <f>ROUND(I1616*H1616,1)</f>
        <v>0</v>
      </c>
      <c r="K1616" s="222"/>
      <c r="L1616" s="44"/>
      <c r="M1616" s="223" t="s">
        <v>1</v>
      </c>
      <c r="N1616" s="224" t="s">
        <v>40</v>
      </c>
      <c r="O1616" s="91"/>
      <c r="P1616" s="225">
        <f>O1616*H1616</f>
        <v>0</v>
      </c>
      <c r="Q1616" s="225">
        <v>0</v>
      </c>
      <c r="R1616" s="225">
        <f>Q1616*H1616</f>
        <v>0</v>
      </c>
      <c r="S1616" s="225">
        <v>0</v>
      </c>
      <c r="T1616" s="226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7" t="s">
        <v>244</v>
      </c>
      <c r="AT1616" s="227" t="s">
        <v>139</v>
      </c>
      <c r="AU1616" s="227" t="s">
        <v>144</v>
      </c>
      <c r="AY1616" s="17" t="s">
        <v>136</v>
      </c>
      <c r="BE1616" s="228">
        <f>IF(N1616="základní",J1616,0)</f>
        <v>0</v>
      </c>
      <c r="BF1616" s="228">
        <f>IF(N1616="snížená",J1616,0)</f>
        <v>0</v>
      </c>
      <c r="BG1616" s="228">
        <f>IF(N1616="zákl. přenesená",J1616,0)</f>
        <v>0</v>
      </c>
      <c r="BH1616" s="228">
        <f>IF(N1616="sníž. přenesená",J1616,0)</f>
        <v>0</v>
      </c>
      <c r="BI1616" s="228">
        <f>IF(N1616="nulová",J1616,0)</f>
        <v>0</v>
      </c>
      <c r="BJ1616" s="17" t="s">
        <v>144</v>
      </c>
      <c r="BK1616" s="228">
        <f>ROUND(I1616*H1616,1)</f>
        <v>0</v>
      </c>
      <c r="BL1616" s="17" t="s">
        <v>244</v>
      </c>
      <c r="BM1616" s="227" t="s">
        <v>1830</v>
      </c>
    </row>
    <row r="1617" s="13" customFormat="1">
      <c r="A1617" s="13"/>
      <c r="B1617" s="229"/>
      <c r="C1617" s="230"/>
      <c r="D1617" s="231" t="s">
        <v>150</v>
      </c>
      <c r="E1617" s="232" t="s">
        <v>1</v>
      </c>
      <c r="F1617" s="233" t="s">
        <v>1831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150</v>
      </c>
      <c r="AU1617" s="239" t="s">
        <v>144</v>
      </c>
      <c r="AV1617" s="13" t="s">
        <v>81</v>
      </c>
      <c r="AW1617" s="13" t="s">
        <v>30</v>
      </c>
      <c r="AX1617" s="13" t="s">
        <v>74</v>
      </c>
      <c r="AY1617" s="239" t="s">
        <v>136</v>
      </c>
    </row>
    <row r="1618" s="13" customFormat="1">
      <c r="A1618" s="13"/>
      <c r="B1618" s="229"/>
      <c r="C1618" s="230"/>
      <c r="D1618" s="231" t="s">
        <v>150</v>
      </c>
      <c r="E1618" s="232" t="s">
        <v>1</v>
      </c>
      <c r="F1618" s="233" t="s">
        <v>162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150</v>
      </c>
      <c r="AU1618" s="239" t="s">
        <v>144</v>
      </c>
      <c r="AV1618" s="13" t="s">
        <v>81</v>
      </c>
      <c r="AW1618" s="13" t="s">
        <v>30</v>
      </c>
      <c r="AX1618" s="13" t="s">
        <v>74</v>
      </c>
      <c r="AY1618" s="239" t="s">
        <v>136</v>
      </c>
    </row>
    <row r="1619" s="14" customFormat="1">
      <c r="A1619" s="14"/>
      <c r="B1619" s="240"/>
      <c r="C1619" s="241"/>
      <c r="D1619" s="231" t="s">
        <v>150</v>
      </c>
      <c r="E1619" s="242" t="s">
        <v>1</v>
      </c>
      <c r="F1619" s="243" t="s">
        <v>163</v>
      </c>
      <c r="G1619" s="241"/>
      <c r="H1619" s="244">
        <v>7.8390000000000004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150</v>
      </c>
      <c r="AU1619" s="250" t="s">
        <v>144</v>
      </c>
      <c r="AV1619" s="14" t="s">
        <v>144</v>
      </c>
      <c r="AW1619" s="14" t="s">
        <v>30</v>
      </c>
      <c r="AX1619" s="14" t="s">
        <v>74</v>
      </c>
      <c r="AY1619" s="250" t="s">
        <v>136</v>
      </c>
    </row>
    <row r="1620" s="13" customFormat="1">
      <c r="A1620" s="13"/>
      <c r="B1620" s="229"/>
      <c r="C1620" s="230"/>
      <c r="D1620" s="231" t="s">
        <v>150</v>
      </c>
      <c r="E1620" s="232" t="s">
        <v>1</v>
      </c>
      <c r="F1620" s="233" t="s">
        <v>164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150</v>
      </c>
      <c r="AU1620" s="239" t="s">
        <v>144</v>
      </c>
      <c r="AV1620" s="13" t="s">
        <v>81</v>
      </c>
      <c r="AW1620" s="13" t="s">
        <v>30</v>
      </c>
      <c r="AX1620" s="13" t="s">
        <v>74</v>
      </c>
      <c r="AY1620" s="239" t="s">
        <v>136</v>
      </c>
    </row>
    <row r="1621" s="14" customFormat="1">
      <c r="A1621" s="14"/>
      <c r="B1621" s="240"/>
      <c r="C1621" s="241"/>
      <c r="D1621" s="231" t="s">
        <v>150</v>
      </c>
      <c r="E1621" s="242" t="s">
        <v>1</v>
      </c>
      <c r="F1621" s="243" t="s">
        <v>165</v>
      </c>
      <c r="G1621" s="241"/>
      <c r="H1621" s="244">
        <v>2.9060000000000001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150</v>
      </c>
      <c r="AU1621" s="250" t="s">
        <v>144</v>
      </c>
      <c r="AV1621" s="14" t="s">
        <v>144</v>
      </c>
      <c r="AW1621" s="14" t="s">
        <v>30</v>
      </c>
      <c r="AX1621" s="14" t="s">
        <v>74</v>
      </c>
      <c r="AY1621" s="250" t="s">
        <v>136</v>
      </c>
    </row>
    <row r="1622" s="13" customFormat="1">
      <c r="A1622" s="13"/>
      <c r="B1622" s="229"/>
      <c r="C1622" s="230"/>
      <c r="D1622" s="231" t="s">
        <v>150</v>
      </c>
      <c r="E1622" s="232" t="s">
        <v>1</v>
      </c>
      <c r="F1622" s="233" t="s">
        <v>166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150</v>
      </c>
      <c r="AU1622" s="239" t="s">
        <v>144</v>
      </c>
      <c r="AV1622" s="13" t="s">
        <v>81</v>
      </c>
      <c r="AW1622" s="13" t="s">
        <v>30</v>
      </c>
      <c r="AX1622" s="13" t="s">
        <v>74</v>
      </c>
      <c r="AY1622" s="239" t="s">
        <v>136</v>
      </c>
    </row>
    <row r="1623" s="14" customFormat="1">
      <c r="A1623" s="14"/>
      <c r="B1623" s="240"/>
      <c r="C1623" s="241"/>
      <c r="D1623" s="231" t="s">
        <v>150</v>
      </c>
      <c r="E1623" s="242" t="s">
        <v>1</v>
      </c>
      <c r="F1623" s="243" t="s">
        <v>167</v>
      </c>
      <c r="G1623" s="241"/>
      <c r="H1623" s="244">
        <v>1.2150000000000001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150</v>
      </c>
      <c r="AU1623" s="250" t="s">
        <v>144</v>
      </c>
      <c r="AV1623" s="14" t="s">
        <v>144</v>
      </c>
      <c r="AW1623" s="14" t="s">
        <v>30</v>
      </c>
      <c r="AX1623" s="14" t="s">
        <v>74</v>
      </c>
      <c r="AY1623" s="250" t="s">
        <v>136</v>
      </c>
    </row>
    <row r="1624" s="13" customFormat="1">
      <c r="A1624" s="13"/>
      <c r="B1624" s="229"/>
      <c r="C1624" s="230"/>
      <c r="D1624" s="231" t="s">
        <v>150</v>
      </c>
      <c r="E1624" s="232" t="s">
        <v>1</v>
      </c>
      <c r="F1624" s="233" t="s">
        <v>168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150</v>
      </c>
      <c r="AU1624" s="239" t="s">
        <v>144</v>
      </c>
      <c r="AV1624" s="13" t="s">
        <v>81</v>
      </c>
      <c r="AW1624" s="13" t="s">
        <v>30</v>
      </c>
      <c r="AX1624" s="13" t="s">
        <v>74</v>
      </c>
      <c r="AY1624" s="239" t="s">
        <v>136</v>
      </c>
    </row>
    <row r="1625" s="14" customFormat="1">
      <c r="A1625" s="14"/>
      <c r="B1625" s="240"/>
      <c r="C1625" s="241"/>
      <c r="D1625" s="231" t="s">
        <v>150</v>
      </c>
      <c r="E1625" s="242" t="s">
        <v>1</v>
      </c>
      <c r="F1625" s="243" t="s">
        <v>169</v>
      </c>
      <c r="G1625" s="241"/>
      <c r="H1625" s="244">
        <v>8.3599999999999994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150</v>
      </c>
      <c r="AU1625" s="250" t="s">
        <v>144</v>
      </c>
      <c r="AV1625" s="14" t="s">
        <v>144</v>
      </c>
      <c r="AW1625" s="14" t="s">
        <v>30</v>
      </c>
      <c r="AX1625" s="14" t="s">
        <v>74</v>
      </c>
      <c r="AY1625" s="250" t="s">
        <v>136</v>
      </c>
    </row>
    <row r="1626" s="13" customFormat="1">
      <c r="A1626" s="13"/>
      <c r="B1626" s="229"/>
      <c r="C1626" s="230"/>
      <c r="D1626" s="231" t="s">
        <v>150</v>
      </c>
      <c r="E1626" s="232" t="s">
        <v>1</v>
      </c>
      <c r="F1626" s="233" t="s">
        <v>170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150</v>
      </c>
      <c r="AU1626" s="239" t="s">
        <v>144</v>
      </c>
      <c r="AV1626" s="13" t="s">
        <v>81</v>
      </c>
      <c r="AW1626" s="13" t="s">
        <v>30</v>
      </c>
      <c r="AX1626" s="13" t="s">
        <v>74</v>
      </c>
      <c r="AY1626" s="239" t="s">
        <v>136</v>
      </c>
    </row>
    <row r="1627" s="14" customFormat="1">
      <c r="A1627" s="14"/>
      <c r="B1627" s="240"/>
      <c r="C1627" s="241"/>
      <c r="D1627" s="231" t="s">
        <v>150</v>
      </c>
      <c r="E1627" s="242" t="s">
        <v>1</v>
      </c>
      <c r="F1627" s="243" t="s">
        <v>171</v>
      </c>
      <c r="G1627" s="241"/>
      <c r="H1627" s="244">
        <v>17.855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150</v>
      </c>
      <c r="AU1627" s="250" t="s">
        <v>144</v>
      </c>
      <c r="AV1627" s="14" t="s">
        <v>144</v>
      </c>
      <c r="AW1627" s="14" t="s">
        <v>30</v>
      </c>
      <c r="AX1627" s="14" t="s">
        <v>74</v>
      </c>
      <c r="AY1627" s="250" t="s">
        <v>136</v>
      </c>
    </row>
    <row r="1628" s="13" customFormat="1">
      <c r="A1628" s="13"/>
      <c r="B1628" s="229"/>
      <c r="C1628" s="230"/>
      <c r="D1628" s="231" t="s">
        <v>150</v>
      </c>
      <c r="E1628" s="232" t="s">
        <v>1</v>
      </c>
      <c r="F1628" s="233" t="s">
        <v>172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150</v>
      </c>
      <c r="AU1628" s="239" t="s">
        <v>144</v>
      </c>
      <c r="AV1628" s="13" t="s">
        <v>81</v>
      </c>
      <c r="AW1628" s="13" t="s">
        <v>30</v>
      </c>
      <c r="AX1628" s="13" t="s">
        <v>74</v>
      </c>
      <c r="AY1628" s="239" t="s">
        <v>136</v>
      </c>
    </row>
    <row r="1629" s="14" customFormat="1">
      <c r="A1629" s="14"/>
      <c r="B1629" s="240"/>
      <c r="C1629" s="241"/>
      <c r="D1629" s="231" t="s">
        <v>150</v>
      </c>
      <c r="E1629" s="242" t="s">
        <v>1</v>
      </c>
      <c r="F1629" s="243" t="s">
        <v>173</v>
      </c>
      <c r="G1629" s="241"/>
      <c r="H1629" s="244">
        <v>18.978000000000002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150</v>
      </c>
      <c r="AU1629" s="250" t="s">
        <v>144</v>
      </c>
      <c r="AV1629" s="14" t="s">
        <v>144</v>
      </c>
      <c r="AW1629" s="14" t="s">
        <v>30</v>
      </c>
      <c r="AX1629" s="14" t="s">
        <v>74</v>
      </c>
      <c r="AY1629" s="250" t="s">
        <v>136</v>
      </c>
    </row>
    <row r="1630" s="13" customFormat="1">
      <c r="A1630" s="13"/>
      <c r="B1630" s="229"/>
      <c r="C1630" s="230"/>
      <c r="D1630" s="231" t="s">
        <v>150</v>
      </c>
      <c r="E1630" s="232" t="s">
        <v>1</v>
      </c>
      <c r="F1630" s="233" t="s">
        <v>1832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150</v>
      </c>
      <c r="AU1630" s="239" t="s">
        <v>144</v>
      </c>
      <c r="AV1630" s="13" t="s">
        <v>81</v>
      </c>
      <c r="AW1630" s="13" t="s">
        <v>30</v>
      </c>
      <c r="AX1630" s="13" t="s">
        <v>74</v>
      </c>
      <c r="AY1630" s="239" t="s">
        <v>136</v>
      </c>
    </row>
    <row r="1631" s="13" customFormat="1">
      <c r="A1631" s="13"/>
      <c r="B1631" s="229"/>
      <c r="C1631" s="230"/>
      <c r="D1631" s="231" t="s">
        <v>150</v>
      </c>
      <c r="E1631" s="232" t="s">
        <v>1</v>
      </c>
      <c r="F1631" s="233" t="s">
        <v>162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150</v>
      </c>
      <c r="AU1631" s="239" t="s">
        <v>144</v>
      </c>
      <c r="AV1631" s="13" t="s">
        <v>81</v>
      </c>
      <c r="AW1631" s="13" t="s">
        <v>30</v>
      </c>
      <c r="AX1631" s="13" t="s">
        <v>74</v>
      </c>
      <c r="AY1631" s="239" t="s">
        <v>136</v>
      </c>
    </row>
    <row r="1632" s="14" customFormat="1">
      <c r="A1632" s="14"/>
      <c r="B1632" s="240"/>
      <c r="C1632" s="241"/>
      <c r="D1632" s="231" t="s">
        <v>150</v>
      </c>
      <c r="E1632" s="242" t="s">
        <v>1</v>
      </c>
      <c r="F1632" s="243" t="s">
        <v>192</v>
      </c>
      <c r="G1632" s="241"/>
      <c r="H1632" s="244">
        <v>38.542000000000002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150</v>
      </c>
      <c r="AU1632" s="250" t="s">
        <v>144</v>
      </c>
      <c r="AV1632" s="14" t="s">
        <v>144</v>
      </c>
      <c r="AW1632" s="14" t="s">
        <v>30</v>
      </c>
      <c r="AX1632" s="14" t="s">
        <v>74</v>
      </c>
      <c r="AY1632" s="250" t="s">
        <v>136</v>
      </c>
    </row>
    <row r="1633" s="13" customFormat="1">
      <c r="A1633" s="13"/>
      <c r="B1633" s="229"/>
      <c r="C1633" s="230"/>
      <c r="D1633" s="231" t="s">
        <v>150</v>
      </c>
      <c r="E1633" s="232" t="s">
        <v>1</v>
      </c>
      <c r="F1633" s="233" t="s">
        <v>164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150</v>
      </c>
      <c r="AU1633" s="239" t="s">
        <v>144</v>
      </c>
      <c r="AV1633" s="13" t="s">
        <v>81</v>
      </c>
      <c r="AW1633" s="13" t="s">
        <v>30</v>
      </c>
      <c r="AX1633" s="13" t="s">
        <v>74</v>
      </c>
      <c r="AY1633" s="239" t="s">
        <v>136</v>
      </c>
    </row>
    <row r="1634" s="14" customFormat="1">
      <c r="A1634" s="14"/>
      <c r="B1634" s="240"/>
      <c r="C1634" s="241"/>
      <c r="D1634" s="231" t="s">
        <v>150</v>
      </c>
      <c r="E1634" s="242" t="s">
        <v>1</v>
      </c>
      <c r="F1634" s="243" t="s">
        <v>193</v>
      </c>
      <c r="G1634" s="241"/>
      <c r="H1634" s="244">
        <v>21.792000000000002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150</v>
      </c>
      <c r="AU1634" s="250" t="s">
        <v>144</v>
      </c>
      <c r="AV1634" s="14" t="s">
        <v>144</v>
      </c>
      <c r="AW1634" s="14" t="s">
        <v>30</v>
      </c>
      <c r="AX1634" s="14" t="s">
        <v>74</v>
      </c>
      <c r="AY1634" s="250" t="s">
        <v>136</v>
      </c>
    </row>
    <row r="1635" s="13" customFormat="1">
      <c r="A1635" s="13"/>
      <c r="B1635" s="229"/>
      <c r="C1635" s="230"/>
      <c r="D1635" s="231" t="s">
        <v>150</v>
      </c>
      <c r="E1635" s="232" t="s">
        <v>1</v>
      </c>
      <c r="F1635" s="233" t="s">
        <v>166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150</v>
      </c>
      <c r="AU1635" s="239" t="s">
        <v>144</v>
      </c>
      <c r="AV1635" s="13" t="s">
        <v>81</v>
      </c>
      <c r="AW1635" s="13" t="s">
        <v>30</v>
      </c>
      <c r="AX1635" s="13" t="s">
        <v>74</v>
      </c>
      <c r="AY1635" s="239" t="s">
        <v>136</v>
      </c>
    </row>
    <row r="1636" s="14" customFormat="1">
      <c r="A1636" s="14"/>
      <c r="B1636" s="240"/>
      <c r="C1636" s="241"/>
      <c r="D1636" s="231" t="s">
        <v>150</v>
      </c>
      <c r="E1636" s="242" t="s">
        <v>1</v>
      </c>
      <c r="F1636" s="243" t="s">
        <v>194</v>
      </c>
      <c r="G1636" s="241"/>
      <c r="H1636" s="244">
        <v>12.882999999999999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150</v>
      </c>
      <c r="AU1636" s="250" t="s">
        <v>144</v>
      </c>
      <c r="AV1636" s="14" t="s">
        <v>144</v>
      </c>
      <c r="AW1636" s="14" t="s">
        <v>30</v>
      </c>
      <c r="AX1636" s="14" t="s">
        <v>74</v>
      </c>
      <c r="AY1636" s="250" t="s">
        <v>136</v>
      </c>
    </row>
    <row r="1637" s="13" customFormat="1">
      <c r="A1637" s="13"/>
      <c r="B1637" s="229"/>
      <c r="C1637" s="230"/>
      <c r="D1637" s="231" t="s">
        <v>150</v>
      </c>
      <c r="E1637" s="232" t="s">
        <v>1</v>
      </c>
      <c r="F1637" s="233" t="s">
        <v>168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150</v>
      </c>
      <c r="AU1637" s="239" t="s">
        <v>144</v>
      </c>
      <c r="AV1637" s="13" t="s">
        <v>81</v>
      </c>
      <c r="AW1637" s="13" t="s">
        <v>30</v>
      </c>
      <c r="AX1637" s="13" t="s">
        <v>74</v>
      </c>
      <c r="AY1637" s="239" t="s">
        <v>136</v>
      </c>
    </row>
    <row r="1638" s="14" customFormat="1">
      <c r="A1638" s="14"/>
      <c r="B1638" s="240"/>
      <c r="C1638" s="241"/>
      <c r="D1638" s="231" t="s">
        <v>150</v>
      </c>
      <c r="E1638" s="242" t="s">
        <v>1</v>
      </c>
      <c r="F1638" s="243" t="s">
        <v>195</v>
      </c>
      <c r="G1638" s="241"/>
      <c r="H1638" s="244">
        <v>38.322000000000003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150</v>
      </c>
      <c r="AU1638" s="250" t="s">
        <v>144</v>
      </c>
      <c r="AV1638" s="14" t="s">
        <v>144</v>
      </c>
      <c r="AW1638" s="14" t="s">
        <v>30</v>
      </c>
      <c r="AX1638" s="14" t="s">
        <v>74</v>
      </c>
      <c r="AY1638" s="250" t="s">
        <v>136</v>
      </c>
    </row>
    <row r="1639" s="13" customFormat="1">
      <c r="A1639" s="13"/>
      <c r="B1639" s="229"/>
      <c r="C1639" s="230"/>
      <c r="D1639" s="231" t="s">
        <v>150</v>
      </c>
      <c r="E1639" s="232" t="s">
        <v>1</v>
      </c>
      <c r="F1639" s="233" t="s">
        <v>170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150</v>
      </c>
      <c r="AU1639" s="239" t="s">
        <v>144</v>
      </c>
      <c r="AV1639" s="13" t="s">
        <v>81</v>
      </c>
      <c r="AW1639" s="13" t="s">
        <v>30</v>
      </c>
      <c r="AX1639" s="13" t="s">
        <v>74</v>
      </c>
      <c r="AY1639" s="239" t="s">
        <v>136</v>
      </c>
    </row>
    <row r="1640" s="14" customFormat="1">
      <c r="A1640" s="14"/>
      <c r="B1640" s="240"/>
      <c r="C1640" s="241"/>
      <c r="D1640" s="231" t="s">
        <v>150</v>
      </c>
      <c r="E1640" s="242" t="s">
        <v>1</v>
      </c>
      <c r="F1640" s="243" t="s">
        <v>196</v>
      </c>
      <c r="G1640" s="241"/>
      <c r="H1640" s="244">
        <v>43.695999999999998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150</v>
      </c>
      <c r="AU1640" s="250" t="s">
        <v>144</v>
      </c>
      <c r="AV1640" s="14" t="s">
        <v>144</v>
      </c>
      <c r="AW1640" s="14" t="s">
        <v>30</v>
      </c>
      <c r="AX1640" s="14" t="s">
        <v>74</v>
      </c>
      <c r="AY1640" s="250" t="s">
        <v>136</v>
      </c>
    </row>
    <row r="1641" s="13" customFormat="1">
      <c r="A1641" s="13"/>
      <c r="B1641" s="229"/>
      <c r="C1641" s="230"/>
      <c r="D1641" s="231" t="s">
        <v>150</v>
      </c>
      <c r="E1641" s="232" t="s">
        <v>1</v>
      </c>
      <c r="F1641" s="233" t="s">
        <v>172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150</v>
      </c>
      <c r="AU1641" s="239" t="s">
        <v>144</v>
      </c>
      <c r="AV1641" s="13" t="s">
        <v>81</v>
      </c>
      <c r="AW1641" s="13" t="s">
        <v>30</v>
      </c>
      <c r="AX1641" s="13" t="s">
        <v>74</v>
      </c>
      <c r="AY1641" s="239" t="s">
        <v>136</v>
      </c>
    </row>
    <row r="1642" s="14" customFormat="1">
      <c r="A1642" s="14"/>
      <c r="B1642" s="240"/>
      <c r="C1642" s="241"/>
      <c r="D1642" s="231" t="s">
        <v>150</v>
      </c>
      <c r="E1642" s="242" t="s">
        <v>1</v>
      </c>
      <c r="F1642" s="243" t="s">
        <v>197</v>
      </c>
      <c r="G1642" s="241"/>
      <c r="H1642" s="244">
        <v>45.359999999999999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150</v>
      </c>
      <c r="AU1642" s="250" t="s">
        <v>144</v>
      </c>
      <c r="AV1642" s="14" t="s">
        <v>144</v>
      </c>
      <c r="AW1642" s="14" t="s">
        <v>30</v>
      </c>
      <c r="AX1642" s="14" t="s">
        <v>74</v>
      </c>
      <c r="AY1642" s="250" t="s">
        <v>136</v>
      </c>
    </row>
    <row r="1643" s="13" customFormat="1">
      <c r="A1643" s="13"/>
      <c r="B1643" s="229"/>
      <c r="C1643" s="230"/>
      <c r="D1643" s="231" t="s">
        <v>150</v>
      </c>
      <c r="E1643" s="232" t="s">
        <v>1</v>
      </c>
      <c r="F1643" s="233" t="s">
        <v>198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150</v>
      </c>
      <c r="AU1643" s="239" t="s">
        <v>144</v>
      </c>
      <c r="AV1643" s="13" t="s">
        <v>81</v>
      </c>
      <c r="AW1643" s="13" t="s">
        <v>30</v>
      </c>
      <c r="AX1643" s="13" t="s">
        <v>74</v>
      </c>
      <c r="AY1643" s="239" t="s">
        <v>136</v>
      </c>
    </row>
    <row r="1644" s="13" customFormat="1">
      <c r="A1644" s="13"/>
      <c r="B1644" s="229"/>
      <c r="C1644" s="230"/>
      <c r="D1644" s="231" t="s">
        <v>150</v>
      </c>
      <c r="E1644" s="232" t="s">
        <v>1</v>
      </c>
      <c r="F1644" s="233" t="s">
        <v>164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150</v>
      </c>
      <c r="AU1644" s="239" t="s">
        <v>144</v>
      </c>
      <c r="AV1644" s="13" t="s">
        <v>81</v>
      </c>
      <c r="AW1644" s="13" t="s">
        <v>30</v>
      </c>
      <c r="AX1644" s="13" t="s">
        <v>74</v>
      </c>
      <c r="AY1644" s="239" t="s">
        <v>136</v>
      </c>
    </row>
    <row r="1645" s="14" customFormat="1">
      <c r="A1645" s="14"/>
      <c r="B1645" s="240"/>
      <c r="C1645" s="241"/>
      <c r="D1645" s="231" t="s">
        <v>150</v>
      </c>
      <c r="E1645" s="242" t="s">
        <v>1</v>
      </c>
      <c r="F1645" s="243" t="s">
        <v>199</v>
      </c>
      <c r="G1645" s="241"/>
      <c r="H1645" s="244">
        <v>-13.4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150</v>
      </c>
      <c r="AU1645" s="250" t="s">
        <v>144</v>
      </c>
      <c r="AV1645" s="14" t="s">
        <v>144</v>
      </c>
      <c r="AW1645" s="14" t="s">
        <v>30</v>
      </c>
      <c r="AX1645" s="14" t="s">
        <v>74</v>
      </c>
      <c r="AY1645" s="250" t="s">
        <v>136</v>
      </c>
    </row>
    <row r="1646" s="13" customFormat="1">
      <c r="A1646" s="13"/>
      <c r="B1646" s="229"/>
      <c r="C1646" s="230"/>
      <c r="D1646" s="231" t="s">
        <v>150</v>
      </c>
      <c r="E1646" s="232" t="s">
        <v>1</v>
      </c>
      <c r="F1646" s="233" t="s">
        <v>166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150</v>
      </c>
      <c r="AU1646" s="239" t="s">
        <v>144</v>
      </c>
      <c r="AV1646" s="13" t="s">
        <v>81</v>
      </c>
      <c r="AW1646" s="13" t="s">
        <v>30</v>
      </c>
      <c r="AX1646" s="13" t="s">
        <v>74</v>
      </c>
      <c r="AY1646" s="239" t="s">
        <v>136</v>
      </c>
    </row>
    <row r="1647" s="14" customFormat="1">
      <c r="A1647" s="14"/>
      <c r="B1647" s="240"/>
      <c r="C1647" s="241"/>
      <c r="D1647" s="231" t="s">
        <v>150</v>
      </c>
      <c r="E1647" s="242" t="s">
        <v>1</v>
      </c>
      <c r="F1647" s="243" t="s">
        <v>200</v>
      </c>
      <c r="G1647" s="241"/>
      <c r="H1647" s="244">
        <v>-5.7000000000000002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150</v>
      </c>
      <c r="AU1647" s="250" t="s">
        <v>144</v>
      </c>
      <c r="AV1647" s="14" t="s">
        <v>144</v>
      </c>
      <c r="AW1647" s="14" t="s">
        <v>30</v>
      </c>
      <c r="AX1647" s="14" t="s">
        <v>74</v>
      </c>
      <c r="AY1647" s="250" t="s">
        <v>136</v>
      </c>
    </row>
    <row r="1648" s="15" customFormat="1">
      <c r="A1648" s="15"/>
      <c r="B1648" s="251"/>
      <c r="C1648" s="252"/>
      <c r="D1648" s="231" t="s">
        <v>150</v>
      </c>
      <c r="E1648" s="253" t="s">
        <v>1</v>
      </c>
      <c r="F1648" s="254" t="s">
        <v>174</v>
      </c>
      <c r="G1648" s="252"/>
      <c r="H1648" s="255">
        <v>238.648</v>
      </c>
      <c r="I1648" s="256"/>
      <c r="J1648" s="252"/>
      <c r="K1648" s="252"/>
      <c r="L1648" s="257"/>
      <c r="M1648" s="258"/>
      <c r="N1648" s="259"/>
      <c r="O1648" s="259"/>
      <c r="P1648" s="259"/>
      <c r="Q1648" s="259"/>
      <c r="R1648" s="259"/>
      <c r="S1648" s="259"/>
      <c r="T1648" s="260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61" t="s">
        <v>150</v>
      </c>
      <c r="AU1648" s="261" t="s">
        <v>144</v>
      </c>
      <c r="AV1648" s="15" t="s">
        <v>143</v>
      </c>
      <c r="AW1648" s="15" t="s">
        <v>30</v>
      </c>
      <c r="AX1648" s="15" t="s">
        <v>81</v>
      </c>
      <c r="AY1648" s="261" t="s">
        <v>136</v>
      </c>
    </row>
    <row r="1649" s="2" customFormat="1" ht="24.15" customHeight="1">
      <c r="A1649" s="38"/>
      <c r="B1649" s="39"/>
      <c r="C1649" s="215" t="s">
        <v>1833</v>
      </c>
      <c r="D1649" s="215" t="s">
        <v>139</v>
      </c>
      <c r="E1649" s="216" t="s">
        <v>1834</v>
      </c>
      <c r="F1649" s="217" t="s">
        <v>1835</v>
      </c>
      <c r="G1649" s="218" t="s">
        <v>148</v>
      </c>
      <c r="H1649" s="219">
        <v>238.648</v>
      </c>
      <c r="I1649" s="220"/>
      <c r="J1649" s="221">
        <f>ROUND(I1649*H1649,1)</f>
        <v>0</v>
      </c>
      <c r="K1649" s="222"/>
      <c r="L1649" s="44"/>
      <c r="M1649" s="223" t="s">
        <v>1</v>
      </c>
      <c r="N1649" s="224" t="s">
        <v>40</v>
      </c>
      <c r="O1649" s="91"/>
      <c r="P1649" s="225">
        <f>O1649*H1649</f>
        <v>0</v>
      </c>
      <c r="Q1649" s="225">
        <v>0</v>
      </c>
      <c r="R1649" s="225">
        <f>Q1649*H1649</f>
        <v>0</v>
      </c>
      <c r="S1649" s="225">
        <v>0.00014999999999999999</v>
      </c>
      <c r="T1649" s="226">
        <f>S1649*H1649</f>
        <v>0.035797199999999994</v>
      </c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R1649" s="227" t="s">
        <v>244</v>
      </c>
      <c r="AT1649" s="227" t="s">
        <v>139</v>
      </c>
      <c r="AU1649" s="227" t="s">
        <v>144</v>
      </c>
      <c r="AY1649" s="17" t="s">
        <v>136</v>
      </c>
      <c r="BE1649" s="228">
        <f>IF(N1649="základní",J1649,0)</f>
        <v>0</v>
      </c>
      <c r="BF1649" s="228">
        <f>IF(N1649="snížená",J1649,0)</f>
        <v>0</v>
      </c>
      <c r="BG1649" s="228">
        <f>IF(N1649="zákl. přenesená",J1649,0)</f>
        <v>0</v>
      </c>
      <c r="BH1649" s="228">
        <f>IF(N1649="sníž. přenesená",J1649,0)</f>
        <v>0</v>
      </c>
      <c r="BI1649" s="228">
        <f>IF(N1649="nulová",J1649,0)</f>
        <v>0</v>
      </c>
      <c r="BJ1649" s="17" t="s">
        <v>144</v>
      </c>
      <c r="BK1649" s="228">
        <f>ROUND(I1649*H1649,1)</f>
        <v>0</v>
      </c>
      <c r="BL1649" s="17" t="s">
        <v>244</v>
      </c>
      <c r="BM1649" s="227" t="s">
        <v>1836</v>
      </c>
    </row>
    <row r="1650" s="13" customFormat="1">
      <c r="A1650" s="13"/>
      <c r="B1650" s="229"/>
      <c r="C1650" s="230"/>
      <c r="D1650" s="231" t="s">
        <v>150</v>
      </c>
      <c r="E1650" s="232" t="s">
        <v>1</v>
      </c>
      <c r="F1650" s="233" t="s">
        <v>1831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150</v>
      </c>
      <c r="AU1650" s="239" t="s">
        <v>144</v>
      </c>
      <c r="AV1650" s="13" t="s">
        <v>81</v>
      </c>
      <c r="AW1650" s="13" t="s">
        <v>30</v>
      </c>
      <c r="AX1650" s="13" t="s">
        <v>74</v>
      </c>
      <c r="AY1650" s="239" t="s">
        <v>136</v>
      </c>
    </row>
    <row r="1651" s="13" customFormat="1">
      <c r="A1651" s="13"/>
      <c r="B1651" s="229"/>
      <c r="C1651" s="230"/>
      <c r="D1651" s="231" t="s">
        <v>150</v>
      </c>
      <c r="E1651" s="232" t="s">
        <v>1</v>
      </c>
      <c r="F1651" s="233" t="s">
        <v>162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150</v>
      </c>
      <c r="AU1651" s="239" t="s">
        <v>144</v>
      </c>
      <c r="AV1651" s="13" t="s">
        <v>81</v>
      </c>
      <c r="AW1651" s="13" t="s">
        <v>30</v>
      </c>
      <c r="AX1651" s="13" t="s">
        <v>74</v>
      </c>
      <c r="AY1651" s="239" t="s">
        <v>136</v>
      </c>
    </row>
    <row r="1652" s="14" customFormat="1">
      <c r="A1652" s="14"/>
      <c r="B1652" s="240"/>
      <c r="C1652" s="241"/>
      <c r="D1652" s="231" t="s">
        <v>150</v>
      </c>
      <c r="E1652" s="242" t="s">
        <v>1</v>
      </c>
      <c r="F1652" s="243" t="s">
        <v>163</v>
      </c>
      <c r="G1652" s="241"/>
      <c r="H1652" s="244">
        <v>7.8390000000000004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150</v>
      </c>
      <c r="AU1652" s="250" t="s">
        <v>144</v>
      </c>
      <c r="AV1652" s="14" t="s">
        <v>144</v>
      </c>
      <c r="AW1652" s="14" t="s">
        <v>30</v>
      </c>
      <c r="AX1652" s="14" t="s">
        <v>74</v>
      </c>
      <c r="AY1652" s="250" t="s">
        <v>136</v>
      </c>
    </row>
    <row r="1653" s="13" customFormat="1">
      <c r="A1653" s="13"/>
      <c r="B1653" s="229"/>
      <c r="C1653" s="230"/>
      <c r="D1653" s="231" t="s">
        <v>150</v>
      </c>
      <c r="E1653" s="232" t="s">
        <v>1</v>
      </c>
      <c r="F1653" s="233" t="s">
        <v>164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150</v>
      </c>
      <c r="AU1653" s="239" t="s">
        <v>144</v>
      </c>
      <c r="AV1653" s="13" t="s">
        <v>81</v>
      </c>
      <c r="AW1653" s="13" t="s">
        <v>30</v>
      </c>
      <c r="AX1653" s="13" t="s">
        <v>74</v>
      </c>
      <c r="AY1653" s="239" t="s">
        <v>136</v>
      </c>
    </row>
    <row r="1654" s="14" customFormat="1">
      <c r="A1654" s="14"/>
      <c r="B1654" s="240"/>
      <c r="C1654" s="241"/>
      <c r="D1654" s="231" t="s">
        <v>150</v>
      </c>
      <c r="E1654" s="242" t="s">
        <v>1</v>
      </c>
      <c r="F1654" s="243" t="s">
        <v>165</v>
      </c>
      <c r="G1654" s="241"/>
      <c r="H1654" s="244">
        <v>2.9060000000000001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150</v>
      </c>
      <c r="AU1654" s="250" t="s">
        <v>144</v>
      </c>
      <c r="AV1654" s="14" t="s">
        <v>144</v>
      </c>
      <c r="AW1654" s="14" t="s">
        <v>30</v>
      </c>
      <c r="AX1654" s="14" t="s">
        <v>74</v>
      </c>
      <c r="AY1654" s="250" t="s">
        <v>136</v>
      </c>
    </row>
    <row r="1655" s="13" customFormat="1">
      <c r="A1655" s="13"/>
      <c r="B1655" s="229"/>
      <c r="C1655" s="230"/>
      <c r="D1655" s="231" t="s">
        <v>150</v>
      </c>
      <c r="E1655" s="232" t="s">
        <v>1</v>
      </c>
      <c r="F1655" s="233" t="s">
        <v>166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150</v>
      </c>
      <c r="AU1655" s="239" t="s">
        <v>144</v>
      </c>
      <c r="AV1655" s="13" t="s">
        <v>81</v>
      </c>
      <c r="AW1655" s="13" t="s">
        <v>30</v>
      </c>
      <c r="AX1655" s="13" t="s">
        <v>74</v>
      </c>
      <c r="AY1655" s="239" t="s">
        <v>136</v>
      </c>
    </row>
    <row r="1656" s="14" customFormat="1">
      <c r="A1656" s="14"/>
      <c r="B1656" s="240"/>
      <c r="C1656" s="241"/>
      <c r="D1656" s="231" t="s">
        <v>150</v>
      </c>
      <c r="E1656" s="242" t="s">
        <v>1</v>
      </c>
      <c r="F1656" s="243" t="s">
        <v>167</v>
      </c>
      <c r="G1656" s="241"/>
      <c r="H1656" s="244">
        <v>1.2150000000000001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150</v>
      </c>
      <c r="AU1656" s="250" t="s">
        <v>144</v>
      </c>
      <c r="AV1656" s="14" t="s">
        <v>144</v>
      </c>
      <c r="AW1656" s="14" t="s">
        <v>30</v>
      </c>
      <c r="AX1656" s="14" t="s">
        <v>74</v>
      </c>
      <c r="AY1656" s="250" t="s">
        <v>136</v>
      </c>
    </row>
    <row r="1657" s="13" customFormat="1">
      <c r="A1657" s="13"/>
      <c r="B1657" s="229"/>
      <c r="C1657" s="230"/>
      <c r="D1657" s="231" t="s">
        <v>150</v>
      </c>
      <c r="E1657" s="232" t="s">
        <v>1</v>
      </c>
      <c r="F1657" s="233" t="s">
        <v>168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150</v>
      </c>
      <c r="AU1657" s="239" t="s">
        <v>144</v>
      </c>
      <c r="AV1657" s="13" t="s">
        <v>81</v>
      </c>
      <c r="AW1657" s="13" t="s">
        <v>30</v>
      </c>
      <c r="AX1657" s="13" t="s">
        <v>74</v>
      </c>
      <c r="AY1657" s="239" t="s">
        <v>136</v>
      </c>
    </row>
    <row r="1658" s="14" customFormat="1">
      <c r="A1658" s="14"/>
      <c r="B1658" s="240"/>
      <c r="C1658" s="241"/>
      <c r="D1658" s="231" t="s">
        <v>150</v>
      </c>
      <c r="E1658" s="242" t="s">
        <v>1</v>
      </c>
      <c r="F1658" s="243" t="s">
        <v>169</v>
      </c>
      <c r="G1658" s="241"/>
      <c r="H1658" s="244">
        <v>8.3599999999999994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150</v>
      </c>
      <c r="AU1658" s="250" t="s">
        <v>144</v>
      </c>
      <c r="AV1658" s="14" t="s">
        <v>144</v>
      </c>
      <c r="AW1658" s="14" t="s">
        <v>30</v>
      </c>
      <c r="AX1658" s="14" t="s">
        <v>74</v>
      </c>
      <c r="AY1658" s="250" t="s">
        <v>136</v>
      </c>
    </row>
    <row r="1659" s="13" customFormat="1">
      <c r="A1659" s="13"/>
      <c r="B1659" s="229"/>
      <c r="C1659" s="230"/>
      <c r="D1659" s="231" t="s">
        <v>150</v>
      </c>
      <c r="E1659" s="232" t="s">
        <v>1</v>
      </c>
      <c r="F1659" s="233" t="s">
        <v>170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150</v>
      </c>
      <c r="AU1659" s="239" t="s">
        <v>144</v>
      </c>
      <c r="AV1659" s="13" t="s">
        <v>81</v>
      </c>
      <c r="AW1659" s="13" t="s">
        <v>30</v>
      </c>
      <c r="AX1659" s="13" t="s">
        <v>74</v>
      </c>
      <c r="AY1659" s="239" t="s">
        <v>136</v>
      </c>
    </row>
    <row r="1660" s="14" customFormat="1">
      <c r="A1660" s="14"/>
      <c r="B1660" s="240"/>
      <c r="C1660" s="241"/>
      <c r="D1660" s="231" t="s">
        <v>150</v>
      </c>
      <c r="E1660" s="242" t="s">
        <v>1</v>
      </c>
      <c r="F1660" s="243" t="s">
        <v>171</v>
      </c>
      <c r="G1660" s="241"/>
      <c r="H1660" s="244">
        <v>17.855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150</v>
      </c>
      <c r="AU1660" s="250" t="s">
        <v>144</v>
      </c>
      <c r="AV1660" s="14" t="s">
        <v>144</v>
      </c>
      <c r="AW1660" s="14" t="s">
        <v>30</v>
      </c>
      <c r="AX1660" s="14" t="s">
        <v>74</v>
      </c>
      <c r="AY1660" s="250" t="s">
        <v>136</v>
      </c>
    </row>
    <row r="1661" s="13" customFormat="1">
      <c r="A1661" s="13"/>
      <c r="B1661" s="229"/>
      <c r="C1661" s="230"/>
      <c r="D1661" s="231" t="s">
        <v>150</v>
      </c>
      <c r="E1661" s="232" t="s">
        <v>1</v>
      </c>
      <c r="F1661" s="233" t="s">
        <v>172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150</v>
      </c>
      <c r="AU1661" s="239" t="s">
        <v>144</v>
      </c>
      <c r="AV1661" s="13" t="s">
        <v>81</v>
      </c>
      <c r="AW1661" s="13" t="s">
        <v>30</v>
      </c>
      <c r="AX1661" s="13" t="s">
        <v>74</v>
      </c>
      <c r="AY1661" s="239" t="s">
        <v>136</v>
      </c>
    </row>
    <row r="1662" s="14" customFormat="1">
      <c r="A1662" s="14"/>
      <c r="B1662" s="240"/>
      <c r="C1662" s="241"/>
      <c r="D1662" s="231" t="s">
        <v>150</v>
      </c>
      <c r="E1662" s="242" t="s">
        <v>1</v>
      </c>
      <c r="F1662" s="243" t="s">
        <v>173</v>
      </c>
      <c r="G1662" s="241"/>
      <c r="H1662" s="244">
        <v>18.978000000000002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150</v>
      </c>
      <c r="AU1662" s="250" t="s">
        <v>144</v>
      </c>
      <c r="AV1662" s="14" t="s">
        <v>144</v>
      </c>
      <c r="AW1662" s="14" t="s">
        <v>30</v>
      </c>
      <c r="AX1662" s="14" t="s">
        <v>74</v>
      </c>
      <c r="AY1662" s="250" t="s">
        <v>136</v>
      </c>
    </row>
    <row r="1663" s="13" customFormat="1">
      <c r="A1663" s="13"/>
      <c r="B1663" s="229"/>
      <c r="C1663" s="230"/>
      <c r="D1663" s="231" t="s">
        <v>150</v>
      </c>
      <c r="E1663" s="232" t="s">
        <v>1</v>
      </c>
      <c r="F1663" s="233" t="s">
        <v>1832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150</v>
      </c>
      <c r="AU1663" s="239" t="s">
        <v>144</v>
      </c>
      <c r="AV1663" s="13" t="s">
        <v>81</v>
      </c>
      <c r="AW1663" s="13" t="s">
        <v>30</v>
      </c>
      <c r="AX1663" s="13" t="s">
        <v>74</v>
      </c>
      <c r="AY1663" s="239" t="s">
        <v>136</v>
      </c>
    </row>
    <row r="1664" s="13" customFormat="1">
      <c r="A1664" s="13"/>
      <c r="B1664" s="229"/>
      <c r="C1664" s="230"/>
      <c r="D1664" s="231" t="s">
        <v>150</v>
      </c>
      <c r="E1664" s="232" t="s">
        <v>1</v>
      </c>
      <c r="F1664" s="233" t="s">
        <v>162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150</v>
      </c>
      <c r="AU1664" s="239" t="s">
        <v>144</v>
      </c>
      <c r="AV1664" s="13" t="s">
        <v>81</v>
      </c>
      <c r="AW1664" s="13" t="s">
        <v>30</v>
      </c>
      <c r="AX1664" s="13" t="s">
        <v>74</v>
      </c>
      <c r="AY1664" s="239" t="s">
        <v>136</v>
      </c>
    </row>
    <row r="1665" s="14" customFormat="1">
      <c r="A1665" s="14"/>
      <c r="B1665" s="240"/>
      <c r="C1665" s="241"/>
      <c r="D1665" s="231" t="s">
        <v>150</v>
      </c>
      <c r="E1665" s="242" t="s">
        <v>1</v>
      </c>
      <c r="F1665" s="243" t="s">
        <v>192</v>
      </c>
      <c r="G1665" s="241"/>
      <c r="H1665" s="244">
        <v>38.542000000000002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150</v>
      </c>
      <c r="AU1665" s="250" t="s">
        <v>144</v>
      </c>
      <c r="AV1665" s="14" t="s">
        <v>144</v>
      </c>
      <c r="AW1665" s="14" t="s">
        <v>30</v>
      </c>
      <c r="AX1665" s="14" t="s">
        <v>74</v>
      </c>
      <c r="AY1665" s="250" t="s">
        <v>136</v>
      </c>
    </row>
    <row r="1666" s="13" customFormat="1">
      <c r="A1666" s="13"/>
      <c r="B1666" s="229"/>
      <c r="C1666" s="230"/>
      <c r="D1666" s="231" t="s">
        <v>150</v>
      </c>
      <c r="E1666" s="232" t="s">
        <v>1</v>
      </c>
      <c r="F1666" s="233" t="s">
        <v>164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150</v>
      </c>
      <c r="AU1666" s="239" t="s">
        <v>144</v>
      </c>
      <c r="AV1666" s="13" t="s">
        <v>81</v>
      </c>
      <c r="AW1666" s="13" t="s">
        <v>30</v>
      </c>
      <c r="AX1666" s="13" t="s">
        <v>74</v>
      </c>
      <c r="AY1666" s="239" t="s">
        <v>136</v>
      </c>
    </row>
    <row r="1667" s="14" customFormat="1">
      <c r="A1667" s="14"/>
      <c r="B1667" s="240"/>
      <c r="C1667" s="241"/>
      <c r="D1667" s="231" t="s">
        <v>150</v>
      </c>
      <c r="E1667" s="242" t="s">
        <v>1</v>
      </c>
      <c r="F1667" s="243" t="s">
        <v>193</v>
      </c>
      <c r="G1667" s="241"/>
      <c r="H1667" s="244">
        <v>21.792000000000002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150</v>
      </c>
      <c r="AU1667" s="250" t="s">
        <v>144</v>
      </c>
      <c r="AV1667" s="14" t="s">
        <v>144</v>
      </c>
      <c r="AW1667" s="14" t="s">
        <v>30</v>
      </c>
      <c r="AX1667" s="14" t="s">
        <v>74</v>
      </c>
      <c r="AY1667" s="250" t="s">
        <v>136</v>
      </c>
    </row>
    <row r="1668" s="13" customFormat="1">
      <c r="A1668" s="13"/>
      <c r="B1668" s="229"/>
      <c r="C1668" s="230"/>
      <c r="D1668" s="231" t="s">
        <v>150</v>
      </c>
      <c r="E1668" s="232" t="s">
        <v>1</v>
      </c>
      <c r="F1668" s="233" t="s">
        <v>166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150</v>
      </c>
      <c r="AU1668" s="239" t="s">
        <v>144</v>
      </c>
      <c r="AV1668" s="13" t="s">
        <v>81</v>
      </c>
      <c r="AW1668" s="13" t="s">
        <v>30</v>
      </c>
      <c r="AX1668" s="13" t="s">
        <v>74</v>
      </c>
      <c r="AY1668" s="239" t="s">
        <v>136</v>
      </c>
    </row>
    <row r="1669" s="14" customFormat="1">
      <c r="A1669" s="14"/>
      <c r="B1669" s="240"/>
      <c r="C1669" s="241"/>
      <c r="D1669" s="231" t="s">
        <v>150</v>
      </c>
      <c r="E1669" s="242" t="s">
        <v>1</v>
      </c>
      <c r="F1669" s="243" t="s">
        <v>194</v>
      </c>
      <c r="G1669" s="241"/>
      <c r="H1669" s="244">
        <v>12.882999999999999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150</v>
      </c>
      <c r="AU1669" s="250" t="s">
        <v>144</v>
      </c>
      <c r="AV1669" s="14" t="s">
        <v>144</v>
      </c>
      <c r="AW1669" s="14" t="s">
        <v>30</v>
      </c>
      <c r="AX1669" s="14" t="s">
        <v>74</v>
      </c>
      <c r="AY1669" s="250" t="s">
        <v>136</v>
      </c>
    </row>
    <row r="1670" s="13" customFormat="1">
      <c r="A1670" s="13"/>
      <c r="B1670" s="229"/>
      <c r="C1670" s="230"/>
      <c r="D1670" s="231" t="s">
        <v>150</v>
      </c>
      <c r="E1670" s="232" t="s">
        <v>1</v>
      </c>
      <c r="F1670" s="233" t="s">
        <v>168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150</v>
      </c>
      <c r="AU1670" s="239" t="s">
        <v>144</v>
      </c>
      <c r="AV1670" s="13" t="s">
        <v>81</v>
      </c>
      <c r="AW1670" s="13" t="s">
        <v>30</v>
      </c>
      <c r="AX1670" s="13" t="s">
        <v>74</v>
      </c>
      <c r="AY1670" s="239" t="s">
        <v>136</v>
      </c>
    </row>
    <row r="1671" s="14" customFormat="1">
      <c r="A1671" s="14"/>
      <c r="B1671" s="240"/>
      <c r="C1671" s="241"/>
      <c r="D1671" s="231" t="s">
        <v>150</v>
      </c>
      <c r="E1671" s="242" t="s">
        <v>1</v>
      </c>
      <c r="F1671" s="243" t="s">
        <v>195</v>
      </c>
      <c r="G1671" s="241"/>
      <c r="H1671" s="244">
        <v>38.322000000000003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150</v>
      </c>
      <c r="AU1671" s="250" t="s">
        <v>144</v>
      </c>
      <c r="AV1671" s="14" t="s">
        <v>144</v>
      </c>
      <c r="AW1671" s="14" t="s">
        <v>30</v>
      </c>
      <c r="AX1671" s="14" t="s">
        <v>74</v>
      </c>
      <c r="AY1671" s="250" t="s">
        <v>136</v>
      </c>
    </row>
    <row r="1672" s="13" customFormat="1">
      <c r="A1672" s="13"/>
      <c r="B1672" s="229"/>
      <c r="C1672" s="230"/>
      <c r="D1672" s="231" t="s">
        <v>150</v>
      </c>
      <c r="E1672" s="232" t="s">
        <v>1</v>
      </c>
      <c r="F1672" s="233" t="s">
        <v>170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150</v>
      </c>
      <c r="AU1672" s="239" t="s">
        <v>144</v>
      </c>
      <c r="AV1672" s="13" t="s">
        <v>81</v>
      </c>
      <c r="AW1672" s="13" t="s">
        <v>30</v>
      </c>
      <c r="AX1672" s="13" t="s">
        <v>74</v>
      </c>
      <c r="AY1672" s="239" t="s">
        <v>136</v>
      </c>
    </row>
    <row r="1673" s="14" customFormat="1">
      <c r="A1673" s="14"/>
      <c r="B1673" s="240"/>
      <c r="C1673" s="241"/>
      <c r="D1673" s="231" t="s">
        <v>150</v>
      </c>
      <c r="E1673" s="242" t="s">
        <v>1</v>
      </c>
      <c r="F1673" s="243" t="s">
        <v>196</v>
      </c>
      <c r="G1673" s="241"/>
      <c r="H1673" s="244">
        <v>43.695999999999998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150</v>
      </c>
      <c r="AU1673" s="250" t="s">
        <v>144</v>
      </c>
      <c r="AV1673" s="14" t="s">
        <v>144</v>
      </c>
      <c r="AW1673" s="14" t="s">
        <v>30</v>
      </c>
      <c r="AX1673" s="14" t="s">
        <v>74</v>
      </c>
      <c r="AY1673" s="250" t="s">
        <v>136</v>
      </c>
    </row>
    <row r="1674" s="13" customFormat="1">
      <c r="A1674" s="13"/>
      <c r="B1674" s="229"/>
      <c r="C1674" s="230"/>
      <c r="D1674" s="231" t="s">
        <v>150</v>
      </c>
      <c r="E1674" s="232" t="s">
        <v>1</v>
      </c>
      <c r="F1674" s="233" t="s">
        <v>172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150</v>
      </c>
      <c r="AU1674" s="239" t="s">
        <v>144</v>
      </c>
      <c r="AV1674" s="13" t="s">
        <v>81</v>
      </c>
      <c r="AW1674" s="13" t="s">
        <v>30</v>
      </c>
      <c r="AX1674" s="13" t="s">
        <v>74</v>
      </c>
      <c r="AY1674" s="239" t="s">
        <v>136</v>
      </c>
    </row>
    <row r="1675" s="14" customFormat="1">
      <c r="A1675" s="14"/>
      <c r="B1675" s="240"/>
      <c r="C1675" s="241"/>
      <c r="D1675" s="231" t="s">
        <v>150</v>
      </c>
      <c r="E1675" s="242" t="s">
        <v>1</v>
      </c>
      <c r="F1675" s="243" t="s">
        <v>197</v>
      </c>
      <c r="G1675" s="241"/>
      <c r="H1675" s="244">
        <v>45.359999999999999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150</v>
      </c>
      <c r="AU1675" s="250" t="s">
        <v>144</v>
      </c>
      <c r="AV1675" s="14" t="s">
        <v>144</v>
      </c>
      <c r="AW1675" s="14" t="s">
        <v>30</v>
      </c>
      <c r="AX1675" s="14" t="s">
        <v>74</v>
      </c>
      <c r="AY1675" s="250" t="s">
        <v>136</v>
      </c>
    </row>
    <row r="1676" s="13" customFormat="1">
      <c r="A1676" s="13"/>
      <c r="B1676" s="229"/>
      <c r="C1676" s="230"/>
      <c r="D1676" s="231" t="s">
        <v>150</v>
      </c>
      <c r="E1676" s="232" t="s">
        <v>1</v>
      </c>
      <c r="F1676" s="233" t="s">
        <v>198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150</v>
      </c>
      <c r="AU1676" s="239" t="s">
        <v>144</v>
      </c>
      <c r="AV1676" s="13" t="s">
        <v>81</v>
      </c>
      <c r="AW1676" s="13" t="s">
        <v>30</v>
      </c>
      <c r="AX1676" s="13" t="s">
        <v>74</v>
      </c>
      <c r="AY1676" s="239" t="s">
        <v>136</v>
      </c>
    </row>
    <row r="1677" s="13" customFormat="1">
      <c r="A1677" s="13"/>
      <c r="B1677" s="229"/>
      <c r="C1677" s="230"/>
      <c r="D1677" s="231" t="s">
        <v>150</v>
      </c>
      <c r="E1677" s="232" t="s">
        <v>1</v>
      </c>
      <c r="F1677" s="233" t="s">
        <v>164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150</v>
      </c>
      <c r="AU1677" s="239" t="s">
        <v>144</v>
      </c>
      <c r="AV1677" s="13" t="s">
        <v>81</v>
      </c>
      <c r="AW1677" s="13" t="s">
        <v>30</v>
      </c>
      <c r="AX1677" s="13" t="s">
        <v>74</v>
      </c>
      <c r="AY1677" s="239" t="s">
        <v>136</v>
      </c>
    </row>
    <row r="1678" s="14" customFormat="1">
      <c r="A1678" s="14"/>
      <c r="B1678" s="240"/>
      <c r="C1678" s="241"/>
      <c r="D1678" s="231" t="s">
        <v>150</v>
      </c>
      <c r="E1678" s="242" t="s">
        <v>1</v>
      </c>
      <c r="F1678" s="243" t="s">
        <v>199</v>
      </c>
      <c r="G1678" s="241"/>
      <c r="H1678" s="244">
        <v>-13.4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150</v>
      </c>
      <c r="AU1678" s="250" t="s">
        <v>144</v>
      </c>
      <c r="AV1678" s="14" t="s">
        <v>144</v>
      </c>
      <c r="AW1678" s="14" t="s">
        <v>30</v>
      </c>
      <c r="AX1678" s="14" t="s">
        <v>74</v>
      </c>
      <c r="AY1678" s="250" t="s">
        <v>136</v>
      </c>
    </row>
    <row r="1679" s="13" customFormat="1">
      <c r="A1679" s="13"/>
      <c r="B1679" s="229"/>
      <c r="C1679" s="230"/>
      <c r="D1679" s="231" t="s">
        <v>150</v>
      </c>
      <c r="E1679" s="232" t="s">
        <v>1</v>
      </c>
      <c r="F1679" s="233" t="s">
        <v>166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150</v>
      </c>
      <c r="AU1679" s="239" t="s">
        <v>144</v>
      </c>
      <c r="AV1679" s="13" t="s">
        <v>81</v>
      </c>
      <c r="AW1679" s="13" t="s">
        <v>30</v>
      </c>
      <c r="AX1679" s="13" t="s">
        <v>74</v>
      </c>
      <c r="AY1679" s="239" t="s">
        <v>136</v>
      </c>
    </row>
    <row r="1680" s="14" customFormat="1">
      <c r="A1680" s="14"/>
      <c r="B1680" s="240"/>
      <c r="C1680" s="241"/>
      <c r="D1680" s="231" t="s">
        <v>150</v>
      </c>
      <c r="E1680" s="242" t="s">
        <v>1</v>
      </c>
      <c r="F1680" s="243" t="s">
        <v>200</v>
      </c>
      <c r="G1680" s="241"/>
      <c r="H1680" s="244">
        <v>-5.7000000000000002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150</v>
      </c>
      <c r="AU1680" s="250" t="s">
        <v>144</v>
      </c>
      <c r="AV1680" s="14" t="s">
        <v>144</v>
      </c>
      <c r="AW1680" s="14" t="s">
        <v>30</v>
      </c>
      <c r="AX1680" s="14" t="s">
        <v>74</v>
      </c>
      <c r="AY1680" s="250" t="s">
        <v>136</v>
      </c>
    </row>
    <row r="1681" s="15" customFormat="1">
      <c r="A1681" s="15"/>
      <c r="B1681" s="251"/>
      <c r="C1681" s="252"/>
      <c r="D1681" s="231" t="s">
        <v>150</v>
      </c>
      <c r="E1681" s="253" t="s">
        <v>1</v>
      </c>
      <c r="F1681" s="254" t="s">
        <v>174</v>
      </c>
      <c r="G1681" s="252"/>
      <c r="H1681" s="255">
        <v>238.648</v>
      </c>
      <c r="I1681" s="256"/>
      <c r="J1681" s="252"/>
      <c r="K1681" s="252"/>
      <c r="L1681" s="257"/>
      <c r="M1681" s="258"/>
      <c r="N1681" s="259"/>
      <c r="O1681" s="259"/>
      <c r="P1681" s="259"/>
      <c r="Q1681" s="259"/>
      <c r="R1681" s="259"/>
      <c r="S1681" s="259"/>
      <c r="T1681" s="260"/>
      <c r="U1681" s="15"/>
      <c r="V1681" s="15"/>
      <c r="W1681" s="15"/>
      <c r="X1681" s="15"/>
      <c r="Y1681" s="15"/>
      <c r="Z1681" s="15"/>
      <c r="AA1681" s="15"/>
      <c r="AB1681" s="15"/>
      <c r="AC1681" s="15"/>
      <c r="AD1681" s="15"/>
      <c r="AE1681" s="15"/>
      <c r="AT1681" s="261" t="s">
        <v>150</v>
      </c>
      <c r="AU1681" s="261" t="s">
        <v>144</v>
      </c>
      <c r="AV1681" s="15" t="s">
        <v>143</v>
      </c>
      <c r="AW1681" s="15" t="s">
        <v>30</v>
      </c>
      <c r="AX1681" s="15" t="s">
        <v>81</v>
      </c>
      <c r="AY1681" s="261" t="s">
        <v>136</v>
      </c>
    </row>
    <row r="1682" s="2" customFormat="1" ht="16.5" customHeight="1">
      <c r="A1682" s="38"/>
      <c r="B1682" s="39"/>
      <c r="C1682" s="215" t="s">
        <v>1837</v>
      </c>
      <c r="D1682" s="215" t="s">
        <v>139</v>
      </c>
      <c r="E1682" s="216" t="s">
        <v>1838</v>
      </c>
      <c r="F1682" s="217" t="s">
        <v>1839</v>
      </c>
      <c r="G1682" s="218" t="s">
        <v>148</v>
      </c>
      <c r="H1682" s="219">
        <v>238.648</v>
      </c>
      <c r="I1682" s="220"/>
      <c r="J1682" s="221">
        <f>ROUND(I1682*H1682,1)</f>
        <v>0</v>
      </c>
      <c r="K1682" s="222"/>
      <c r="L1682" s="44"/>
      <c r="M1682" s="223" t="s">
        <v>1</v>
      </c>
      <c r="N1682" s="224" t="s">
        <v>40</v>
      </c>
      <c r="O1682" s="91"/>
      <c r="P1682" s="225">
        <f>O1682*H1682</f>
        <v>0</v>
      </c>
      <c r="Q1682" s="225">
        <v>0.001</v>
      </c>
      <c r="R1682" s="225">
        <f>Q1682*H1682</f>
        <v>0.238648</v>
      </c>
      <c r="S1682" s="225">
        <v>0.00031</v>
      </c>
      <c r="T1682" s="226">
        <f>S1682*H1682</f>
        <v>0.073980879999999999</v>
      </c>
      <c r="U1682" s="38"/>
      <c r="V1682" s="38"/>
      <c r="W1682" s="38"/>
      <c r="X1682" s="38"/>
      <c r="Y1682" s="38"/>
      <c r="Z1682" s="38"/>
      <c r="AA1682" s="38"/>
      <c r="AB1682" s="38"/>
      <c r="AC1682" s="38"/>
      <c r="AD1682" s="38"/>
      <c r="AE1682" s="38"/>
      <c r="AR1682" s="227" t="s">
        <v>244</v>
      </c>
      <c r="AT1682" s="227" t="s">
        <v>139</v>
      </c>
      <c r="AU1682" s="227" t="s">
        <v>144</v>
      </c>
      <c r="AY1682" s="17" t="s">
        <v>136</v>
      </c>
      <c r="BE1682" s="228">
        <f>IF(N1682="základní",J1682,0)</f>
        <v>0</v>
      </c>
      <c r="BF1682" s="228">
        <f>IF(N1682="snížená",J1682,0)</f>
        <v>0</v>
      </c>
      <c r="BG1682" s="228">
        <f>IF(N1682="zákl. přenesená",J1682,0)</f>
        <v>0</v>
      </c>
      <c r="BH1682" s="228">
        <f>IF(N1682="sníž. přenesená",J1682,0)</f>
        <v>0</v>
      </c>
      <c r="BI1682" s="228">
        <f>IF(N1682="nulová",J1682,0)</f>
        <v>0</v>
      </c>
      <c r="BJ1682" s="17" t="s">
        <v>144</v>
      </c>
      <c r="BK1682" s="228">
        <f>ROUND(I1682*H1682,1)</f>
        <v>0</v>
      </c>
      <c r="BL1682" s="17" t="s">
        <v>244</v>
      </c>
      <c r="BM1682" s="227" t="s">
        <v>1840</v>
      </c>
    </row>
    <row r="1683" s="13" customFormat="1">
      <c r="A1683" s="13"/>
      <c r="B1683" s="229"/>
      <c r="C1683" s="230"/>
      <c r="D1683" s="231" t="s">
        <v>150</v>
      </c>
      <c r="E1683" s="232" t="s">
        <v>1</v>
      </c>
      <c r="F1683" s="233" t="s">
        <v>1831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150</v>
      </c>
      <c r="AU1683" s="239" t="s">
        <v>144</v>
      </c>
      <c r="AV1683" s="13" t="s">
        <v>81</v>
      </c>
      <c r="AW1683" s="13" t="s">
        <v>30</v>
      </c>
      <c r="AX1683" s="13" t="s">
        <v>74</v>
      </c>
      <c r="AY1683" s="239" t="s">
        <v>136</v>
      </c>
    </row>
    <row r="1684" s="13" customFormat="1">
      <c r="A1684" s="13"/>
      <c r="B1684" s="229"/>
      <c r="C1684" s="230"/>
      <c r="D1684" s="231" t="s">
        <v>150</v>
      </c>
      <c r="E1684" s="232" t="s">
        <v>1</v>
      </c>
      <c r="F1684" s="233" t="s">
        <v>162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150</v>
      </c>
      <c r="AU1684" s="239" t="s">
        <v>144</v>
      </c>
      <c r="AV1684" s="13" t="s">
        <v>81</v>
      </c>
      <c r="AW1684" s="13" t="s">
        <v>30</v>
      </c>
      <c r="AX1684" s="13" t="s">
        <v>74</v>
      </c>
      <c r="AY1684" s="239" t="s">
        <v>136</v>
      </c>
    </row>
    <row r="1685" s="14" customFormat="1">
      <c r="A1685" s="14"/>
      <c r="B1685" s="240"/>
      <c r="C1685" s="241"/>
      <c r="D1685" s="231" t="s">
        <v>150</v>
      </c>
      <c r="E1685" s="242" t="s">
        <v>1</v>
      </c>
      <c r="F1685" s="243" t="s">
        <v>163</v>
      </c>
      <c r="G1685" s="241"/>
      <c r="H1685" s="244">
        <v>7.8390000000000004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150</v>
      </c>
      <c r="AU1685" s="250" t="s">
        <v>144</v>
      </c>
      <c r="AV1685" s="14" t="s">
        <v>144</v>
      </c>
      <c r="AW1685" s="14" t="s">
        <v>30</v>
      </c>
      <c r="AX1685" s="14" t="s">
        <v>74</v>
      </c>
      <c r="AY1685" s="250" t="s">
        <v>136</v>
      </c>
    </row>
    <row r="1686" s="13" customFormat="1">
      <c r="A1686" s="13"/>
      <c r="B1686" s="229"/>
      <c r="C1686" s="230"/>
      <c r="D1686" s="231" t="s">
        <v>150</v>
      </c>
      <c r="E1686" s="232" t="s">
        <v>1</v>
      </c>
      <c r="F1686" s="233" t="s">
        <v>164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150</v>
      </c>
      <c r="AU1686" s="239" t="s">
        <v>144</v>
      </c>
      <c r="AV1686" s="13" t="s">
        <v>81</v>
      </c>
      <c r="AW1686" s="13" t="s">
        <v>30</v>
      </c>
      <c r="AX1686" s="13" t="s">
        <v>74</v>
      </c>
      <c r="AY1686" s="239" t="s">
        <v>136</v>
      </c>
    </row>
    <row r="1687" s="14" customFormat="1">
      <c r="A1687" s="14"/>
      <c r="B1687" s="240"/>
      <c r="C1687" s="241"/>
      <c r="D1687" s="231" t="s">
        <v>150</v>
      </c>
      <c r="E1687" s="242" t="s">
        <v>1</v>
      </c>
      <c r="F1687" s="243" t="s">
        <v>165</v>
      </c>
      <c r="G1687" s="241"/>
      <c r="H1687" s="244">
        <v>2.9060000000000001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150</v>
      </c>
      <c r="AU1687" s="250" t="s">
        <v>144</v>
      </c>
      <c r="AV1687" s="14" t="s">
        <v>144</v>
      </c>
      <c r="AW1687" s="14" t="s">
        <v>30</v>
      </c>
      <c r="AX1687" s="14" t="s">
        <v>74</v>
      </c>
      <c r="AY1687" s="250" t="s">
        <v>136</v>
      </c>
    </row>
    <row r="1688" s="13" customFormat="1">
      <c r="A1688" s="13"/>
      <c r="B1688" s="229"/>
      <c r="C1688" s="230"/>
      <c r="D1688" s="231" t="s">
        <v>150</v>
      </c>
      <c r="E1688" s="232" t="s">
        <v>1</v>
      </c>
      <c r="F1688" s="233" t="s">
        <v>166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150</v>
      </c>
      <c r="AU1688" s="239" t="s">
        <v>144</v>
      </c>
      <c r="AV1688" s="13" t="s">
        <v>81</v>
      </c>
      <c r="AW1688" s="13" t="s">
        <v>30</v>
      </c>
      <c r="AX1688" s="13" t="s">
        <v>74</v>
      </c>
      <c r="AY1688" s="239" t="s">
        <v>136</v>
      </c>
    </row>
    <row r="1689" s="14" customFormat="1">
      <c r="A1689" s="14"/>
      <c r="B1689" s="240"/>
      <c r="C1689" s="241"/>
      <c r="D1689" s="231" t="s">
        <v>150</v>
      </c>
      <c r="E1689" s="242" t="s">
        <v>1</v>
      </c>
      <c r="F1689" s="243" t="s">
        <v>167</v>
      </c>
      <c r="G1689" s="241"/>
      <c r="H1689" s="244">
        <v>1.2150000000000001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150</v>
      </c>
      <c r="AU1689" s="250" t="s">
        <v>144</v>
      </c>
      <c r="AV1689" s="14" t="s">
        <v>144</v>
      </c>
      <c r="AW1689" s="14" t="s">
        <v>30</v>
      </c>
      <c r="AX1689" s="14" t="s">
        <v>74</v>
      </c>
      <c r="AY1689" s="250" t="s">
        <v>136</v>
      </c>
    </row>
    <row r="1690" s="13" customFormat="1">
      <c r="A1690" s="13"/>
      <c r="B1690" s="229"/>
      <c r="C1690" s="230"/>
      <c r="D1690" s="231" t="s">
        <v>150</v>
      </c>
      <c r="E1690" s="232" t="s">
        <v>1</v>
      </c>
      <c r="F1690" s="233" t="s">
        <v>168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150</v>
      </c>
      <c r="AU1690" s="239" t="s">
        <v>144</v>
      </c>
      <c r="AV1690" s="13" t="s">
        <v>81</v>
      </c>
      <c r="AW1690" s="13" t="s">
        <v>30</v>
      </c>
      <c r="AX1690" s="13" t="s">
        <v>74</v>
      </c>
      <c r="AY1690" s="239" t="s">
        <v>136</v>
      </c>
    </row>
    <row r="1691" s="14" customFormat="1">
      <c r="A1691" s="14"/>
      <c r="B1691" s="240"/>
      <c r="C1691" s="241"/>
      <c r="D1691" s="231" t="s">
        <v>150</v>
      </c>
      <c r="E1691" s="242" t="s">
        <v>1</v>
      </c>
      <c r="F1691" s="243" t="s">
        <v>169</v>
      </c>
      <c r="G1691" s="241"/>
      <c r="H1691" s="244">
        <v>8.3599999999999994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150</v>
      </c>
      <c r="AU1691" s="250" t="s">
        <v>144</v>
      </c>
      <c r="AV1691" s="14" t="s">
        <v>144</v>
      </c>
      <c r="AW1691" s="14" t="s">
        <v>30</v>
      </c>
      <c r="AX1691" s="14" t="s">
        <v>74</v>
      </c>
      <c r="AY1691" s="250" t="s">
        <v>136</v>
      </c>
    </row>
    <row r="1692" s="13" customFormat="1">
      <c r="A1692" s="13"/>
      <c r="B1692" s="229"/>
      <c r="C1692" s="230"/>
      <c r="D1692" s="231" t="s">
        <v>150</v>
      </c>
      <c r="E1692" s="232" t="s">
        <v>1</v>
      </c>
      <c r="F1692" s="233" t="s">
        <v>170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150</v>
      </c>
      <c r="AU1692" s="239" t="s">
        <v>144</v>
      </c>
      <c r="AV1692" s="13" t="s">
        <v>81</v>
      </c>
      <c r="AW1692" s="13" t="s">
        <v>30</v>
      </c>
      <c r="AX1692" s="13" t="s">
        <v>74</v>
      </c>
      <c r="AY1692" s="239" t="s">
        <v>136</v>
      </c>
    </row>
    <row r="1693" s="14" customFormat="1">
      <c r="A1693" s="14"/>
      <c r="B1693" s="240"/>
      <c r="C1693" s="241"/>
      <c r="D1693" s="231" t="s">
        <v>150</v>
      </c>
      <c r="E1693" s="242" t="s">
        <v>1</v>
      </c>
      <c r="F1693" s="243" t="s">
        <v>171</v>
      </c>
      <c r="G1693" s="241"/>
      <c r="H1693" s="244">
        <v>17.855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150</v>
      </c>
      <c r="AU1693" s="250" t="s">
        <v>144</v>
      </c>
      <c r="AV1693" s="14" t="s">
        <v>144</v>
      </c>
      <c r="AW1693" s="14" t="s">
        <v>30</v>
      </c>
      <c r="AX1693" s="14" t="s">
        <v>74</v>
      </c>
      <c r="AY1693" s="250" t="s">
        <v>136</v>
      </c>
    </row>
    <row r="1694" s="13" customFormat="1">
      <c r="A1694" s="13"/>
      <c r="B1694" s="229"/>
      <c r="C1694" s="230"/>
      <c r="D1694" s="231" t="s">
        <v>150</v>
      </c>
      <c r="E1694" s="232" t="s">
        <v>1</v>
      </c>
      <c r="F1694" s="233" t="s">
        <v>172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150</v>
      </c>
      <c r="AU1694" s="239" t="s">
        <v>144</v>
      </c>
      <c r="AV1694" s="13" t="s">
        <v>81</v>
      </c>
      <c r="AW1694" s="13" t="s">
        <v>30</v>
      </c>
      <c r="AX1694" s="13" t="s">
        <v>74</v>
      </c>
      <c r="AY1694" s="239" t="s">
        <v>136</v>
      </c>
    </row>
    <row r="1695" s="14" customFormat="1">
      <c r="A1695" s="14"/>
      <c r="B1695" s="240"/>
      <c r="C1695" s="241"/>
      <c r="D1695" s="231" t="s">
        <v>150</v>
      </c>
      <c r="E1695" s="242" t="s">
        <v>1</v>
      </c>
      <c r="F1695" s="243" t="s">
        <v>173</v>
      </c>
      <c r="G1695" s="241"/>
      <c r="H1695" s="244">
        <v>18.978000000000002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150</v>
      </c>
      <c r="AU1695" s="250" t="s">
        <v>144</v>
      </c>
      <c r="AV1695" s="14" t="s">
        <v>144</v>
      </c>
      <c r="AW1695" s="14" t="s">
        <v>30</v>
      </c>
      <c r="AX1695" s="14" t="s">
        <v>74</v>
      </c>
      <c r="AY1695" s="250" t="s">
        <v>136</v>
      </c>
    </row>
    <row r="1696" s="13" customFormat="1">
      <c r="A1696" s="13"/>
      <c r="B1696" s="229"/>
      <c r="C1696" s="230"/>
      <c r="D1696" s="231" t="s">
        <v>150</v>
      </c>
      <c r="E1696" s="232" t="s">
        <v>1</v>
      </c>
      <c r="F1696" s="233" t="s">
        <v>1832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150</v>
      </c>
      <c r="AU1696" s="239" t="s">
        <v>144</v>
      </c>
      <c r="AV1696" s="13" t="s">
        <v>81</v>
      </c>
      <c r="AW1696" s="13" t="s">
        <v>30</v>
      </c>
      <c r="AX1696" s="13" t="s">
        <v>74</v>
      </c>
      <c r="AY1696" s="239" t="s">
        <v>136</v>
      </c>
    </row>
    <row r="1697" s="13" customFormat="1">
      <c r="A1697" s="13"/>
      <c r="B1697" s="229"/>
      <c r="C1697" s="230"/>
      <c r="D1697" s="231" t="s">
        <v>150</v>
      </c>
      <c r="E1697" s="232" t="s">
        <v>1</v>
      </c>
      <c r="F1697" s="233" t="s">
        <v>162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150</v>
      </c>
      <c r="AU1697" s="239" t="s">
        <v>144</v>
      </c>
      <c r="AV1697" s="13" t="s">
        <v>81</v>
      </c>
      <c r="AW1697" s="13" t="s">
        <v>30</v>
      </c>
      <c r="AX1697" s="13" t="s">
        <v>74</v>
      </c>
      <c r="AY1697" s="239" t="s">
        <v>136</v>
      </c>
    </row>
    <row r="1698" s="14" customFormat="1">
      <c r="A1698" s="14"/>
      <c r="B1698" s="240"/>
      <c r="C1698" s="241"/>
      <c r="D1698" s="231" t="s">
        <v>150</v>
      </c>
      <c r="E1698" s="242" t="s">
        <v>1</v>
      </c>
      <c r="F1698" s="243" t="s">
        <v>192</v>
      </c>
      <c r="G1698" s="241"/>
      <c r="H1698" s="244">
        <v>38.542000000000002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150</v>
      </c>
      <c r="AU1698" s="250" t="s">
        <v>144</v>
      </c>
      <c r="AV1698" s="14" t="s">
        <v>144</v>
      </c>
      <c r="AW1698" s="14" t="s">
        <v>30</v>
      </c>
      <c r="AX1698" s="14" t="s">
        <v>74</v>
      </c>
      <c r="AY1698" s="250" t="s">
        <v>136</v>
      </c>
    </row>
    <row r="1699" s="13" customFormat="1">
      <c r="A1699" s="13"/>
      <c r="B1699" s="229"/>
      <c r="C1699" s="230"/>
      <c r="D1699" s="231" t="s">
        <v>150</v>
      </c>
      <c r="E1699" s="232" t="s">
        <v>1</v>
      </c>
      <c r="F1699" s="233" t="s">
        <v>164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150</v>
      </c>
      <c r="AU1699" s="239" t="s">
        <v>144</v>
      </c>
      <c r="AV1699" s="13" t="s">
        <v>81</v>
      </c>
      <c r="AW1699" s="13" t="s">
        <v>30</v>
      </c>
      <c r="AX1699" s="13" t="s">
        <v>74</v>
      </c>
      <c r="AY1699" s="239" t="s">
        <v>136</v>
      </c>
    </row>
    <row r="1700" s="14" customFormat="1">
      <c r="A1700" s="14"/>
      <c r="B1700" s="240"/>
      <c r="C1700" s="241"/>
      <c r="D1700" s="231" t="s">
        <v>150</v>
      </c>
      <c r="E1700" s="242" t="s">
        <v>1</v>
      </c>
      <c r="F1700" s="243" t="s">
        <v>193</v>
      </c>
      <c r="G1700" s="241"/>
      <c r="H1700" s="244">
        <v>21.792000000000002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150</v>
      </c>
      <c r="AU1700" s="250" t="s">
        <v>144</v>
      </c>
      <c r="AV1700" s="14" t="s">
        <v>144</v>
      </c>
      <c r="AW1700" s="14" t="s">
        <v>30</v>
      </c>
      <c r="AX1700" s="14" t="s">
        <v>74</v>
      </c>
      <c r="AY1700" s="250" t="s">
        <v>136</v>
      </c>
    </row>
    <row r="1701" s="13" customFormat="1">
      <c r="A1701" s="13"/>
      <c r="B1701" s="229"/>
      <c r="C1701" s="230"/>
      <c r="D1701" s="231" t="s">
        <v>150</v>
      </c>
      <c r="E1701" s="232" t="s">
        <v>1</v>
      </c>
      <c r="F1701" s="233" t="s">
        <v>166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150</v>
      </c>
      <c r="AU1701" s="239" t="s">
        <v>144</v>
      </c>
      <c r="AV1701" s="13" t="s">
        <v>81</v>
      </c>
      <c r="AW1701" s="13" t="s">
        <v>30</v>
      </c>
      <c r="AX1701" s="13" t="s">
        <v>74</v>
      </c>
      <c r="AY1701" s="239" t="s">
        <v>136</v>
      </c>
    </row>
    <row r="1702" s="14" customFormat="1">
      <c r="A1702" s="14"/>
      <c r="B1702" s="240"/>
      <c r="C1702" s="241"/>
      <c r="D1702" s="231" t="s">
        <v>150</v>
      </c>
      <c r="E1702" s="242" t="s">
        <v>1</v>
      </c>
      <c r="F1702" s="243" t="s">
        <v>194</v>
      </c>
      <c r="G1702" s="241"/>
      <c r="H1702" s="244">
        <v>12.882999999999999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150</v>
      </c>
      <c r="AU1702" s="250" t="s">
        <v>144</v>
      </c>
      <c r="AV1702" s="14" t="s">
        <v>144</v>
      </c>
      <c r="AW1702" s="14" t="s">
        <v>30</v>
      </c>
      <c r="AX1702" s="14" t="s">
        <v>74</v>
      </c>
      <c r="AY1702" s="250" t="s">
        <v>136</v>
      </c>
    </row>
    <row r="1703" s="13" customFormat="1">
      <c r="A1703" s="13"/>
      <c r="B1703" s="229"/>
      <c r="C1703" s="230"/>
      <c r="D1703" s="231" t="s">
        <v>150</v>
      </c>
      <c r="E1703" s="232" t="s">
        <v>1</v>
      </c>
      <c r="F1703" s="233" t="s">
        <v>168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150</v>
      </c>
      <c r="AU1703" s="239" t="s">
        <v>144</v>
      </c>
      <c r="AV1703" s="13" t="s">
        <v>81</v>
      </c>
      <c r="AW1703" s="13" t="s">
        <v>30</v>
      </c>
      <c r="AX1703" s="13" t="s">
        <v>74</v>
      </c>
      <c r="AY1703" s="239" t="s">
        <v>136</v>
      </c>
    </row>
    <row r="1704" s="14" customFormat="1">
      <c r="A1704" s="14"/>
      <c r="B1704" s="240"/>
      <c r="C1704" s="241"/>
      <c r="D1704" s="231" t="s">
        <v>150</v>
      </c>
      <c r="E1704" s="242" t="s">
        <v>1</v>
      </c>
      <c r="F1704" s="243" t="s">
        <v>195</v>
      </c>
      <c r="G1704" s="241"/>
      <c r="H1704" s="244">
        <v>38.322000000000003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150</v>
      </c>
      <c r="AU1704" s="250" t="s">
        <v>144</v>
      </c>
      <c r="AV1704" s="14" t="s">
        <v>144</v>
      </c>
      <c r="AW1704" s="14" t="s">
        <v>30</v>
      </c>
      <c r="AX1704" s="14" t="s">
        <v>74</v>
      </c>
      <c r="AY1704" s="250" t="s">
        <v>136</v>
      </c>
    </row>
    <row r="1705" s="13" customFormat="1">
      <c r="A1705" s="13"/>
      <c r="B1705" s="229"/>
      <c r="C1705" s="230"/>
      <c r="D1705" s="231" t="s">
        <v>150</v>
      </c>
      <c r="E1705" s="232" t="s">
        <v>1</v>
      </c>
      <c r="F1705" s="233" t="s">
        <v>170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150</v>
      </c>
      <c r="AU1705" s="239" t="s">
        <v>144</v>
      </c>
      <c r="AV1705" s="13" t="s">
        <v>81</v>
      </c>
      <c r="AW1705" s="13" t="s">
        <v>30</v>
      </c>
      <c r="AX1705" s="13" t="s">
        <v>74</v>
      </c>
      <c r="AY1705" s="239" t="s">
        <v>136</v>
      </c>
    </row>
    <row r="1706" s="14" customFormat="1">
      <c r="A1706" s="14"/>
      <c r="B1706" s="240"/>
      <c r="C1706" s="241"/>
      <c r="D1706" s="231" t="s">
        <v>150</v>
      </c>
      <c r="E1706" s="242" t="s">
        <v>1</v>
      </c>
      <c r="F1706" s="243" t="s">
        <v>196</v>
      </c>
      <c r="G1706" s="241"/>
      <c r="H1706" s="244">
        <v>43.695999999999998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150</v>
      </c>
      <c r="AU1706" s="250" t="s">
        <v>144</v>
      </c>
      <c r="AV1706" s="14" t="s">
        <v>144</v>
      </c>
      <c r="AW1706" s="14" t="s">
        <v>30</v>
      </c>
      <c r="AX1706" s="14" t="s">
        <v>74</v>
      </c>
      <c r="AY1706" s="250" t="s">
        <v>136</v>
      </c>
    </row>
    <row r="1707" s="13" customFormat="1">
      <c r="A1707" s="13"/>
      <c r="B1707" s="229"/>
      <c r="C1707" s="230"/>
      <c r="D1707" s="231" t="s">
        <v>150</v>
      </c>
      <c r="E1707" s="232" t="s">
        <v>1</v>
      </c>
      <c r="F1707" s="233" t="s">
        <v>172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150</v>
      </c>
      <c r="AU1707" s="239" t="s">
        <v>144</v>
      </c>
      <c r="AV1707" s="13" t="s">
        <v>81</v>
      </c>
      <c r="AW1707" s="13" t="s">
        <v>30</v>
      </c>
      <c r="AX1707" s="13" t="s">
        <v>74</v>
      </c>
      <c r="AY1707" s="239" t="s">
        <v>136</v>
      </c>
    </row>
    <row r="1708" s="14" customFormat="1">
      <c r="A1708" s="14"/>
      <c r="B1708" s="240"/>
      <c r="C1708" s="241"/>
      <c r="D1708" s="231" t="s">
        <v>150</v>
      </c>
      <c r="E1708" s="242" t="s">
        <v>1</v>
      </c>
      <c r="F1708" s="243" t="s">
        <v>197</v>
      </c>
      <c r="G1708" s="241"/>
      <c r="H1708" s="244">
        <v>45.359999999999999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150</v>
      </c>
      <c r="AU1708" s="250" t="s">
        <v>144</v>
      </c>
      <c r="AV1708" s="14" t="s">
        <v>144</v>
      </c>
      <c r="AW1708" s="14" t="s">
        <v>30</v>
      </c>
      <c r="AX1708" s="14" t="s">
        <v>74</v>
      </c>
      <c r="AY1708" s="250" t="s">
        <v>136</v>
      </c>
    </row>
    <row r="1709" s="13" customFormat="1">
      <c r="A1709" s="13"/>
      <c r="B1709" s="229"/>
      <c r="C1709" s="230"/>
      <c r="D1709" s="231" t="s">
        <v>150</v>
      </c>
      <c r="E1709" s="232" t="s">
        <v>1</v>
      </c>
      <c r="F1709" s="233" t="s">
        <v>198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150</v>
      </c>
      <c r="AU1709" s="239" t="s">
        <v>144</v>
      </c>
      <c r="AV1709" s="13" t="s">
        <v>81</v>
      </c>
      <c r="AW1709" s="13" t="s">
        <v>30</v>
      </c>
      <c r="AX1709" s="13" t="s">
        <v>74</v>
      </c>
      <c r="AY1709" s="239" t="s">
        <v>136</v>
      </c>
    </row>
    <row r="1710" s="13" customFormat="1">
      <c r="A1710" s="13"/>
      <c r="B1710" s="229"/>
      <c r="C1710" s="230"/>
      <c r="D1710" s="231" t="s">
        <v>150</v>
      </c>
      <c r="E1710" s="232" t="s">
        <v>1</v>
      </c>
      <c r="F1710" s="233" t="s">
        <v>164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150</v>
      </c>
      <c r="AU1710" s="239" t="s">
        <v>144</v>
      </c>
      <c r="AV1710" s="13" t="s">
        <v>81</v>
      </c>
      <c r="AW1710" s="13" t="s">
        <v>30</v>
      </c>
      <c r="AX1710" s="13" t="s">
        <v>74</v>
      </c>
      <c r="AY1710" s="239" t="s">
        <v>136</v>
      </c>
    </row>
    <row r="1711" s="14" customFormat="1">
      <c r="A1711" s="14"/>
      <c r="B1711" s="240"/>
      <c r="C1711" s="241"/>
      <c r="D1711" s="231" t="s">
        <v>150</v>
      </c>
      <c r="E1711" s="242" t="s">
        <v>1</v>
      </c>
      <c r="F1711" s="243" t="s">
        <v>199</v>
      </c>
      <c r="G1711" s="241"/>
      <c r="H1711" s="244">
        <v>-13.4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150</v>
      </c>
      <c r="AU1711" s="250" t="s">
        <v>144</v>
      </c>
      <c r="AV1711" s="14" t="s">
        <v>144</v>
      </c>
      <c r="AW1711" s="14" t="s">
        <v>30</v>
      </c>
      <c r="AX1711" s="14" t="s">
        <v>74</v>
      </c>
      <c r="AY1711" s="250" t="s">
        <v>136</v>
      </c>
    </row>
    <row r="1712" s="13" customFormat="1">
      <c r="A1712" s="13"/>
      <c r="B1712" s="229"/>
      <c r="C1712" s="230"/>
      <c r="D1712" s="231" t="s">
        <v>150</v>
      </c>
      <c r="E1712" s="232" t="s">
        <v>1</v>
      </c>
      <c r="F1712" s="233" t="s">
        <v>166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150</v>
      </c>
      <c r="AU1712" s="239" t="s">
        <v>144</v>
      </c>
      <c r="AV1712" s="13" t="s">
        <v>81</v>
      </c>
      <c r="AW1712" s="13" t="s">
        <v>30</v>
      </c>
      <c r="AX1712" s="13" t="s">
        <v>74</v>
      </c>
      <c r="AY1712" s="239" t="s">
        <v>136</v>
      </c>
    </row>
    <row r="1713" s="14" customFormat="1">
      <c r="A1713" s="14"/>
      <c r="B1713" s="240"/>
      <c r="C1713" s="241"/>
      <c r="D1713" s="231" t="s">
        <v>150</v>
      </c>
      <c r="E1713" s="242" t="s">
        <v>1</v>
      </c>
      <c r="F1713" s="243" t="s">
        <v>200</v>
      </c>
      <c r="G1713" s="241"/>
      <c r="H1713" s="244">
        <v>-5.7000000000000002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150</v>
      </c>
      <c r="AU1713" s="250" t="s">
        <v>144</v>
      </c>
      <c r="AV1713" s="14" t="s">
        <v>144</v>
      </c>
      <c r="AW1713" s="14" t="s">
        <v>30</v>
      </c>
      <c r="AX1713" s="14" t="s">
        <v>74</v>
      </c>
      <c r="AY1713" s="250" t="s">
        <v>136</v>
      </c>
    </row>
    <row r="1714" s="15" customFormat="1">
      <c r="A1714" s="15"/>
      <c r="B1714" s="251"/>
      <c r="C1714" s="252"/>
      <c r="D1714" s="231" t="s">
        <v>150</v>
      </c>
      <c r="E1714" s="253" t="s">
        <v>1</v>
      </c>
      <c r="F1714" s="254" t="s">
        <v>174</v>
      </c>
      <c r="G1714" s="252"/>
      <c r="H1714" s="255">
        <v>238.648</v>
      </c>
      <c r="I1714" s="256"/>
      <c r="J1714" s="252"/>
      <c r="K1714" s="252"/>
      <c r="L1714" s="257"/>
      <c r="M1714" s="258"/>
      <c r="N1714" s="259"/>
      <c r="O1714" s="259"/>
      <c r="P1714" s="259"/>
      <c r="Q1714" s="259"/>
      <c r="R1714" s="259"/>
      <c r="S1714" s="259"/>
      <c r="T1714" s="260"/>
      <c r="U1714" s="15"/>
      <c r="V1714" s="15"/>
      <c r="W1714" s="15"/>
      <c r="X1714" s="15"/>
      <c r="Y1714" s="15"/>
      <c r="Z1714" s="15"/>
      <c r="AA1714" s="15"/>
      <c r="AB1714" s="15"/>
      <c r="AC1714" s="15"/>
      <c r="AD1714" s="15"/>
      <c r="AE1714" s="15"/>
      <c r="AT1714" s="261" t="s">
        <v>150</v>
      </c>
      <c r="AU1714" s="261" t="s">
        <v>144</v>
      </c>
      <c r="AV1714" s="15" t="s">
        <v>143</v>
      </c>
      <c r="AW1714" s="15" t="s">
        <v>30</v>
      </c>
      <c r="AX1714" s="15" t="s">
        <v>81</v>
      </c>
      <c r="AY1714" s="261" t="s">
        <v>136</v>
      </c>
    </row>
    <row r="1715" s="2" customFormat="1" ht="24.15" customHeight="1">
      <c r="A1715" s="38"/>
      <c r="B1715" s="39"/>
      <c r="C1715" s="215" t="s">
        <v>1841</v>
      </c>
      <c r="D1715" s="215" t="s">
        <v>139</v>
      </c>
      <c r="E1715" s="216" t="s">
        <v>1842</v>
      </c>
      <c r="F1715" s="217" t="s">
        <v>1843</v>
      </c>
      <c r="G1715" s="218" t="s">
        <v>148</v>
      </c>
      <c r="H1715" s="219">
        <v>238.648</v>
      </c>
      <c r="I1715" s="220"/>
      <c r="J1715" s="221">
        <f>ROUND(I1715*H1715,1)</f>
        <v>0</v>
      </c>
      <c r="K1715" s="222"/>
      <c r="L1715" s="44"/>
      <c r="M1715" s="223" t="s">
        <v>1</v>
      </c>
      <c r="N1715" s="224" t="s">
        <v>40</v>
      </c>
      <c r="O1715" s="91"/>
      <c r="P1715" s="225">
        <f>O1715*H1715</f>
        <v>0</v>
      </c>
      <c r="Q1715" s="225">
        <v>0</v>
      </c>
      <c r="R1715" s="225">
        <f>Q1715*H1715</f>
        <v>0</v>
      </c>
      <c r="S1715" s="225">
        <v>0</v>
      </c>
      <c r="T1715" s="226">
        <f>S1715*H1715</f>
        <v>0</v>
      </c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  <c r="AE1715" s="38"/>
      <c r="AR1715" s="227" t="s">
        <v>244</v>
      </c>
      <c r="AT1715" s="227" t="s">
        <v>139</v>
      </c>
      <c r="AU1715" s="227" t="s">
        <v>144</v>
      </c>
      <c r="AY1715" s="17" t="s">
        <v>136</v>
      </c>
      <c r="BE1715" s="228">
        <f>IF(N1715="základní",J1715,0)</f>
        <v>0</v>
      </c>
      <c r="BF1715" s="228">
        <f>IF(N1715="snížená",J1715,0)</f>
        <v>0</v>
      </c>
      <c r="BG1715" s="228">
        <f>IF(N1715="zákl. přenesená",J1715,0)</f>
        <v>0</v>
      </c>
      <c r="BH1715" s="228">
        <f>IF(N1715="sníž. přenesená",J1715,0)</f>
        <v>0</v>
      </c>
      <c r="BI1715" s="228">
        <f>IF(N1715="nulová",J1715,0)</f>
        <v>0</v>
      </c>
      <c r="BJ1715" s="17" t="s">
        <v>144</v>
      </c>
      <c r="BK1715" s="228">
        <f>ROUND(I1715*H1715,1)</f>
        <v>0</v>
      </c>
      <c r="BL1715" s="17" t="s">
        <v>244</v>
      </c>
      <c r="BM1715" s="227" t="s">
        <v>1844</v>
      </c>
    </row>
    <row r="1716" s="13" customFormat="1">
      <c r="A1716" s="13"/>
      <c r="B1716" s="229"/>
      <c r="C1716" s="230"/>
      <c r="D1716" s="231" t="s">
        <v>150</v>
      </c>
      <c r="E1716" s="232" t="s">
        <v>1</v>
      </c>
      <c r="F1716" s="233" t="s">
        <v>1831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150</v>
      </c>
      <c r="AU1716" s="239" t="s">
        <v>144</v>
      </c>
      <c r="AV1716" s="13" t="s">
        <v>81</v>
      </c>
      <c r="AW1716" s="13" t="s">
        <v>30</v>
      </c>
      <c r="AX1716" s="13" t="s">
        <v>74</v>
      </c>
      <c r="AY1716" s="239" t="s">
        <v>136</v>
      </c>
    </row>
    <row r="1717" s="13" customFormat="1">
      <c r="A1717" s="13"/>
      <c r="B1717" s="229"/>
      <c r="C1717" s="230"/>
      <c r="D1717" s="231" t="s">
        <v>150</v>
      </c>
      <c r="E1717" s="232" t="s">
        <v>1</v>
      </c>
      <c r="F1717" s="233" t="s">
        <v>162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150</v>
      </c>
      <c r="AU1717" s="239" t="s">
        <v>144</v>
      </c>
      <c r="AV1717" s="13" t="s">
        <v>81</v>
      </c>
      <c r="AW1717" s="13" t="s">
        <v>30</v>
      </c>
      <c r="AX1717" s="13" t="s">
        <v>74</v>
      </c>
      <c r="AY1717" s="239" t="s">
        <v>136</v>
      </c>
    </row>
    <row r="1718" s="14" customFormat="1">
      <c r="A1718" s="14"/>
      <c r="B1718" s="240"/>
      <c r="C1718" s="241"/>
      <c r="D1718" s="231" t="s">
        <v>150</v>
      </c>
      <c r="E1718" s="242" t="s">
        <v>1</v>
      </c>
      <c r="F1718" s="243" t="s">
        <v>163</v>
      </c>
      <c r="G1718" s="241"/>
      <c r="H1718" s="244">
        <v>7.8390000000000004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150</v>
      </c>
      <c r="AU1718" s="250" t="s">
        <v>144</v>
      </c>
      <c r="AV1718" s="14" t="s">
        <v>144</v>
      </c>
      <c r="AW1718" s="14" t="s">
        <v>30</v>
      </c>
      <c r="AX1718" s="14" t="s">
        <v>74</v>
      </c>
      <c r="AY1718" s="250" t="s">
        <v>136</v>
      </c>
    </row>
    <row r="1719" s="13" customFormat="1">
      <c r="A1719" s="13"/>
      <c r="B1719" s="229"/>
      <c r="C1719" s="230"/>
      <c r="D1719" s="231" t="s">
        <v>150</v>
      </c>
      <c r="E1719" s="232" t="s">
        <v>1</v>
      </c>
      <c r="F1719" s="233" t="s">
        <v>164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150</v>
      </c>
      <c r="AU1719" s="239" t="s">
        <v>144</v>
      </c>
      <c r="AV1719" s="13" t="s">
        <v>81</v>
      </c>
      <c r="AW1719" s="13" t="s">
        <v>30</v>
      </c>
      <c r="AX1719" s="13" t="s">
        <v>74</v>
      </c>
      <c r="AY1719" s="239" t="s">
        <v>136</v>
      </c>
    </row>
    <row r="1720" s="14" customFormat="1">
      <c r="A1720" s="14"/>
      <c r="B1720" s="240"/>
      <c r="C1720" s="241"/>
      <c r="D1720" s="231" t="s">
        <v>150</v>
      </c>
      <c r="E1720" s="242" t="s">
        <v>1</v>
      </c>
      <c r="F1720" s="243" t="s">
        <v>165</v>
      </c>
      <c r="G1720" s="241"/>
      <c r="H1720" s="244">
        <v>2.9060000000000001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150</v>
      </c>
      <c r="AU1720" s="250" t="s">
        <v>144</v>
      </c>
      <c r="AV1720" s="14" t="s">
        <v>144</v>
      </c>
      <c r="AW1720" s="14" t="s">
        <v>30</v>
      </c>
      <c r="AX1720" s="14" t="s">
        <v>74</v>
      </c>
      <c r="AY1720" s="250" t="s">
        <v>136</v>
      </c>
    </row>
    <row r="1721" s="13" customFormat="1">
      <c r="A1721" s="13"/>
      <c r="B1721" s="229"/>
      <c r="C1721" s="230"/>
      <c r="D1721" s="231" t="s">
        <v>150</v>
      </c>
      <c r="E1721" s="232" t="s">
        <v>1</v>
      </c>
      <c r="F1721" s="233" t="s">
        <v>166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150</v>
      </c>
      <c r="AU1721" s="239" t="s">
        <v>144</v>
      </c>
      <c r="AV1721" s="13" t="s">
        <v>81</v>
      </c>
      <c r="AW1721" s="13" t="s">
        <v>30</v>
      </c>
      <c r="AX1721" s="13" t="s">
        <v>74</v>
      </c>
      <c r="AY1721" s="239" t="s">
        <v>136</v>
      </c>
    </row>
    <row r="1722" s="14" customFormat="1">
      <c r="A1722" s="14"/>
      <c r="B1722" s="240"/>
      <c r="C1722" s="241"/>
      <c r="D1722" s="231" t="s">
        <v>150</v>
      </c>
      <c r="E1722" s="242" t="s">
        <v>1</v>
      </c>
      <c r="F1722" s="243" t="s">
        <v>167</v>
      </c>
      <c r="G1722" s="241"/>
      <c r="H1722" s="244">
        <v>1.2150000000000001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150</v>
      </c>
      <c r="AU1722" s="250" t="s">
        <v>144</v>
      </c>
      <c r="AV1722" s="14" t="s">
        <v>144</v>
      </c>
      <c r="AW1722" s="14" t="s">
        <v>30</v>
      </c>
      <c r="AX1722" s="14" t="s">
        <v>74</v>
      </c>
      <c r="AY1722" s="250" t="s">
        <v>136</v>
      </c>
    </row>
    <row r="1723" s="13" customFormat="1">
      <c r="A1723" s="13"/>
      <c r="B1723" s="229"/>
      <c r="C1723" s="230"/>
      <c r="D1723" s="231" t="s">
        <v>150</v>
      </c>
      <c r="E1723" s="232" t="s">
        <v>1</v>
      </c>
      <c r="F1723" s="233" t="s">
        <v>168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150</v>
      </c>
      <c r="AU1723" s="239" t="s">
        <v>144</v>
      </c>
      <c r="AV1723" s="13" t="s">
        <v>81</v>
      </c>
      <c r="AW1723" s="13" t="s">
        <v>30</v>
      </c>
      <c r="AX1723" s="13" t="s">
        <v>74</v>
      </c>
      <c r="AY1723" s="239" t="s">
        <v>136</v>
      </c>
    </row>
    <row r="1724" s="14" customFormat="1">
      <c r="A1724" s="14"/>
      <c r="B1724" s="240"/>
      <c r="C1724" s="241"/>
      <c r="D1724" s="231" t="s">
        <v>150</v>
      </c>
      <c r="E1724" s="242" t="s">
        <v>1</v>
      </c>
      <c r="F1724" s="243" t="s">
        <v>169</v>
      </c>
      <c r="G1724" s="241"/>
      <c r="H1724" s="244">
        <v>8.3599999999999994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150</v>
      </c>
      <c r="AU1724" s="250" t="s">
        <v>144</v>
      </c>
      <c r="AV1724" s="14" t="s">
        <v>144</v>
      </c>
      <c r="AW1724" s="14" t="s">
        <v>30</v>
      </c>
      <c r="AX1724" s="14" t="s">
        <v>74</v>
      </c>
      <c r="AY1724" s="250" t="s">
        <v>136</v>
      </c>
    </row>
    <row r="1725" s="13" customFormat="1">
      <c r="A1725" s="13"/>
      <c r="B1725" s="229"/>
      <c r="C1725" s="230"/>
      <c r="D1725" s="231" t="s">
        <v>150</v>
      </c>
      <c r="E1725" s="232" t="s">
        <v>1</v>
      </c>
      <c r="F1725" s="233" t="s">
        <v>170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150</v>
      </c>
      <c r="AU1725" s="239" t="s">
        <v>144</v>
      </c>
      <c r="AV1725" s="13" t="s">
        <v>81</v>
      </c>
      <c r="AW1725" s="13" t="s">
        <v>30</v>
      </c>
      <c r="AX1725" s="13" t="s">
        <v>74</v>
      </c>
      <c r="AY1725" s="239" t="s">
        <v>136</v>
      </c>
    </row>
    <row r="1726" s="14" customFormat="1">
      <c r="A1726" s="14"/>
      <c r="B1726" s="240"/>
      <c r="C1726" s="241"/>
      <c r="D1726" s="231" t="s">
        <v>150</v>
      </c>
      <c r="E1726" s="242" t="s">
        <v>1</v>
      </c>
      <c r="F1726" s="243" t="s">
        <v>171</v>
      </c>
      <c r="G1726" s="241"/>
      <c r="H1726" s="244">
        <v>17.855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150</v>
      </c>
      <c r="AU1726" s="250" t="s">
        <v>144</v>
      </c>
      <c r="AV1726" s="14" t="s">
        <v>144</v>
      </c>
      <c r="AW1726" s="14" t="s">
        <v>30</v>
      </c>
      <c r="AX1726" s="14" t="s">
        <v>74</v>
      </c>
      <c r="AY1726" s="250" t="s">
        <v>136</v>
      </c>
    </row>
    <row r="1727" s="13" customFormat="1">
      <c r="A1727" s="13"/>
      <c r="B1727" s="229"/>
      <c r="C1727" s="230"/>
      <c r="D1727" s="231" t="s">
        <v>150</v>
      </c>
      <c r="E1727" s="232" t="s">
        <v>1</v>
      </c>
      <c r="F1727" s="233" t="s">
        <v>172</v>
      </c>
      <c r="G1727" s="230"/>
      <c r="H1727" s="232" t="s">
        <v>1</v>
      </c>
      <c r="I1727" s="234"/>
      <c r="J1727" s="230"/>
      <c r="K1727" s="230"/>
      <c r="L1727" s="235"/>
      <c r="M1727" s="236"/>
      <c r="N1727" s="237"/>
      <c r="O1727" s="237"/>
      <c r="P1727" s="237"/>
      <c r="Q1727" s="237"/>
      <c r="R1727" s="237"/>
      <c r="S1727" s="237"/>
      <c r="T1727" s="23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9" t="s">
        <v>150</v>
      </c>
      <c r="AU1727" s="239" t="s">
        <v>144</v>
      </c>
      <c r="AV1727" s="13" t="s">
        <v>81</v>
      </c>
      <c r="AW1727" s="13" t="s">
        <v>30</v>
      </c>
      <c r="AX1727" s="13" t="s">
        <v>74</v>
      </c>
      <c r="AY1727" s="239" t="s">
        <v>136</v>
      </c>
    </row>
    <row r="1728" s="14" customFormat="1">
      <c r="A1728" s="14"/>
      <c r="B1728" s="240"/>
      <c r="C1728" s="241"/>
      <c r="D1728" s="231" t="s">
        <v>150</v>
      </c>
      <c r="E1728" s="242" t="s">
        <v>1</v>
      </c>
      <c r="F1728" s="243" t="s">
        <v>173</v>
      </c>
      <c r="G1728" s="241"/>
      <c r="H1728" s="244">
        <v>18.978000000000002</v>
      </c>
      <c r="I1728" s="245"/>
      <c r="J1728" s="241"/>
      <c r="K1728" s="241"/>
      <c r="L1728" s="246"/>
      <c r="M1728" s="247"/>
      <c r="N1728" s="248"/>
      <c r="O1728" s="248"/>
      <c r="P1728" s="248"/>
      <c r="Q1728" s="248"/>
      <c r="R1728" s="248"/>
      <c r="S1728" s="248"/>
      <c r="T1728" s="249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0" t="s">
        <v>150</v>
      </c>
      <c r="AU1728" s="250" t="s">
        <v>144</v>
      </c>
      <c r="AV1728" s="14" t="s">
        <v>144</v>
      </c>
      <c r="AW1728" s="14" t="s">
        <v>30</v>
      </c>
      <c r="AX1728" s="14" t="s">
        <v>74</v>
      </c>
      <c r="AY1728" s="250" t="s">
        <v>136</v>
      </c>
    </row>
    <row r="1729" s="13" customFormat="1">
      <c r="A1729" s="13"/>
      <c r="B1729" s="229"/>
      <c r="C1729" s="230"/>
      <c r="D1729" s="231" t="s">
        <v>150</v>
      </c>
      <c r="E1729" s="232" t="s">
        <v>1</v>
      </c>
      <c r="F1729" s="233" t="s">
        <v>1832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150</v>
      </c>
      <c r="AU1729" s="239" t="s">
        <v>144</v>
      </c>
      <c r="AV1729" s="13" t="s">
        <v>81</v>
      </c>
      <c r="AW1729" s="13" t="s">
        <v>30</v>
      </c>
      <c r="AX1729" s="13" t="s">
        <v>74</v>
      </c>
      <c r="AY1729" s="239" t="s">
        <v>136</v>
      </c>
    </row>
    <row r="1730" s="13" customFormat="1">
      <c r="A1730" s="13"/>
      <c r="B1730" s="229"/>
      <c r="C1730" s="230"/>
      <c r="D1730" s="231" t="s">
        <v>150</v>
      </c>
      <c r="E1730" s="232" t="s">
        <v>1</v>
      </c>
      <c r="F1730" s="233" t="s">
        <v>162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150</v>
      </c>
      <c r="AU1730" s="239" t="s">
        <v>144</v>
      </c>
      <c r="AV1730" s="13" t="s">
        <v>81</v>
      </c>
      <c r="AW1730" s="13" t="s">
        <v>30</v>
      </c>
      <c r="AX1730" s="13" t="s">
        <v>74</v>
      </c>
      <c r="AY1730" s="239" t="s">
        <v>136</v>
      </c>
    </row>
    <row r="1731" s="14" customFormat="1">
      <c r="A1731" s="14"/>
      <c r="B1731" s="240"/>
      <c r="C1731" s="241"/>
      <c r="D1731" s="231" t="s">
        <v>150</v>
      </c>
      <c r="E1731" s="242" t="s">
        <v>1</v>
      </c>
      <c r="F1731" s="243" t="s">
        <v>192</v>
      </c>
      <c r="G1731" s="241"/>
      <c r="H1731" s="244">
        <v>38.542000000000002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150</v>
      </c>
      <c r="AU1731" s="250" t="s">
        <v>144</v>
      </c>
      <c r="AV1731" s="14" t="s">
        <v>144</v>
      </c>
      <c r="AW1731" s="14" t="s">
        <v>30</v>
      </c>
      <c r="AX1731" s="14" t="s">
        <v>74</v>
      </c>
      <c r="AY1731" s="250" t="s">
        <v>136</v>
      </c>
    </row>
    <row r="1732" s="13" customFormat="1">
      <c r="A1732" s="13"/>
      <c r="B1732" s="229"/>
      <c r="C1732" s="230"/>
      <c r="D1732" s="231" t="s">
        <v>150</v>
      </c>
      <c r="E1732" s="232" t="s">
        <v>1</v>
      </c>
      <c r="F1732" s="233" t="s">
        <v>164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150</v>
      </c>
      <c r="AU1732" s="239" t="s">
        <v>144</v>
      </c>
      <c r="AV1732" s="13" t="s">
        <v>81</v>
      </c>
      <c r="AW1732" s="13" t="s">
        <v>30</v>
      </c>
      <c r="AX1732" s="13" t="s">
        <v>74</v>
      </c>
      <c r="AY1732" s="239" t="s">
        <v>136</v>
      </c>
    </row>
    <row r="1733" s="14" customFormat="1">
      <c r="A1733" s="14"/>
      <c r="B1733" s="240"/>
      <c r="C1733" s="241"/>
      <c r="D1733" s="231" t="s">
        <v>150</v>
      </c>
      <c r="E1733" s="242" t="s">
        <v>1</v>
      </c>
      <c r="F1733" s="243" t="s">
        <v>193</v>
      </c>
      <c r="G1733" s="241"/>
      <c r="H1733" s="244">
        <v>21.792000000000002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150</v>
      </c>
      <c r="AU1733" s="250" t="s">
        <v>144</v>
      </c>
      <c r="AV1733" s="14" t="s">
        <v>144</v>
      </c>
      <c r="AW1733" s="14" t="s">
        <v>30</v>
      </c>
      <c r="AX1733" s="14" t="s">
        <v>74</v>
      </c>
      <c r="AY1733" s="250" t="s">
        <v>136</v>
      </c>
    </row>
    <row r="1734" s="13" customFormat="1">
      <c r="A1734" s="13"/>
      <c r="B1734" s="229"/>
      <c r="C1734" s="230"/>
      <c r="D1734" s="231" t="s">
        <v>150</v>
      </c>
      <c r="E1734" s="232" t="s">
        <v>1</v>
      </c>
      <c r="F1734" s="233" t="s">
        <v>166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150</v>
      </c>
      <c r="AU1734" s="239" t="s">
        <v>144</v>
      </c>
      <c r="AV1734" s="13" t="s">
        <v>81</v>
      </c>
      <c r="AW1734" s="13" t="s">
        <v>30</v>
      </c>
      <c r="AX1734" s="13" t="s">
        <v>74</v>
      </c>
      <c r="AY1734" s="239" t="s">
        <v>136</v>
      </c>
    </row>
    <row r="1735" s="14" customFormat="1">
      <c r="A1735" s="14"/>
      <c r="B1735" s="240"/>
      <c r="C1735" s="241"/>
      <c r="D1735" s="231" t="s">
        <v>150</v>
      </c>
      <c r="E1735" s="242" t="s">
        <v>1</v>
      </c>
      <c r="F1735" s="243" t="s">
        <v>194</v>
      </c>
      <c r="G1735" s="241"/>
      <c r="H1735" s="244">
        <v>12.882999999999999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150</v>
      </c>
      <c r="AU1735" s="250" t="s">
        <v>144</v>
      </c>
      <c r="AV1735" s="14" t="s">
        <v>144</v>
      </c>
      <c r="AW1735" s="14" t="s">
        <v>30</v>
      </c>
      <c r="AX1735" s="14" t="s">
        <v>74</v>
      </c>
      <c r="AY1735" s="250" t="s">
        <v>136</v>
      </c>
    </row>
    <row r="1736" s="13" customFormat="1">
      <c r="A1736" s="13"/>
      <c r="B1736" s="229"/>
      <c r="C1736" s="230"/>
      <c r="D1736" s="231" t="s">
        <v>150</v>
      </c>
      <c r="E1736" s="232" t="s">
        <v>1</v>
      </c>
      <c r="F1736" s="233" t="s">
        <v>168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150</v>
      </c>
      <c r="AU1736" s="239" t="s">
        <v>144</v>
      </c>
      <c r="AV1736" s="13" t="s">
        <v>81</v>
      </c>
      <c r="AW1736" s="13" t="s">
        <v>30</v>
      </c>
      <c r="AX1736" s="13" t="s">
        <v>74</v>
      </c>
      <c r="AY1736" s="239" t="s">
        <v>136</v>
      </c>
    </row>
    <row r="1737" s="14" customFormat="1">
      <c r="A1737" s="14"/>
      <c r="B1737" s="240"/>
      <c r="C1737" s="241"/>
      <c r="D1737" s="231" t="s">
        <v>150</v>
      </c>
      <c r="E1737" s="242" t="s">
        <v>1</v>
      </c>
      <c r="F1737" s="243" t="s">
        <v>195</v>
      </c>
      <c r="G1737" s="241"/>
      <c r="H1737" s="244">
        <v>38.322000000000003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150</v>
      </c>
      <c r="AU1737" s="250" t="s">
        <v>144</v>
      </c>
      <c r="AV1737" s="14" t="s">
        <v>144</v>
      </c>
      <c r="AW1737" s="14" t="s">
        <v>30</v>
      </c>
      <c r="AX1737" s="14" t="s">
        <v>74</v>
      </c>
      <c r="AY1737" s="250" t="s">
        <v>136</v>
      </c>
    </row>
    <row r="1738" s="13" customFormat="1">
      <c r="A1738" s="13"/>
      <c r="B1738" s="229"/>
      <c r="C1738" s="230"/>
      <c r="D1738" s="231" t="s">
        <v>150</v>
      </c>
      <c r="E1738" s="232" t="s">
        <v>1</v>
      </c>
      <c r="F1738" s="233" t="s">
        <v>170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150</v>
      </c>
      <c r="AU1738" s="239" t="s">
        <v>144</v>
      </c>
      <c r="AV1738" s="13" t="s">
        <v>81</v>
      </c>
      <c r="AW1738" s="13" t="s">
        <v>30</v>
      </c>
      <c r="AX1738" s="13" t="s">
        <v>74</v>
      </c>
      <c r="AY1738" s="239" t="s">
        <v>136</v>
      </c>
    </row>
    <row r="1739" s="14" customFormat="1">
      <c r="A1739" s="14"/>
      <c r="B1739" s="240"/>
      <c r="C1739" s="241"/>
      <c r="D1739" s="231" t="s">
        <v>150</v>
      </c>
      <c r="E1739" s="242" t="s">
        <v>1</v>
      </c>
      <c r="F1739" s="243" t="s">
        <v>196</v>
      </c>
      <c r="G1739" s="241"/>
      <c r="H1739" s="244">
        <v>43.695999999999998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150</v>
      </c>
      <c r="AU1739" s="250" t="s">
        <v>144</v>
      </c>
      <c r="AV1739" s="14" t="s">
        <v>144</v>
      </c>
      <c r="AW1739" s="14" t="s">
        <v>30</v>
      </c>
      <c r="AX1739" s="14" t="s">
        <v>74</v>
      </c>
      <c r="AY1739" s="250" t="s">
        <v>136</v>
      </c>
    </row>
    <row r="1740" s="13" customFormat="1">
      <c r="A1740" s="13"/>
      <c r="B1740" s="229"/>
      <c r="C1740" s="230"/>
      <c r="D1740" s="231" t="s">
        <v>150</v>
      </c>
      <c r="E1740" s="232" t="s">
        <v>1</v>
      </c>
      <c r="F1740" s="233" t="s">
        <v>172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150</v>
      </c>
      <c r="AU1740" s="239" t="s">
        <v>144</v>
      </c>
      <c r="AV1740" s="13" t="s">
        <v>81</v>
      </c>
      <c r="AW1740" s="13" t="s">
        <v>30</v>
      </c>
      <c r="AX1740" s="13" t="s">
        <v>74</v>
      </c>
      <c r="AY1740" s="239" t="s">
        <v>136</v>
      </c>
    </row>
    <row r="1741" s="14" customFormat="1">
      <c r="A1741" s="14"/>
      <c r="B1741" s="240"/>
      <c r="C1741" s="241"/>
      <c r="D1741" s="231" t="s">
        <v>150</v>
      </c>
      <c r="E1741" s="242" t="s">
        <v>1</v>
      </c>
      <c r="F1741" s="243" t="s">
        <v>197</v>
      </c>
      <c r="G1741" s="241"/>
      <c r="H1741" s="244">
        <v>45.359999999999999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150</v>
      </c>
      <c r="AU1741" s="250" t="s">
        <v>144</v>
      </c>
      <c r="AV1741" s="14" t="s">
        <v>144</v>
      </c>
      <c r="AW1741" s="14" t="s">
        <v>30</v>
      </c>
      <c r="AX1741" s="14" t="s">
        <v>74</v>
      </c>
      <c r="AY1741" s="250" t="s">
        <v>136</v>
      </c>
    </row>
    <row r="1742" s="13" customFormat="1">
      <c r="A1742" s="13"/>
      <c r="B1742" s="229"/>
      <c r="C1742" s="230"/>
      <c r="D1742" s="231" t="s">
        <v>150</v>
      </c>
      <c r="E1742" s="232" t="s">
        <v>1</v>
      </c>
      <c r="F1742" s="233" t="s">
        <v>198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150</v>
      </c>
      <c r="AU1742" s="239" t="s">
        <v>144</v>
      </c>
      <c r="AV1742" s="13" t="s">
        <v>81</v>
      </c>
      <c r="AW1742" s="13" t="s">
        <v>30</v>
      </c>
      <c r="AX1742" s="13" t="s">
        <v>74</v>
      </c>
      <c r="AY1742" s="239" t="s">
        <v>136</v>
      </c>
    </row>
    <row r="1743" s="13" customFormat="1">
      <c r="A1743" s="13"/>
      <c r="B1743" s="229"/>
      <c r="C1743" s="230"/>
      <c r="D1743" s="231" t="s">
        <v>150</v>
      </c>
      <c r="E1743" s="232" t="s">
        <v>1</v>
      </c>
      <c r="F1743" s="233" t="s">
        <v>164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150</v>
      </c>
      <c r="AU1743" s="239" t="s">
        <v>144</v>
      </c>
      <c r="AV1743" s="13" t="s">
        <v>81</v>
      </c>
      <c r="AW1743" s="13" t="s">
        <v>30</v>
      </c>
      <c r="AX1743" s="13" t="s">
        <v>74</v>
      </c>
      <c r="AY1743" s="239" t="s">
        <v>136</v>
      </c>
    </row>
    <row r="1744" s="14" customFormat="1">
      <c r="A1744" s="14"/>
      <c r="B1744" s="240"/>
      <c r="C1744" s="241"/>
      <c r="D1744" s="231" t="s">
        <v>150</v>
      </c>
      <c r="E1744" s="242" t="s">
        <v>1</v>
      </c>
      <c r="F1744" s="243" t="s">
        <v>199</v>
      </c>
      <c r="G1744" s="241"/>
      <c r="H1744" s="244">
        <v>-13.4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150</v>
      </c>
      <c r="AU1744" s="250" t="s">
        <v>144</v>
      </c>
      <c r="AV1744" s="14" t="s">
        <v>144</v>
      </c>
      <c r="AW1744" s="14" t="s">
        <v>30</v>
      </c>
      <c r="AX1744" s="14" t="s">
        <v>74</v>
      </c>
      <c r="AY1744" s="250" t="s">
        <v>136</v>
      </c>
    </row>
    <row r="1745" s="13" customFormat="1">
      <c r="A1745" s="13"/>
      <c r="B1745" s="229"/>
      <c r="C1745" s="230"/>
      <c r="D1745" s="231" t="s">
        <v>150</v>
      </c>
      <c r="E1745" s="232" t="s">
        <v>1</v>
      </c>
      <c r="F1745" s="233" t="s">
        <v>166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150</v>
      </c>
      <c r="AU1745" s="239" t="s">
        <v>144</v>
      </c>
      <c r="AV1745" s="13" t="s">
        <v>81</v>
      </c>
      <c r="AW1745" s="13" t="s">
        <v>30</v>
      </c>
      <c r="AX1745" s="13" t="s">
        <v>74</v>
      </c>
      <c r="AY1745" s="239" t="s">
        <v>136</v>
      </c>
    </row>
    <row r="1746" s="14" customFormat="1">
      <c r="A1746" s="14"/>
      <c r="B1746" s="240"/>
      <c r="C1746" s="241"/>
      <c r="D1746" s="231" t="s">
        <v>150</v>
      </c>
      <c r="E1746" s="242" t="s">
        <v>1</v>
      </c>
      <c r="F1746" s="243" t="s">
        <v>200</v>
      </c>
      <c r="G1746" s="241"/>
      <c r="H1746" s="244">
        <v>-5.7000000000000002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150</v>
      </c>
      <c r="AU1746" s="250" t="s">
        <v>144</v>
      </c>
      <c r="AV1746" s="14" t="s">
        <v>144</v>
      </c>
      <c r="AW1746" s="14" t="s">
        <v>30</v>
      </c>
      <c r="AX1746" s="14" t="s">
        <v>74</v>
      </c>
      <c r="AY1746" s="250" t="s">
        <v>136</v>
      </c>
    </row>
    <row r="1747" s="15" customFormat="1">
      <c r="A1747" s="15"/>
      <c r="B1747" s="251"/>
      <c r="C1747" s="252"/>
      <c r="D1747" s="231" t="s">
        <v>150</v>
      </c>
      <c r="E1747" s="253" t="s">
        <v>1</v>
      </c>
      <c r="F1747" s="254" t="s">
        <v>174</v>
      </c>
      <c r="G1747" s="252"/>
      <c r="H1747" s="255">
        <v>238.648</v>
      </c>
      <c r="I1747" s="256"/>
      <c r="J1747" s="252"/>
      <c r="K1747" s="252"/>
      <c r="L1747" s="257"/>
      <c r="M1747" s="258"/>
      <c r="N1747" s="259"/>
      <c r="O1747" s="259"/>
      <c r="P1747" s="259"/>
      <c r="Q1747" s="259"/>
      <c r="R1747" s="259"/>
      <c r="S1747" s="259"/>
      <c r="T1747" s="260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61" t="s">
        <v>150</v>
      </c>
      <c r="AU1747" s="261" t="s">
        <v>144</v>
      </c>
      <c r="AV1747" s="15" t="s">
        <v>143</v>
      </c>
      <c r="AW1747" s="15" t="s">
        <v>30</v>
      </c>
      <c r="AX1747" s="15" t="s">
        <v>81</v>
      </c>
      <c r="AY1747" s="261" t="s">
        <v>136</v>
      </c>
    </row>
    <row r="1748" s="2" customFormat="1" ht="24.15" customHeight="1">
      <c r="A1748" s="38"/>
      <c r="B1748" s="39"/>
      <c r="C1748" s="215" t="s">
        <v>1845</v>
      </c>
      <c r="D1748" s="215" t="s">
        <v>139</v>
      </c>
      <c r="E1748" s="216" t="s">
        <v>1846</v>
      </c>
      <c r="F1748" s="217" t="s">
        <v>1847</v>
      </c>
      <c r="G1748" s="218" t="s">
        <v>307</v>
      </c>
      <c r="H1748" s="219">
        <v>50</v>
      </c>
      <c r="I1748" s="220"/>
      <c r="J1748" s="221">
        <f>ROUND(I1748*H1748,1)</f>
        <v>0</v>
      </c>
      <c r="K1748" s="222"/>
      <c r="L1748" s="44"/>
      <c r="M1748" s="223" t="s">
        <v>1</v>
      </c>
      <c r="N1748" s="224" t="s">
        <v>40</v>
      </c>
      <c r="O1748" s="91"/>
      <c r="P1748" s="225">
        <f>O1748*H1748</f>
        <v>0</v>
      </c>
      <c r="Q1748" s="225">
        <v>1.0000000000000001E-05</v>
      </c>
      <c r="R1748" s="225">
        <f>Q1748*H1748</f>
        <v>0.00050000000000000001</v>
      </c>
      <c r="S1748" s="225">
        <v>0</v>
      </c>
      <c r="T1748" s="226">
        <f>S1748*H1748</f>
        <v>0</v>
      </c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R1748" s="227" t="s">
        <v>244</v>
      </c>
      <c r="AT1748" s="227" t="s">
        <v>139</v>
      </c>
      <c r="AU1748" s="227" t="s">
        <v>144</v>
      </c>
      <c r="AY1748" s="17" t="s">
        <v>136</v>
      </c>
      <c r="BE1748" s="228">
        <f>IF(N1748="základní",J1748,0)</f>
        <v>0</v>
      </c>
      <c r="BF1748" s="228">
        <f>IF(N1748="snížená",J1748,0)</f>
        <v>0</v>
      </c>
      <c r="BG1748" s="228">
        <f>IF(N1748="zákl. přenesená",J1748,0)</f>
        <v>0</v>
      </c>
      <c r="BH1748" s="228">
        <f>IF(N1748="sníž. přenesená",J1748,0)</f>
        <v>0</v>
      </c>
      <c r="BI1748" s="228">
        <f>IF(N1748="nulová",J1748,0)</f>
        <v>0</v>
      </c>
      <c r="BJ1748" s="17" t="s">
        <v>144</v>
      </c>
      <c r="BK1748" s="228">
        <f>ROUND(I1748*H1748,1)</f>
        <v>0</v>
      </c>
      <c r="BL1748" s="17" t="s">
        <v>244</v>
      </c>
      <c r="BM1748" s="227" t="s">
        <v>1848</v>
      </c>
    </row>
    <row r="1749" s="13" customFormat="1">
      <c r="A1749" s="13"/>
      <c r="B1749" s="229"/>
      <c r="C1749" s="230"/>
      <c r="D1749" s="231" t="s">
        <v>150</v>
      </c>
      <c r="E1749" s="232" t="s">
        <v>1</v>
      </c>
      <c r="F1749" s="233" t="s">
        <v>1849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150</v>
      </c>
      <c r="AU1749" s="239" t="s">
        <v>144</v>
      </c>
      <c r="AV1749" s="13" t="s">
        <v>81</v>
      </c>
      <c r="AW1749" s="13" t="s">
        <v>30</v>
      </c>
      <c r="AX1749" s="13" t="s">
        <v>74</v>
      </c>
      <c r="AY1749" s="239" t="s">
        <v>136</v>
      </c>
    </row>
    <row r="1750" s="14" customFormat="1">
      <c r="A1750" s="14"/>
      <c r="B1750" s="240"/>
      <c r="C1750" s="241"/>
      <c r="D1750" s="231" t="s">
        <v>150</v>
      </c>
      <c r="E1750" s="242" t="s">
        <v>1</v>
      </c>
      <c r="F1750" s="243" t="s">
        <v>427</v>
      </c>
      <c r="G1750" s="241"/>
      <c r="H1750" s="244">
        <v>50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150</v>
      </c>
      <c r="AU1750" s="250" t="s">
        <v>144</v>
      </c>
      <c r="AV1750" s="14" t="s">
        <v>144</v>
      </c>
      <c r="AW1750" s="14" t="s">
        <v>30</v>
      </c>
      <c r="AX1750" s="14" t="s">
        <v>81</v>
      </c>
      <c r="AY1750" s="250" t="s">
        <v>136</v>
      </c>
    </row>
    <row r="1751" s="2" customFormat="1" ht="16.5" customHeight="1">
      <c r="A1751" s="38"/>
      <c r="B1751" s="39"/>
      <c r="C1751" s="215" t="s">
        <v>1850</v>
      </c>
      <c r="D1751" s="215" t="s">
        <v>139</v>
      </c>
      <c r="E1751" s="216" t="s">
        <v>1851</v>
      </c>
      <c r="F1751" s="217" t="s">
        <v>1852</v>
      </c>
      <c r="G1751" s="218" t="s">
        <v>148</v>
      </c>
      <c r="H1751" s="219">
        <v>57.152999999999999</v>
      </c>
      <c r="I1751" s="220"/>
      <c r="J1751" s="221">
        <f>ROUND(I1751*H1751,1)</f>
        <v>0</v>
      </c>
      <c r="K1751" s="222"/>
      <c r="L1751" s="44"/>
      <c r="M1751" s="223" t="s">
        <v>1</v>
      </c>
      <c r="N1751" s="224" t="s">
        <v>40</v>
      </c>
      <c r="O1751" s="91"/>
      <c r="P1751" s="225">
        <f>O1751*H1751</f>
        <v>0</v>
      </c>
      <c r="Q1751" s="225">
        <v>0</v>
      </c>
      <c r="R1751" s="225">
        <f>Q1751*H1751</f>
        <v>0</v>
      </c>
      <c r="S1751" s="225">
        <v>0</v>
      </c>
      <c r="T1751" s="226">
        <f>S1751*H1751</f>
        <v>0</v>
      </c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  <c r="AE1751" s="38"/>
      <c r="AR1751" s="227" t="s">
        <v>244</v>
      </c>
      <c r="AT1751" s="227" t="s">
        <v>139</v>
      </c>
      <c r="AU1751" s="227" t="s">
        <v>144</v>
      </c>
      <c r="AY1751" s="17" t="s">
        <v>136</v>
      </c>
      <c r="BE1751" s="228">
        <f>IF(N1751="základní",J1751,0)</f>
        <v>0</v>
      </c>
      <c r="BF1751" s="228">
        <f>IF(N1751="snížená",J1751,0)</f>
        <v>0</v>
      </c>
      <c r="BG1751" s="228">
        <f>IF(N1751="zákl. přenesená",J1751,0)</f>
        <v>0</v>
      </c>
      <c r="BH1751" s="228">
        <f>IF(N1751="sníž. přenesená",J1751,0)</f>
        <v>0</v>
      </c>
      <c r="BI1751" s="228">
        <f>IF(N1751="nulová",J1751,0)</f>
        <v>0</v>
      </c>
      <c r="BJ1751" s="17" t="s">
        <v>144</v>
      </c>
      <c r="BK1751" s="228">
        <f>ROUND(I1751*H1751,1)</f>
        <v>0</v>
      </c>
      <c r="BL1751" s="17" t="s">
        <v>244</v>
      </c>
      <c r="BM1751" s="227" t="s">
        <v>1853</v>
      </c>
    </row>
    <row r="1752" s="13" customFormat="1">
      <c r="A1752" s="13"/>
      <c r="B1752" s="229"/>
      <c r="C1752" s="230"/>
      <c r="D1752" s="231" t="s">
        <v>150</v>
      </c>
      <c r="E1752" s="232" t="s">
        <v>1</v>
      </c>
      <c r="F1752" s="233" t="s">
        <v>162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150</v>
      </c>
      <c r="AU1752" s="239" t="s">
        <v>144</v>
      </c>
      <c r="AV1752" s="13" t="s">
        <v>81</v>
      </c>
      <c r="AW1752" s="13" t="s">
        <v>30</v>
      </c>
      <c r="AX1752" s="13" t="s">
        <v>74</v>
      </c>
      <c r="AY1752" s="239" t="s">
        <v>136</v>
      </c>
    </row>
    <row r="1753" s="14" customFormat="1">
      <c r="A1753" s="14"/>
      <c r="B1753" s="240"/>
      <c r="C1753" s="241"/>
      <c r="D1753" s="231" t="s">
        <v>150</v>
      </c>
      <c r="E1753" s="242" t="s">
        <v>1</v>
      </c>
      <c r="F1753" s="243" t="s">
        <v>163</v>
      </c>
      <c r="G1753" s="241"/>
      <c r="H1753" s="244">
        <v>7.8390000000000004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150</v>
      </c>
      <c r="AU1753" s="250" t="s">
        <v>144</v>
      </c>
      <c r="AV1753" s="14" t="s">
        <v>144</v>
      </c>
      <c r="AW1753" s="14" t="s">
        <v>30</v>
      </c>
      <c r="AX1753" s="14" t="s">
        <v>74</v>
      </c>
      <c r="AY1753" s="250" t="s">
        <v>136</v>
      </c>
    </row>
    <row r="1754" s="13" customFormat="1">
      <c r="A1754" s="13"/>
      <c r="B1754" s="229"/>
      <c r="C1754" s="230"/>
      <c r="D1754" s="231" t="s">
        <v>150</v>
      </c>
      <c r="E1754" s="232" t="s">
        <v>1</v>
      </c>
      <c r="F1754" s="233" t="s">
        <v>164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150</v>
      </c>
      <c r="AU1754" s="239" t="s">
        <v>144</v>
      </c>
      <c r="AV1754" s="13" t="s">
        <v>81</v>
      </c>
      <c r="AW1754" s="13" t="s">
        <v>30</v>
      </c>
      <c r="AX1754" s="13" t="s">
        <v>74</v>
      </c>
      <c r="AY1754" s="239" t="s">
        <v>136</v>
      </c>
    </row>
    <row r="1755" s="14" customFormat="1">
      <c r="A1755" s="14"/>
      <c r="B1755" s="240"/>
      <c r="C1755" s="241"/>
      <c r="D1755" s="231" t="s">
        <v>150</v>
      </c>
      <c r="E1755" s="242" t="s">
        <v>1</v>
      </c>
      <c r="F1755" s="243" t="s">
        <v>165</v>
      </c>
      <c r="G1755" s="241"/>
      <c r="H1755" s="244">
        <v>2.9060000000000001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150</v>
      </c>
      <c r="AU1755" s="250" t="s">
        <v>144</v>
      </c>
      <c r="AV1755" s="14" t="s">
        <v>144</v>
      </c>
      <c r="AW1755" s="14" t="s">
        <v>30</v>
      </c>
      <c r="AX1755" s="14" t="s">
        <v>74</v>
      </c>
      <c r="AY1755" s="250" t="s">
        <v>136</v>
      </c>
    </row>
    <row r="1756" s="13" customFormat="1">
      <c r="A1756" s="13"/>
      <c r="B1756" s="229"/>
      <c r="C1756" s="230"/>
      <c r="D1756" s="231" t="s">
        <v>150</v>
      </c>
      <c r="E1756" s="232" t="s">
        <v>1</v>
      </c>
      <c r="F1756" s="233" t="s">
        <v>166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150</v>
      </c>
      <c r="AU1756" s="239" t="s">
        <v>144</v>
      </c>
      <c r="AV1756" s="13" t="s">
        <v>81</v>
      </c>
      <c r="AW1756" s="13" t="s">
        <v>30</v>
      </c>
      <c r="AX1756" s="13" t="s">
        <v>74</v>
      </c>
      <c r="AY1756" s="239" t="s">
        <v>136</v>
      </c>
    </row>
    <row r="1757" s="14" customFormat="1">
      <c r="A1757" s="14"/>
      <c r="B1757" s="240"/>
      <c r="C1757" s="241"/>
      <c r="D1757" s="231" t="s">
        <v>150</v>
      </c>
      <c r="E1757" s="242" t="s">
        <v>1</v>
      </c>
      <c r="F1757" s="243" t="s">
        <v>167</v>
      </c>
      <c r="G1757" s="241"/>
      <c r="H1757" s="244">
        <v>1.2150000000000001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150</v>
      </c>
      <c r="AU1757" s="250" t="s">
        <v>144</v>
      </c>
      <c r="AV1757" s="14" t="s">
        <v>144</v>
      </c>
      <c r="AW1757" s="14" t="s">
        <v>30</v>
      </c>
      <c r="AX1757" s="14" t="s">
        <v>74</v>
      </c>
      <c r="AY1757" s="250" t="s">
        <v>136</v>
      </c>
    </row>
    <row r="1758" s="13" customFormat="1">
      <c r="A1758" s="13"/>
      <c r="B1758" s="229"/>
      <c r="C1758" s="230"/>
      <c r="D1758" s="231" t="s">
        <v>150</v>
      </c>
      <c r="E1758" s="232" t="s">
        <v>1</v>
      </c>
      <c r="F1758" s="233" t="s">
        <v>168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150</v>
      </c>
      <c r="AU1758" s="239" t="s">
        <v>144</v>
      </c>
      <c r="AV1758" s="13" t="s">
        <v>81</v>
      </c>
      <c r="AW1758" s="13" t="s">
        <v>30</v>
      </c>
      <c r="AX1758" s="13" t="s">
        <v>74</v>
      </c>
      <c r="AY1758" s="239" t="s">
        <v>136</v>
      </c>
    </row>
    <row r="1759" s="14" customFormat="1">
      <c r="A1759" s="14"/>
      <c r="B1759" s="240"/>
      <c r="C1759" s="241"/>
      <c r="D1759" s="231" t="s">
        <v>150</v>
      </c>
      <c r="E1759" s="242" t="s">
        <v>1</v>
      </c>
      <c r="F1759" s="243" t="s">
        <v>169</v>
      </c>
      <c r="G1759" s="241"/>
      <c r="H1759" s="244">
        <v>8.3599999999999994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150</v>
      </c>
      <c r="AU1759" s="250" t="s">
        <v>144</v>
      </c>
      <c r="AV1759" s="14" t="s">
        <v>144</v>
      </c>
      <c r="AW1759" s="14" t="s">
        <v>30</v>
      </c>
      <c r="AX1759" s="14" t="s">
        <v>74</v>
      </c>
      <c r="AY1759" s="250" t="s">
        <v>136</v>
      </c>
    </row>
    <row r="1760" s="13" customFormat="1">
      <c r="A1760" s="13"/>
      <c r="B1760" s="229"/>
      <c r="C1760" s="230"/>
      <c r="D1760" s="231" t="s">
        <v>150</v>
      </c>
      <c r="E1760" s="232" t="s">
        <v>1</v>
      </c>
      <c r="F1760" s="233" t="s">
        <v>170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150</v>
      </c>
      <c r="AU1760" s="239" t="s">
        <v>144</v>
      </c>
      <c r="AV1760" s="13" t="s">
        <v>81</v>
      </c>
      <c r="AW1760" s="13" t="s">
        <v>30</v>
      </c>
      <c r="AX1760" s="13" t="s">
        <v>74</v>
      </c>
      <c r="AY1760" s="239" t="s">
        <v>136</v>
      </c>
    </row>
    <row r="1761" s="14" customFormat="1">
      <c r="A1761" s="14"/>
      <c r="B1761" s="240"/>
      <c r="C1761" s="241"/>
      <c r="D1761" s="231" t="s">
        <v>150</v>
      </c>
      <c r="E1761" s="242" t="s">
        <v>1</v>
      </c>
      <c r="F1761" s="243" t="s">
        <v>171</v>
      </c>
      <c r="G1761" s="241"/>
      <c r="H1761" s="244">
        <v>17.855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150</v>
      </c>
      <c r="AU1761" s="250" t="s">
        <v>144</v>
      </c>
      <c r="AV1761" s="14" t="s">
        <v>144</v>
      </c>
      <c r="AW1761" s="14" t="s">
        <v>30</v>
      </c>
      <c r="AX1761" s="14" t="s">
        <v>74</v>
      </c>
      <c r="AY1761" s="250" t="s">
        <v>136</v>
      </c>
    </row>
    <row r="1762" s="13" customFormat="1">
      <c r="A1762" s="13"/>
      <c r="B1762" s="229"/>
      <c r="C1762" s="230"/>
      <c r="D1762" s="231" t="s">
        <v>150</v>
      </c>
      <c r="E1762" s="232" t="s">
        <v>1</v>
      </c>
      <c r="F1762" s="233" t="s">
        <v>172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150</v>
      </c>
      <c r="AU1762" s="239" t="s">
        <v>144</v>
      </c>
      <c r="AV1762" s="13" t="s">
        <v>81</v>
      </c>
      <c r="AW1762" s="13" t="s">
        <v>30</v>
      </c>
      <c r="AX1762" s="13" t="s">
        <v>74</v>
      </c>
      <c r="AY1762" s="239" t="s">
        <v>136</v>
      </c>
    </row>
    <row r="1763" s="14" customFormat="1">
      <c r="A1763" s="14"/>
      <c r="B1763" s="240"/>
      <c r="C1763" s="241"/>
      <c r="D1763" s="231" t="s">
        <v>150</v>
      </c>
      <c r="E1763" s="242" t="s">
        <v>1</v>
      </c>
      <c r="F1763" s="243" t="s">
        <v>173</v>
      </c>
      <c r="G1763" s="241"/>
      <c r="H1763" s="244">
        <v>18.978000000000002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150</v>
      </c>
      <c r="AU1763" s="250" t="s">
        <v>144</v>
      </c>
      <c r="AV1763" s="14" t="s">
        <v>144</v>
      </c>
      <c r="AW1763" s="14" t="s">
        <v>30</v>
      </c>
      <c r="AX1763" s="14" t="s">
        <v>74</v>
      </c>
      <c r="AY1763" s="250" t="s">
        <v>136</v>
      </c>
    </row>
    <row r="1764" s="15" customFormat="1">
      <c r="A1764" s="15"/>
      <c r="B1764" s="251"/>
      <c r="C1764" s="252"/>
      <c r="D1764" s="231" t="s">
        <v>150</v>
      </c>
      <c r="E1764" s="253" t="s">
        <v>1</v>
      </c>
      <c r="F1764" s="254" t="s">
        <v>174</v>
      </c>
      <c r="G1764" s="252"/>
      <c r="H1764" s="255">
        <v>57.152999999999999</v>
      </c>
      <c r="I1764" s="256"/>
      <c r="J1764" s="252"/>
      <c r="K1764" s="252"/>
      <c r="L1764" s="257"/>
      <c r="M1764" s="258"/>
      <c r="N1764" s="259"/>
      <c r="O1764" s="259"/>
      <c r="P1764" s="259"/>
      <c r="Q1764" s="259"/>
      <c r="R1764" s="259"/>
      <c r="S1764" s="259"/>
      <c r="T1764" s="260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15"/>
      <c r="AT1764" s="261" t="s">
        <v>150</v>
      </c>
      <c r="AU1764" s="261" t="s">
        <v>144</v>
      </c>
      <c r="AV1764" s="15" t="s">
        <v>143</v>
      </c>
      <c r="AW1764" s="15" t="s">
        <v>30</v>
      </c>
      <c r="AX1764" s="15" t="s">
        <v>81</v>
      </c>
      <c r="AY1764" s="261" t="s">
        <v>136</v>
      </c>
    </row>
    <row r="1765" s="2" customFormat="1" ht="16.5" customHeight="1">
      <c r="A1765" s="38"/>
      <c r="B1765" s="39"/>
      <c r="C1765" s="262" t="s">
        <v>1854</v>
      </c>
      <c r="D1765" s="262" t="s">
        <v>254</v>
      </c>
      <c r="E1765" s="263" t="s">
        <v>1855</v>
      </c>
      <c r="F1765" s="264" t="s">
        <v>1856</v>
      </c>
      <c r="G1765" s="265" t="s">
        <v>148</v>
      </c>
      <c r="H1765" s="266">
        <v>60.011000000000003</v>
      </c>
      <c r="I1765" s="267"/>
      <c r="J1765" s="268">
        <f>ROUND(I1765*H1765,1)</f>
        <v>0</v>
      </c>
      <c r="K1765" s="269"/>
      <c r="L1765" s="270"/>
      <c r="M1765" s="271" t="s">
        <v>1</v>
      </c>
      <c r="N1765" s="272" t="s">
        <v>40</v>
      </c>
      <c r="O1765" s="91"/>
      <c r="P1765" s="225">
        <f>O1765*H1765</f>
        <v>0</v>
      </c>
      <c r="Q1765" s="225">
        <v>0</v>
      </c>
      <c r="R1765" s="225">
        <f>Q1765*H1765</f>
        <v>0</v>
      </c>
      <c r="S1765" s="225">
        <v>0</v>
      </c>
      <c r="T1765" s="226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27" t="s">
        <v>325</v>
      </c>
      <c r="AT1765" s="227" t="s">
        <v>254</v>
      </c>
      <c r="AU1765" s="227" t="s">
        <v>144</v>
      </c>
      <c r="AY1765" s="17" t="s">
        <v>136</v>
      </c>
      <c r="BE1765" s="228">
        <f>IF(N1765="základní",J1765,0)</f>
        <v>0</v>
      </c>
      <c r="BF1765" s="228">
        <f>IF(N1765="snížená",J1765,0)</f>
        <v>0</v>
      </c>
      <c r="BG1765" s="228">
        <f>IF(N1765="zákl. přenesená",J1765,0)</f>
        <v>0</v>
      </c>
      <c r="BH1765" s="228">
        <f>IF(N1765="sníž. přenesená",J1765,0)</f>
        <v>0</v>
      </c>
      <c r="BI1765" s="228">
        <f>IF(N1765="nulová",J1765,0)</f>
        <v>0</v>
      </c>
      <c r="BJ1765" s="17" t="s">
        <v>144</v>
      </c>
      <c r="BK1765" s="228">
        <f>ROUND(I1765*H1765,1)</f>
        <v>0</v>
      </c>
      <c r="BL1765" s="17" t="s">
        <v>244</v>
      </c>
      <c r="BM1765" s="227" t="s">
        <v>1857</v>
      </c>
    </row>
    <row r="1766" s="14" customFormat="1">
      <c r="A1766" s="14"/>
      <c r="B1766" s="240"/>
      <c r="C1766" s="241"/>
      <c r="D1766" s="231" t="s">
        <v>150</v>
      </c>
      <c r="E1766" s="242" t="s">
        <v>1</v>
      </c>
      <c r="F1766" s="243" t="s">
        <v>1858</v>
      </c>
      <c r="G1766" s="241"/>
      <c r="H1766" s="244">
        <v>57.152999999999999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150</v>
      </c>
      <c r="AU1766" s="250" t="s">
        <v>144</v>
      </c>
      <c r="AV1766" s="14" t="s">
        <v>144</v>
      </c>
      <c r="AW1766" s="14" t="s">
        <v>30</v>
      </c>
      <c r="AX1766" s="14" t="s">
        <v>81</v>
      </c>
      <c r="AY1766" s="250" t="s">
        <v>136</v>
      </c>
    </row>
    <row r="1767" s="14" customFormat="1">
      <c r="A1767" s="14"/>
      <c r="B1767" s="240"/>
      <c r="C1767" s="241"/>
      <c r="D1767" s="231" t="s">
        <v>150</v>
      </c>
      <c r="E1767" s="241"/>
      <c r="F1767" s="243" t="s">
        <v>1859</v>
      </c>
      <c r="G1767" s="241"/>
      <c r="H1767" s="244">
        <v>60.011000000000003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150</v>
      </c>
      <c r="AU1767" s="250" t="s">
        <v>144</v>
      </c>
      <c r="AV1767" s="14" t="s">
        <v>144</v>
      </c>
      <c r="AW1767" s="14" t="s">
        <v>4</v>
      </c>
      <c r="AX1767" s="14" t="s">
        <v>81</v>
      </c>
      <c r="AY1767" s="250" t="s">
        <v>136</v>
      </c>
    </row>
    <row r="1768" s="2" customFormat="1" ht="24.15" customHeight="1">
      <c r="A1768" s="38"/>
      <c r="B1768" s="39"/>
      <c r="C1768" s="215" t="s">
        <v>1860</v>
      </c>
      <c r="D1768" s="215" t="s">
        <v>139</v>
      </c>
      <c r="E1768" s="216" t="s">
        <v>1861</v>
      </c>
      <c r="F1768" s="217" t="s">
        <v>1862</v>
      </c>
      <c r="G1768" s="218" t="s">
        <v>148</v>
      </c>
      <c r="H1768" s="219">
        <v>20</v>
      </c>
      <c r="I1768" s="220"/>
      <c r="J1768" s="221">
        <f>ROUND(I1768*H1768,1)</f>
        <v>0</v>
      </c>
      <c r="K1768" s="222"/>
      <c r="L1768" s="44"/>
      <c r="M1768" s="223" t="s">
        <v>1</v>
      </c>
      <c r="N1768" s="224" t="s">
        <v>40</v>
      </c>
      <c r="O1768" s="91"/>
      <c r="P1768" s="225">
        <f>O1768*H1768</f>
        <v>0</v>
      </c>
      <c r="Q1768" s="225">
        <v>0</v>
      </c>
      <c r="R1768" s="225">
        <f>Q1768*H1768</f>
        <v>0</v>
      </c>
      <c r="S1768" s="225">
        <v>0</v>
      </c>
      <c r="T1768" s="226">
        <f>S1768*H1768</f>
        <v>0</v>
      </c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R1768" s="227" t="s">
        <v>244</v>
      </c>
      <c r="AT1768" s="227" t="s">
        <v>139</v>
      </c>
      <c r="AU1768" s="227" t="s">
        <v>144</v>
      </c>
      <c r="AY1768" s="17" t="s">
        <v>136</v>
      </c>
      <c r="BE1768" s="228">
        <f>IF(N1768="základní",J1768,0)</f>
        <v>0</v>
      </c>
      <c r="BF1768" s="228">
        <f>IF(N1768="snížená",J1768,0)</f>
        <v>0</v>
      </c>
      <c r="BG1768" s="228">
        <f>IF(N1768="zákl. přenesená",J1768,0)</f>
        <v>0</v>
      </c>
      <c r="BH1768" s="228">
        <f>IF(N1768="sníž. přenesená",J1768,0)</f>
        <v>0</v>
      </c>
      <c r="BI1768" s="228">
        <f>IF(N1768="nulová",J1768,0)</f>
        <v>0</v>
      </c>
      <c r="BJ1768" s="17" t="s">
        <v>144</v>
      </c>
      <c r="BK1768" s="228">
        <f>ROUND(I1768*H1768,1)</f>
        <v>0</v>
      </c>
      <c r="BL1768" s="17" t="s">
        <v>244</v>
      </c>
      <c r="BM1768" s="227" t="s">
        <v>1863</v>
      </c>
    </row>
    <row r="1769" s="14" customFormat="1">
      <c r="A1769" s="14"/>
      <c r="B1769" s="240"/>
      <c r="C1769" s="241"/>
      <c r="D1769" s="231" t="s">
        <v>150</v>
      </c>
      <c r="E1769" s="242" t="s">
        <v>1</v>
      </c>
      <c r="F1769" s="243" t="s">
        <v>263</v>
      </c>
      <c r="G1769" s="241"/>
      <c r="H1769" s="244">
        <v>20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0" t="s">
        <v>150</v>
      </c>
      <c r="AU1769" s="250" t="s">
        <v>144</v>
      </c>
      <c r="AV1769" s="14" t="s">
        <v>144</v>
      </c>
      <c r="AW1769" s="14" t="s">
        <v>30</v>
      </c>
      <c r="AX1769" s="14" t="s">
        <v>81</v>
      </c>
      <c r="AY1769" s="250" t="s">
        <v>136</v>
      </c>
    </row>
    <row r="1770" s="2" customFormat="1" ht="16.5" customHeight="1">
      <c r="A1770" s="38"/>
      <c r="B1770" s="39"/>
      <c r="C1770" s="262" t="s">
        <v>1864</v>
      </c>
      <c r="D1770" s="262" t="s">
        <v>254</v>
      </c>
      <c r="E1770" s="263" t="s">
        <v>1865</v>
      </c>
      <c r="F1770" s="264" t="s">
        <v>1866</v>
      </c>
      <c r="G1770" s="265" t="s">
        <v>148</v>
      </c>
      <c r="H1770" s="266">
        <v>21</v>
      </c>
      <c r="I1770" s="267"/>
      <c r="J1770" s="268">
        <f>ROUND(I1770*H1770,1)</f>
        <v>0</v>
      </c>
      <c r="K1770" s="269"/>
      <c r="L1770" s="270"/>
      <c r="M1770" s="271" t="s">
        <v>1</v>
      </c>
      <c r="N1770" s="272" t="s">
        <v>40</v>
      </c>
      <c r="O1770" s="91"/>
      <c r="P1770" s="225">
        <f>O1770*H1770</f>
        <v>0</v>
      </c>
      <c r="Q1770" s="225">
        <v>0</v>
      </c>
      <c r="R1770" s="225">
        <f>Q1770*H1770</f>
        <v>0</v>
      </c>
      <c r="S1770" s="225">
        <v>0</v>
      </c>
      <c r="T1770" s="226">
        <f>S1770*H1770</f>
        <v>0</v>
      </c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  <c r="AE1770" s="38"/>
      <c r="AR1770" s="227" t="s">
        <v>325</v>
      </c>
      <c r="AT1770" s="227" t="s">
        <v>254</v>
      </c>
      <c r="AU1770" s="227" t="s">
        <v>144</v>
      </c>
      <c r="AY1770" s="17" t="s">
        <v>136</v>
      </c>
      <c r="BE1770" s="228">
        <f>IF(N1770="základní",J1770,0)</f>
        <v>0</v>
      </c>
      <c r="BF1770" s="228">
        <f>IF(N1770="snížená",J1770,0)</f>
        <v>0</v>
      </c>
      <c r="BG1770" s="228">
        <f>IF(N1770="zákl. přenesená",J1770,0)</f>
        <v>0</v>
      </c>
      <c r="BH1770" s="228">
        <f>IF(N1770="sníž. přenesená",J1770,0)</f>
        <v>0</v>
      </c>
      <c r="BI1770" s="228">
        <f>IF(N1770="nulová",J1770,0)</f>
        <v>0</v>
      </c>
      <c r="BJ1770" s="17" t="s">
        <v>144</v>
      </c>
      <c r="BK1770" s="228">
        <f>ROUND(I1770*H1770,1)</f>
        <v>0</v>
      </c>
      <c r="BL1770" s="17" t="s">
        <v>244</v>
      </c>
      <c r="BM1770" s="227" t="s">
        <v>1867</v>
      </c>
    </row>
    <row r="1771" s="14" customFormat="1">
      <c r="A1771" s="14"/>
      <c r="B1771" s="240"/>
      <c r="C1771" s="241"/>
      <c r="D1771" s="231" t="s">
        <v>150</v>
      </c>
      <c r="E1771" s="242" t="s">
        <v>1</v>
      </c>
      <c r="F1771" s="243" t="s">
        <v>263</v>
      </c>
      <c r="G1771" s="241"/>
      <c r="H1771" s="244">
        <v>20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150</v>
      </c>
      <c r="AU1771" s="250" t="s">
        <v>144</v>
      </c>
      <c r="AV1771" s="14" t="s">
        <v>144</v>
      </c>
      <c r="AW1771" s="14" t="s">
        <v>30</v>
      </c>
      <c r="AX1771" s="14" t="s">
        <v>81</v>
      </c>
      <c r="AY1771" s="250" t="s">
        <v>136</v>
      </c>
    </row>
    <row r="1772" s="14" customFormat="1">
      <c r="A1772" s="14"/>
      <c r="B1772" s="240"/>
      <c r="C1772" s="241"/>
      <c r="D1772" s="231" t="s">
        <v>150</v>
      </c>
      <c r="E1772" s="241"/>
      <c r="F1772" s="243" t="s">
        <v>1868</v>
      </c>
      <c r="G1772" s="241"/>
      <c r="H1772" s="244">
        <v>21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150</v>
      </c>
      <c r="AU1772" s="250" t="s">
        <v>144</v>
      </c>
      <c r="AV1772" s="14" t="s">
        <v>144</v>
      </c>
      <c r="AW1772" s="14" t="s">
        <v>4</v>
      </c>
      <c r="AX1772" s="14" t="s">
        <v>81</v>
      </c>
      <c r="AY1772" s="250" t="s">
        <v>136</v>
      </c>
    </row>
    <row r="1773" s="2" customFormat="1" ht="24.15" customHeight="1">
      <c r="A1773" s="38"/>
      <c r="B1773" s="39"/>
      <c r="C1773" s="215" t="s">
        <v>1869</v>
      </c>
      <c r="D1773" s="215" t="s">
        <v>139</v>
      </c>
      <c r="E1773" s="216" t="s">
        <v>1870</v>
      </c>
      <c r="F1773" s="217" t="s">
        <v>1871</v>
      </c>
      <c r="G1773" s="218" t="s">
        <v>148</v>
      </c>
      <c r="H1773" s="219">
        <v>238.648</v>
      </c>
      <c r="I1773" s="220"/>
      <c r="J1773" s="221">
        <f>ROUND(I1773*H1773,1)</f>
        <v>0</v>
      </c>
      <c r="K1773" s="222"/>
      <c r="L1773" s="44"/>
      <c r="M1773" s="223" t="s">
        <v>1</v>
      </c>
      <c r="N1773" s="224" t="s">
        <v>40</v>
      </c>
      <c r="O1773" s="91"/>
      <c r="P1773" s="225">
        <f>O1773*H1773</f>
        <v>0</v>
      </c>
      <c r="Q1773" s="225">
        <v>0.00020000000000000001</v>
      </c>
      <c r="R1773" s="225">
        <f>Q1773*H1773</f>
        <v>0.047729600000000004</v>
      </c>
      <c r="S1773" s="225">
        <v>0</v>
      </c>
      <c r="T1773" s="226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27" t="s">
        <v>244</v>
      </c>
      <c r="AT1773" s="227" t="s">
        <v>139</v>
      </c>
      <c r="AU1773" s="227" t="s">
        <v>144</v>
      </c>
      <c r="AY1773" s="17" t="s">
        <v>136</v>
      </c>
      <c r="BE1773" s="228">
        <f>IF(N1773="základní",J1773,0)</f>
        <v>0</v>
      </c>
      <c r="BF1773" s="228">
        <f>IF(N1773="snížená",J1773,0)</f>
        <v>0</v>
      </c>
      <c r="BG1773" s="228">
        <f>IF(N1773="zákl. přenesená",J1773,0)</f>
        <v>0</v>
      </c>
      <c r="BH1773" s="228">
        <f>IF(N1773="sníž. přenesená",J1773,0)</f>
        <v>0</v>
      </c>
      <c r="BI1773" s="228">
        <f>IF(N1773="nulová",J1773,0)</f>
        <v>0</v>
      </c>
      <c r="BJ1773" s="17" t="s">
        <v>144</v>
      </c>
      <c r="BK1773" s="228">
        <f>ROUND(I1773*H1773,1)</f>
        <v>0</v>
      </c>
      <c r="BL1773" s="17" t="s">
        <v>244</v>
      </c>
      <c r="BM1773" s="227" t="s">
        <v>1872</v>
      </c>
    </row>
    <row r="1774" s="13" customFormat="1">
      <c r="A1774" s="13"/>
      <c r="B1774" s="229"/>
      <c r="C1774" s="230"/>
      <c r="D1774" s="231" t="s">
        <v>150</v>
      </c>
      <c r="E1774" s="232" t="s">
        <v>1</v>
      </c>
      <c r="F1774" s="233" t="s">
        <v>1831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150</v>
      </c>
      <c r="AU1774" s="239" t="s">
        <v>144</v>
      </c>
      <c r="AV1774" s="13" t="s">
        <v>81</v>
      </c>
      <c r="AW1774" s="13" t="s">
        <v>30</v>
      </c>
      <c r="AX1774" s="13" t="s">
        <v>74</v>
      </c>
      <c r="AY1774" s="239" t="s">
        <v>136</v>
      </c>
    </row>
    <row r="1775" s="13" customFormat="1">
      <c r="A1775" s="13"/>
      <c r="B1775" s="229"/>
      <c r="C1775" s="230"/>
      <c r="D1775" s="231" t="s">
        <v>150</v>
      </c>
      <c r="E1775" s="232" t="s">
        <v>1</v>
      </c>
      <c r="F1775" s="233" t="s">
        <v>162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150</v>
      </c>
      <c r="AU1775" s="239" t="s">
        <v>144</v>
      </c>
      <c r="AV1775" s="13" t="s">
        <v>81</v>
      </c>
      <c r="AW1775" s="13" t="s">
        <v>30</v>
      </c>
      <c r="AX1775" s="13" t="s">
        <v>74</v>
      </c>
      <c r="AY1775" s="239" t="s">
        <v>136</v>
      </c>
    </row>
    <row r="1776" s="14" customFormat="1">
      <c r="A1776" s="14"/>
      <c r="B1776" s="240"/>
      <c r="C1776" s="241"/>
      <c r="D1776" s="231" t="s">
        <v>150</v>
      </c>
      <c r="E1776" s="242" t="s">
        <v>1</v>
      </c>
      <c r="F1776" s="243" t="s">
        <v>163</v>
      </c>
      <c r="G1776" s="241"/>
      <c r="H1776" s="244">
        <v>7.8390000000000004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150</v>
      </c>
      <c r="AU1776" s="250" t="s">
        <v>144</v>
      </c>
      <c r="AV1776" s="14" t="s">
        <v>144</v>
      </c>
      <c r="AW1776" s="14" t="s">
        <v>30</v>
      </c>
      <c r="AX1776" s="14" t="s">
        <v>74</v>
      </c>
      <c r="AY1776" s="250" t="s">
        <v>136</v>
      </c>
    </row>
    <row r="1777" s="13" customFormat="1">
      <c r="A1777" s="13"/>
      <c r="B1777" s="229"/>
      <c r="C1777" s="230"/>
      <c r="D1777" s="231" t="s">
        <v>150</v>
      </c>
      <c r="E1777" s="232" t="s">
        <v>1</v>
      </c>
      <c r="F1777" s="233" t="s">
        <v>164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150</v>
      </c>
      <c r="AU1777" s="239" t="s">
        <v>144</v>
      </c>
      <c r="AV1777" s="13" t="s">
        <v>81</v>
      </c>
      <c r="AW1777" s="13" t="s">
        <v>30</v>
      </c>
      <c r="AX1777" s="13" t="s">
        <v>74</v>
      </c>
      <c r="AY1777" s="239" t="s">
        <v>136</v>
      </c>
    </row>
    <row r="1778" s="14" customFormat="1">
      <c r="A1778" s="14"/>
      <c r="B1778" s="240"/>
      <c r="C1778" s="241"/>
      <c r="D1778" s="231" t="s">
        <v>150</v>
      </c>
      <c r="E1778" s="242" t="s">
        <v>1</v>
      </c>
      <c r="F1778" s="243" t="s">
        <v>165</v>
      </c>
      <c r="G1778" s="241"/>
      <c r="H1778" s="244">
        <v>2.9060000000000001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150</v>
      </c>
      <c r="AU1778" s="250" t="s">
        <v>144</v>
      </c>
      <c r="AV1778" s="14" t="s">
        <v>144</v>
      </c>
      <c r="AW1778" s="14" t="s">
        <v>30</v>
      </c>
      <c r="AX1778" s="14" t="s">
        <v>74</v>
      </c>
      <c r="AY1778" s="250" t="s">
        <v>136</v>
      </c>
    </row>
    <row r="1779" s="13" customFormat="1">
      <c r="A1779" s="13"/>
      <c r="B1779" s="229"/>
      <c r="C1779" s="230"/>
      <c r="D1779" s="231" t="s">
        <v>150</v>
      </c>
      <c r="E1779" s="232" t="s">
        <v>1</v>
      </c>
      <c r="F1779" s="233" t="s">
        <v>166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150</v>
      </c>
      <c r="AU1779" s="239" t="s">
        <v>144</v>
      </c>
      <c r="AV1779" s="13" t="s">
        <v>81</v>
      </c>
      <c r="AW1779" s="13" t="s">
        <v>30</v>
      </c>
      <c r="AX1779" s="13" t="s">
        <v>74</v>
      </c>
      <c r="AY1779" s="239" t="s">
        <v>136</v>
      </c>
    </row>
    <row r="1780" s="14" customFormat="1">
      <c r="A1780" s="14"/>
      <c r="B1780" s="240"/>
      <c r="C1780" s="241"/>
      <c r="D1780" s="231" t="s">
        <v>150</v>
      </c>
      <c r="E1780" s="242" t="s">
        <v>1</v>
      </c>
      <c r="F1780" s="243" t="s">
        <v>167</v>
      </c>
      <c r="G1780" s="241"/>
      <c r="H1780" s="244">
        <v>1.2150000000000001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150</v>
      </c>
      <c r="AU1780" s="250" t="s">
        <v>144</v>
      </c>
      <c r="AV1780" s="14" t="s">
        <v>144</v>
      </c>
      <c r="AW1780" s="14" t="s">
        <v>30</v>
      </c>
      <c r="AX1780" s="14" t="s">
        <v>74</v>
      </c>
      <c r="AY1780" s="250" t="s">
        <v>136</v>
      </c>
    </row>
    <row r="1781" s="13" customFormat="1">
      <c r="A1781" s="13"/>
      <c r="B1781" s="229"/>
      <c r="C1781" s="230"/>
      <c r="D1781" s="231" t="s">
        <v>150</v>
      </c>
      <c r="E1781" s="232" t="s">
        <v>1</v>
      </c>
      <c r="F1781" s="233" t="s">
        <v>168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150</v>
      </c>
      <c r="AU1781" s="239" t="s">
        <v>144</v>
      </c>
      <c r="AV1781" s="13" t="s">
        <v>81</v>
      </c>
      <c r="AW1781" s="13" t="s">
        <v>30</v>
      </c>
      <c r="AX1781" s="13" t="s">
        <v>74</v>
      </c>
      <c r="AY1781" s="239" t="s">
        <v>136</v>
      </c>
    </row>
    <row r="1782" s="14" customFormat="1">
      <c r="A1782" s="14"/>
      <c r="B1782" s="240"/>
      <c r="C1782" s="241"/>
      <c r="D1782" s="231" t="s">
        <v>150</v>
      </c>
      <c r="E1782" s="242" t="s">
        <v>1</v>
      </c>
      <c r="F1782" s="243" t="s">
        <v>169</v>
      </c>
      <c r="G1782" s="241"/>
      <c r="H1782" s="244">
        <v>8.3599999999999994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150</v>
      </c>
      <c r="AU1782" s="250" t="s">
        <v>144</v>
      </c>
      <c r="AV1782" s="14" t="s">
        <v>144</v>
      </c>
      <c r="AW1782" s="14" t="s">
        <v>30</v>
      </c>
      <c r="AX1782" s="14" t="s">
        <v>74</v>
      </c>
      <c r="AY1782" s="250" t="s">
        <v>136</v>
      </c>
    </row>
    <row r="1783" s="13" customFormat="1">
      <c r="A1783" s="13"/>
      <c r="B1783" s="229"/>
      <c r="C1783" s="230"/>
      <c r="D1783" s="231" t="s">
        <v>150</v>
      </c>
      <c r="E1783" s="232" t="s">
        <v>1</v>
      </c>
      <c r="F1783" s="233" t="s">
        <v>170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150</v>
      </c>
      <c r="AU1783" s="239" t="s">
        <v>144</v>
      </c>
      <c r="AV1783" s="13" t="s">
        <v>81</v>
      </c>
      <c r="AW1783" s="13" t="s">
        <v>30</v>
      </c>
      <c r="AX1783" s="13" t="s">
        <v>74</v>
      </c>
      <c r="AY1783" s="239" t="s">
        <v>136</v>
      </c>
    </row>
    <row r="1784" s="14" customFormat="1">
      <c r="A1784" s="14"/>
      <c r="B1784" s="240"/>
      <c r="C1784" s="241"/>
      <c r="D1784" s="231" t="s">
        <v>150</v>
      </c>
      <c r="E1784" s="242" t="s">
        <v>1</v>
      </c>
      <c r="F1784" s="243" t="s">
        <v>171</v>
      </c>
      <c r="G1784" s="241"/>
      <c r="H1784" s="244">
        <v>17.855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150</v>
      </c>
      <c r="AU1784" s="250" t="s">
        <v>144</v>
      </c>
      <c r="AV1784" s="14" t="s">
        <v>144</v>
      </c>
      <c r="AW1784" s="14" t="s">
        <v>30</v>
      </c>
      <c r="AX1784" s="14" t="s">
        <v>74</v>
      </c>
      <c r="AY1784" s="250" t="s">
        <v>136</v>
      </c>
    </row>
    <row r="1785" s="13" customFormat="1">
      <c r="A1785" s="13"/>
      <c r="B1785" s="229"/>
      <c r="C1785" s="230"/>
      <c r="D1785" s="231" t="s">
        <v>150</v>
      </c>
      <c r="E1785" s="232" t="s">
        <v>1</v>
      </c>
      <c r="F1785" s="233" t="s">
        <v>172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150</v>
      </c>
      <c r="AU1785" s="239" t="s">
        <v>144</v>
      </c>
      <c r="AV1785" s="13" t="s">
        <v>81</v>
      </c>
      <c r="AW1785" s="13" t="s">
        <v>30</v>
      </c>
      <c r="AX1785" s="13" t="s">
        <v>74</v>
      </c>
      <c r="AY1785" s="239" t="s">
        <v>136</v>
      </c>
    </row>
    <row r="1786" s="14" customFormat="1">
      <c r="A1786" s="14"/>
      <c r="B1786" s="240"/>
      <c r="C1786" s="241"/>
      <c r="D1786" s="231" t="s">
        <v>150</v>
      </c>
      <c r="E1786" s="242" t="s">
        <v>1</v>
      </c>
      <c r="F1786" s="243" t="s">
        <v>173</v>
      </c>
      <c r="G1786" s="241"/>
      <c r="H1786" s="244">
        <v>18.978000000000002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150</v>
      </c>
      <c r="AU1786" s="250" t="s">
        <v>144</v>
      </c>
      <c r="AV1786" s="14" t="s">
        <v>144</v>
      </c>
      <c r="AW1786" s="14" t="s">
        <v>30</v>
      </c>
      <c r="AX1786" s="14" t="s">
        <v>74</v>
      </c>
      <c r="AY1786" s="250" t="s">
        <v>136</v>
      </c>
    </row>
    <row r="1787" s="13" customFormat="1">
      <c r="A1787" s="13"/>
      <c r="B1787" s="229"/>
      <c r="C1787" s="230"/>
      <c r="D1787" s="231" t="s">
        <v>150</v>
      </c>
      <c r="E1787" s="232" t="s">
        <v>1</v>
      </c>
      <c r="F1787" s="233" t="s">
        <v>1832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150</v>
      </c>
      <c r="AU1787" s="239" t="s">
        <v>144</v>
      </c>
      <c r="AV1787" s="13" t="s">
        <v>81</v>
      </c>
      <c r="AW1787" s="13" t="s">
        <v>30</v>
      </c>
      <c r="AX1787" s="13" t="s">
        <v>74</v>
      </c>
      <c r="AY1787" s="239" t="s">
        <v>136</v>
      </c>
    </row>
    <row r="1788" s="13" customFormat="1">
      <c r="A1788" s="13"/>
      <c r="B1788" s="229"/>
      <c r="C1788" s="230"/>
      <c r="D1788" s="231" t="s">
        <v>150</v>
      </c>
      <c r="E1788" s="232" t="s">
        <v>1</v>
      </c>
      <c r="F1788" s="233" t="s">
        <v>162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150</v>
      </c>
      <c r="AU1788" s="239" t="s">
        <v>144</v>
      </c>
      <c r="AV1788" s="13" t="s">
        <v>81</v>
      </c>
      <c r="AW1788" s="13" t="s">
        <v>30</v>
      </c>
      <c r="AX1788" s="13" t="s">
        <v>74</v>
      </c>
      <c r="AY1788" s="239" t="s">
        <v>136</v>
      </c>
    </row>
    <row r="1789" s="14" customFormat="1">
      <c r="A1789" s="14"/>
      <c r="B1789" s="240"/>
      <c r="C1789" s="241"/>
      <c r="D1789" s="231" t="s">
        <v>150</v>
      </c>
      <c r="E1789" s="242" t="s">
        <v>1</v>
      </c>
      <c r="F1789" s="243" t="s">
        <v>192</v>
      </c>
      <c r="G1789" s="241"/>
      <c r="H1789" s="244">
        <v>38.542000000000002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150</v>
      </c>
      <c r="AU1789" s="250" t="s">
        <v>144</v>
      </c>
      <c r="AV1789" s="14" t="s">
        <v>144</v>
      </c>
      <c r="AW1789" s="14" t="s">
        <v>30</v>
      </c>
      <c r="AX1789" s="14" t="s">
        <v>74</v>
      </c>
      <c r="AY1789" s="250" t="s">
        <v>136</v>
      </c>
    </row>
    <row r="1790" s="13" customFormat="1">
      <c r="A1790" s="13"/>
      <c r="B1790" s="229"/>
      <c r="C1790" s="230"/>
      <c r="D1790" s="231" t="s">
        <v>150</v>
      </c>
      <c r="E1790" s="232" t="s">
        <v>1</v>
      </c>
      <c r="F1790" s="233" t="s">
        <v>164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150</v>
      </c>
      <c r="AU1790" s="239" t="s">
        <v>144</v>
      </c>
      <c r="AV1790" s="13" t="s">
        <v>81</v>
      </c>
      <c r="AW1790" s="13" t="s">
        <v>30</v>
      </c>
      <c r="AX1790" s="13" t="s">
        <v>74</v>
      </c>
      <c r="AY1790" s="239" t="s">
        <v>136</v>
      </c>
    </row>
    <row r="1791" s="14" customFormat="1">
      <c r="A1791" s="14"/>
      <c r="B1791" s="240"/>
      <c r="C1791" s="241"/>
      <c r="D1791" s="231" t="s">
        <v>150</v>
      </c>
      <c r="E1791" s="242" t="s">
        <v>1</v>
      </c>
      <c r="F1791" s="243" t="s">
        <v>193</v>
      </c>
      <c r="G1791" s="241"/>
      <c r="H1791" s="244">
        <v>21.792000000000002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150</v>
      </c>
      <c r="AU1791" s="250" t="s">
        <v>144</v>
      </c>
      <c r="AV1791" s="14" t="s">
        <v>144</v>
      </c>
      <c r="AW1791" s="14" t="s">
        <v>30</v>
      </c>
      <c r="AX1791" s="14" t="s">
        <v>74</v>
      </c>
      <c r="AY1791" s="250" t="s">
        <v>136</v>
      </c>
    </row>
    <row r="1792" s="13" customFormat="1">
      <c r="A1792" s="13"/>
      <c r="B1792" s="229"/>
      <c r="C1792" s="230"/>
      <c r="D1792" s="231" t="s">
        <v>150</v>
      </c>
      <c r="E1792" s="232" t="s">
        <v>1</v>
      </c>
      <c r="F1792" s="233" t="s">
        <v>166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150</v>
      </c>
      <c r="AU1792" s="239" t="s">
        <v>144</v>
      </c>
      <c r="AV1792" s="13" t="s">
        <v>81</v>
      </c>
      <c r="AW1792" s="13" t="s">
        <v>30</v>
      </c>
      <c r="AX1792" s="13" t="s">
        <v>74</v>
      </c>
      <c r="AY1792" s="239" t="s">
        <v>136</v>
      </c>
    </row>
    <row r="1793" s="14" customFormat="1">
      <c r="A1793" s="14"/>
      <c r="B1793" s="240"/>
      <c r="C1793" s="241"/>
      <c r="D1793" s="231" t="s">
        <v>150</v>
      </c>
      <c r="E1793" s="242" t="s">
        <v>1</v>
      </c>
      <c r="F1793" s="243" t="s">
        <v>194</v>
      </c>
      <c r="G1793" s="241"/>
      <c r="H1793" s="244">
        <v>12.882999999999999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150</v>
      </c>
      <c r="AU1793" s="250" t="s">
        <v>144</v>
      </c>
      <c r="AV1793" s="14" t="s">
        <v>144</v>
      </c>
      <c r="AW1793" s="14" t="s">
        <v>30</v>
      </c>
      <c r="AX1793" s="14" t="s">
        <v>74</v>
      </c>
      <c r="AY1793" s="250" t="s">
        <v>136</v>
      </c>
    </row>
    <row r="1794" s="13" customFormat="1">
      <c r="A1794" s="13"/>
      <c r="B1794" s="229"/>
      <c r="C1794" s="230"/>
      <c r="D1794" s="231" t="s">
        <v>150</v>
      </c>
      <c r="E1794" s="232" t="s">
        <v>1</v>
      </c>
      <c r="F1794" s="233" t="s">
        <v>168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150</v>
      </c>
      <c r="AU1794" s="239" t="s">
        <v>144</v>
      </c>
      <c r="AV1794" s="13" t="s">
        <v>81</v>
      </c>
      <c r="AW1794" s="13" t="s">
        <v>30</v>
      </c>
      <c r="AX1794" s="13" t="s">
        <v>74</v>
      </c>
      <c r="AY1794" s="239" t="s">
        <v>136</v>
      </c>
    </row>
    <row r="1795" s="14" customFormat="1">
      <c r="A1795" s="14"/>
      <c r="B1795" s="240"/>
      <c r="C1795" s="241"/>
      <c r="D1795" s="231" t="s">
        <v>150</v>
      </c>
      <c r="E1795" s="242" t="s">
        <v>1</v>
      </c>
      <c r="F1795" s="243" t="s">
        <v>195</v>
      </c>
      <c r="G1795" s="241"/>
      <c r="H1795" s="244">
        <v>38.322000000000003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150</v>
      </c>
      <c r="AU1795" s="250" t="s">
        <v>144</v>
      </c>
      <c r="AV1795" s="14" t="s">
        <v>144</v>
      </c>
      <c r="AW1795" s="14" t="s">
        <v>30</v>
      </c>
      <c r="AX1795" s="14" t="s">
        <v>74</v>
      </c>
      <c r="AY1795" s="250" t="s">
        <v>136</v>
      </c>
    </row>
    <row r="1796" s="13" customFormat="1">
      <c r="A1796" s="13"/>
      <c r="B1796" s="229"/>
      <c r="C1796" s="230"/>
      <c r="D1796" s="231" t="s">
        <v>150</v>
      </c>
      <c r="E1796" s="232" t="s">
        <v>1</v>
      </c>
      <c r="F1796" s="233" t="s">
        <v>170</v>
      </c>
      <c r="G1796" s="230"/>
      <c r="H1796" s="232" t="s">
        <v>1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9" t="s">
        <v>150</v>
      </c>
      <c r="AU1796" s="239" t="s">
        <v>144</v>
      </c>
      <c r="AV1796" s="13" t="s">
        <v>81</v>
      </c>
      <c r="AW1796" s="13" t="s">
        <v>30</v>
      </c>
      <c r="AX1796" s="13" t="s">
        <v>74</v>
      </c>
      <c r="AY1796" s="239" t="s">
        <v>136</v>
      </c>
    </row>
    <row r="1797" s="14" customFormat="1">
      <c r="A1797" s="14"/>
      <c r="B1797" s="240"/>
      <c r="C1797" s="241"/>
      <c r="D1797" s="231" t="s">
        <v>150</v>
      </c>
      <c r="E1797" s="242" t="s">
        <v>1</v>
      </c>
      <c r="F1797" s="243" t="s">
        <v>196</v>
      </c>
      <c r="G1797" s="241"/>
      <c r="H1797" s="244">
        <v>43.695999999999998</v>
      </c>
      <c r="I1797" s="245"/>
      <c r="J1797" s="241"/>
      <c r="K1797" s="241"/>
      <c r="L1797" s="246"/>
      <c r="M1797" s="247"/>
      <c r="N1797" s="248"/>
      <c r="O1797" s="248"/>
      <c r="P1797" s="248"/>
      <c r="Q1797" s="248"/>
      <c r="R1797" s="248"/>
      <c r="S1797" s="248"/>
      <c r="T1797" s="24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0" t="s">
        <v>150</v>
      </c>
      <c r="AU1797" s="250" t="s">
        <v>144</v>
      </c>
      <c r="AV1797" s="14" t="s">
        <v>144</v>
      </c>
      <c r="AW1797" s="14" t="s">
        <v>30</v>
      </c>
      <c r="AX1797" s="14" t="s">
        <v>74</v>
      </c>
      <c r="AY1797" s="250" t="s">
        <v>136</v>
      </c>
    </row>
    <row r="1798" s="13" customFormat="1">
      <c r="A1798" s="13"/>
      <c r="B1798" s="229"/>
      <c r="C1798" s="230"/>
      <c r="D1798" s="231" t="s">
        <v>150</v>
      </c>
      <c r="E1798" s="232" t="s">
        <v>1</v>
      </c>
      <c r="F1798" s="233" t="s">
        <v>172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150</v>
      </c>
      <c r="AU1798" s="239" t="s">
        <v>144</v>
      </c>
      <c r="AV1798" s="13" t="s">
        <v>81</v>
      </c>
      <c r="AW1798" s="13" t="s">
        <v>30</v>
      </c>
      <c r="AX1798" s="13" t="s">
        <v>74</v>
      </c>
      <c r="AY1798" s="239" t="s">
        <v>136</v>
      </c>
    </row>
    <row r="1799" s="14" customFormat="1">
      <c r="A1799" s="14"/>
      <c r="B1799" s="240"/>
      <c r="C1799" s="241"/>
      <c r="D1799" s="231" t="s">
        <v>150</v>
      </c>
      <c r="E1799" s="242" t="s">
        <v>1</v>
      </c>
      <c r="F1799" s="243" t="s">
        <v>197</v>
      </c>
      <c r="G1799" s="241"/>
      <c r="H1799" s="244">
        <v>45.359999999999999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150</v>
      </c>
      <c r="AU1799" s="250" t="s">
        <v>144</v>
      </c>
      <c r="AV1799" s="14" t="s">
        <v>144</v>
      </c>
      <c r="AW1799" s="14" t="s">
        <v>30</v>
      </c>
      <c r="AX1799" s="14" t="s">
        <v>74</v>
      </c>
      <c r="AY1799" s="250" t="s">
        <v>136</v>
      </c>
    </row>
    <row r="1800" s="13" customFormat="1">
      <c r="A1800" s="13"/>
      <c r="B1800" s="229"/>
      <c r="C1800" s="230"/>
      <c r="D1800" s="231" t="s">
        <v>150</v>
      </c>
      <c r="E1800" s="232" t="s">
        <v>1</v>
      </c>
      <c r="F1800" s="233" t="s">
        <v>198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150</v>
      </c>
      <c r="AU1800" s="239" t="s">
        <v>144</v>
      </c>
      <c r="AV1800" s="13" t="s">
        <v>81</v>
      </c>
      <c r="AW1800" s="13" t="s">
        <v>30</v>
      </c>
      <c r="AX1800" s="13" t="s">
        <v>74</v>
      </c>
      <c r="AY1800" s="239" t="s">
        <v>136</v>
      </c>
    </row>
    <row r="1801" s="13" customFormat="1">
      <c r="A1801" s="13"/>
      <c r="B1801" s="229"/>
      <c r="C1801" s="230"/>
      <c r="D1801" s="231" t="s">
        <v>150</v>
      </c>
      <c r="E1801" s="232" t="s">
        <v>1</v>
      </c>
      <c r="F1801" s="233" t="s">
        <v>164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150</v>
      </c>
      <c r="AU1801" s="239" t="s">
        <v>144</v>
      </c>
      <c r="AV1801" s="13" t="s">
        <v>81</v>
      </c>
      <c r="AW1801" s="13" t="s">
        <v>30</v>
      </c>
      <c r="AX1801" s="13" t="s">
        <v>74</v>
      </c>
      <c r="AY1801" s="239" t="s">
        <v>136</v>
      </c>
    </row>
    <row r="1802" s="14" customFormat="1">
      <c r="A1802" s="14"/>
      <c r="B1802" s="240"/>
      <c r="C1802" s="241"/>
      <c r="D1802" s="231" t="s">
        <v>150</v>
      </c>
      <c r="E1802" s="242" t="s">
        <v>1</v>
      </c>
      <c r="F1802" s="243" t="s">
        <v>199</v>
      </c>
      <c r="G1802" s="241"/>
      <c r="H1802" s="244">
        <v>-13.4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150</v>
      </c>
      <c r="AU1802" s="250" t="s">
        <v>144</v>
      </c>
      <c r="AV1802" s="14" t="s">
        <v>144</v>
      </c>
      <c r="AW1802" s="14" t="s">
        <v>30</v>
      </c>
      <c r="AX1802" s="14" t="s">
        <v>74</v>
      </c>
      <c r="AY1802" s="250" t="s">
        <v>136</v>
      </c>
    </row>
    <row r="1803" s="13" customFormat="1">
      <c r="A1803" s="13"/>
      <c r="B1803" s="229"/>
      <c r="C1803" s="230"/>
      <c r="D1803" s="231" t="s">
        <v>150</v>
      </c>
      <c r="E1803" s="232" t="s">
        <v>1</v>
      </c>
      <c r="F1803" s="233" t="s">
        <v>166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150</v>
      </c>
      <c r="AU1803" s="239" t="s">
        <v>144</v>
      </c>
      <c r="AV1803" s="13" t="s">
        <v>81</v>
      </c>
      <c r="AW1803" s="13" t="s">
        <v>30</v>
      </c>
      <c r="AX1803" s="13" t="s">
        <v>74</v>
      </c>
      <c r="AY1803" s="239" t="s">
        <v>136</v>
      </c>
    </row>
    <row r="1804" s="14" customFormat="1">
      <c r="A1804" s="14"/>
      <c r="B1804" s="240"/>
      <c r="C1804" s="241"/>
      <c r="D1804" s="231" t="s">
        <v>150</v>
      </c>
      <c r="E1804" s="242" t="s">
        <v>1</v>
      </c>
      <c r="F1804" s="243" t="s">
        <v>200</v>
      </c>
      <c r="G1804" s="241"/>
      <c r="H1804" s="244">
        <v>-5.7000000000000002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150</v>
      </c>
      <c r="AU1804" s="250" t="s">
        <v>144</v>
      </c>
      <c r="AV1804" s="14" t="s">
        <v>144</v>
      </c>
      <c r="AW1804" s="14" t="s">
        <v>30</v>
      </c>
      <c r="AX1804" s="14" t="s">
        <v>74</v>
      </c>
      <c r="AY1804" s="250" t="s">
        <v>136</v>
      </c>
    </row>
    <row r="1805" s="15" customFormat="1">
      <c r="A1805" s="15"/>
      <c r="B1805" s="251"/>
      <c r="C1805" s="252"/>
      <c r="D1805" s="231" t="s">
        <v>150</v>
      </c>
      <c r="E1805" s="253" t="s">
        <v>1</v>
      </c>
      <c r="F1805" s="254" t="s">
        <v>174</v>
      </c>
      <c r="G1805" s="252"/>
      <c r="H1805" s="255">
        <v>238.648</v>
      </c>
      <c r="I1805" s="256"/>
      <c r="J1805" s="252"/>
      <c r="K1805" s="252"/>
      <c r="L1805" s="257"/>
      <c r="M1805" s="258"/>
      <c r="N1805" s="259"/>
      <c r="O1805" s="259"/>
      <c r="P1805" s="259"/>
      <c r="Q1805" s="259"/>
      <c r="R1805" s="259"/>
      <c r="S1805" s="259"/>
      <c r="T1805" s="260"/>
      <c r="U1805" s="15"/>
      <c r="V1805" s="15"/>
      <c r="W1805" s="15"/>
      <c r="X1805" s="15"/>
      <c r="Y1805" s="15"/>
      <c r="Z1805" s="15"/>
      <c r="AA1805" s="15"/>
      <c r="AB1805" s="15"/>
      <c r="AC1805" s="15"/>
      <c r="AD1805" s="15"/>
      <c r="AE1805" s="15"/>
      <c r="AT1805" s="261" t="s">
        <v>150</v>
      </c>
      <c r="AU1805" s="261" t="s">
        <v>144</v>
      </c>
      <c r="AV1805" s="15" t="s">
        <v>143</v>
      </c>
      <c r="AW1805" s="15" t="s">
        <v>30</v>
      </c>
      <c r="AX1805" s="15" t="s">
        <v>81</v>
      </c>
      <c r="AY1805" s="261" t="s">
        <v>136</v>
      </c>
    </row>
    <row r="1806" s="2" customFormat="1" ht="33" customHeight="1">
      <c r="A1806" s="38"/>
      <c r="B1806" s="39"/>
      <c r="C1806" s="215" t="s">
        <v>1873</v>
      </c>
      <c r="D1806" s="215" t="s">
        <v>139</v>
      </c>
      <c r="E1806" s="216" t="s">
        <v>1874</v>
      </c>
      <c r="F1806" s="217" t="s">
        <v>1875</v>
      </c>
      <c r="G1806" s="218" t="s">
        <v>148</v>
      </c>
      <c r="H1806" s="219">
        <v>238.648</v>
      </c>
      <c r="I1806" s="220"/>
      <c r="J1806" s="221">
        <f>ROUND(I1806*H1806,1)</f>
        <v>0</v>
      </c>
      <c r="K1806" s="222"/>
      <c r="L1806" s="44"/>
      <c r="M1806" s="223" t="s">
        <v>1</v>
      </c>
      <c r="N1806" s="224" t="s">
        <v>40</v>
      </c>
      <c r="O1806" s="91"/>
      <c r="P1806" s="225">
        <f>O1806*H1806</f>
        <v>0</v>
      </c>
      <c r="Q1806" s="225">
        <v>0.00025999999999999998</v>
      </c>
      <c r="R1806" s="225">
        <f>Q1806*H1806</f>
        <v>0.062048479999999996</v>
      </c>
      <c r="S1806" s="225">
        <v>0</v>
      </c>
      <c r="T1806" s="226">
        <f>S1806*H1806</f>
        <v>0</v>
      </c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R1806" s="227" t="s">
        <v>244</v>
      </c>
      <c r="AT1806" s="227" t="s">
        <v>139</v>
      </c>
      <c r="AU1806" s="227" t="s">
        <v>144</v>
      </c>
      <c r="AY1806" s="17" t="s">
        <v>136</v>
      </c>
      <c r="BE1806" s="228">
        <f>IF(N1806="základní",J1806,0)</f>
        <v>0</v>
      </c>
      <c r="BF1806" s="228">
        <f>IF(N1806="snížená",J1806,0)</f>
        <v>0</v>
      </c>
      <c r="BG1806" s="228">
        <f>IF(N1806="zákl. přenesená",J1806,0)</f>
        <v>0</v>
      </c>
      <c r="BH1806" s="228">
        <f>IF(N1806="sníž. přenesená",J1806,0)</f>
        <v>0</v>
      </c>
      <c r="BI1806" s="228">
        <f>IF(N1806="nulová",J1806,0)</f>
        <v>0</v>
      </c>
      <c r="BJ1806" s="17" t="s">
        <v>144</v>
      </c>
      <c r="BK1806" s="228">
        <f>ROUND(I1806*H1806,1)</f>
        <v>0</v>
      </c>
      <c r="BL1806" s="17" t="s">
        <v>244</v>
      </c>
      <c r="BM1806" s="227" t="s">
        <v>1876</v>
      </c>
    </row>
    <row r="1807" s="13" customFormat="1">
      <c r="A1807" s="13"/>
      <c r="B1807" s="229"/>
      <c r="C1807" s="230"/>
      <c r="D1807" s="231" t="s">
        <v>150</v>
      </c>
      <c r="E1807" s="232" t="s">
        <v>1</v>
      </c>
      <c r="F1807" s="233" t="s">
        <v>1831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150</v>
      </c>
      <c r="AU1807" s="239" t="s">
        <v>144</v>
      </c>
      <c r="AV1807" s="13" t="s">
        <v>81</v>
      </c>
      <c r="AW1807" s="13" t="s">
        <v>30</v>
      </c>
      <c r="AX1807" s="13" t="s">
        <v>74</v>
      </c>
      <c r="AY1807" s="239" t="s">
        <v>136</v>
      </c>
    </row>
    <row r="1808" s="13" customFormat="1">
      <c r="A1808" s="13"/>
      <c r="B1808" s="229"/>
      <c r="C1808" s="230"/>
      <c r="D1808" s="231" t="s">
        <v>150</v>
      </c>
      <c r="E1808" s="232" t="s">
        <v>1</v>
      </c>
      <c r="F1808" s="233" t="s">
        <v>162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150</v>
      </c>
      <c r="AU1808" s="239" t="s">
        <v>144</v>
      </c>
      <c r="AV1808" s="13" t="s">
        <v>81</v>
      </c>
      <c r="AW1808" s="13" t="s">
        <v>30</v>
      </c>
      <c r="AX1808" s="13" t="s">
        <v>74</v>
      </c>
      <c r="AY1808" s="239" t="s">
        <v>136</v>
      </c>
    </row>
    <row r="1809" s="14" customFormat="1">
      <c r="A1809" s="14"/>
      <c r="B1809" s="240"/>
      <c r="C1809" s="241"/>
      <c r="D1809" s="231" t="s">
        <v>150</v>
      </c>
      <c r="E1809" s="242" t="s">
        <v>1</v>
      </c>
      <c r="F1809" s="243" t="s">
        <v>163</v>
      </c>
      <c r="G1809" s="241"/>
      <c r="H1809" s="244">
        <v>7.8390000000000004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150</v>
      </c>
      <c r="AU1809" s="250" t="s">
        <v>144</v>
      </c>
      <c r="AV1809" s="14" t="s">
        <v>144</v>
      </c>
      <c r="AW1809" s="14" t="s">
        <v>30</v>
      </c>
      <c r="AX1809" s="14" t="s">
        <v>74</v>
      </c>
      <c r="AY1809" s="250" t="s">
        <v>136</v>
      </c>
    </row>
    <row r="1810" s="13" customFormat="1">
      <c r="A1810" s="13"/>
      <c r="B1810" s="229"/>
      <c r="C1810" s="230"/>
      <c r="D1810" s="231" t="s">
        <v>150</v>
      </c>
      <c r="E1810" s="232" t="s">
        <v>1</v>
      </c>
      <c r="F1810" s="233" t="s">
        <v>164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150</v>
      </c>
      <c r="AU1810" s="239" t="s">
        <v>144</v>
      </c>
      <c r="AV1810" s="13" t="s">
        <v>81</v>
      </c>
      <c r="AW1810" s="13" t="s">
        <v>30</v>
      </c>
      <c r="AX1810" s="13" t="s">
        <v>74</v>
      </c>
      <c r="AY1810" s="239" t="s">
        <v>136</v>
      </c>
    </row>
    <row r="1811" s="14" customFormat="1">
      <c r="A1811" s="14"/>
      <c r="B1811" s="240"/>
      <c r="C1811" s="241"/>
      <c r="D1811" s="231" t="s">
        <v>150</v>
      </c>
      <c r="E1811" s="242" t="s">
        <v>1</v>
      </c>
      <c r="F1811" s="243" t="s">
        <v>165</v>
      </c>
      <c r="G1811" s="241"/>
      <c r="H1811" s="244">
        <v>2.9060000000000001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150</v>
      </c>
      <c r="AU1811" s="250" t="s">
        <v>144</v>
      </c>
      <c r="AV1811" s="14" t="s">
        <v>144</v>
      </c>
      <c r="AW1811" s="14" t="s">
        <v>30</v>
      </c>
      <c r="AX1811" s="14" t="s">
        <v>74</v>
      </c>
      <c r="AY1811" s="250" t="s">
        <v>136</v>
      </c>
    </row>
    <row r="1812" s="13" customFormat="1">
      <c r="A1812" s="13"/>
      <c r="B1812" s="229"/>
      <c r="C1812" s="230"/>
      <c r="D1812" s="231" t="s">
        <v>150</v>
      </c>
      <c r="E1812" s="232" t="s">
        <v>1</v>
      </c>
      <c r="F1812" s="233" t="s">
        <v>166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150</v>
      </c>
      <c r="AU1812" s="239" t="s">
        <v>144</v>
      </c>
      <c r="AV1812" s="13" t="s">
        <v>81</v>
      </c>
      <c r="AW1812" s="13" t="s">
        <v>30</v>
      </c>
      <c r="AX1812" s="13" t="s">
        <v>74</v>
      </c>
      <c r="AY1812" s="239" t="s">
        <v>136</v>
      </c>
    </row>
    <row r="1813" s="14" customFormat="1">
      <c r="A1813" s="14"/>
      <c r="B1813" s="240"/>
      <c r="C1813" s="241"/>
      <c r="D1813" s="231" t="s">
        <v>150</v>
      </c>
      <c r="E1813" s="242" t="s">
        <v>1</v>
      </c>
      <c r="F1813" s="243" t="s">
        <v>167</v>
      </c>
      <c r="G1813" s="241"/>
      <c r="H1813" s="244">
        <v>1.2150000000000001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150</v>
      </c>
      <c r="AU1813" s="250" t="s">
        <v>144</v>
      </c>
      <c r="AV1813" s="14" t="s">
        <v>144</v>
      </c>
      <c r="AW1813" s="14" t="s">
        <v>30</v>
      </c>
      <c r="AX1813" s="14" t="s">
        <v>74</v>
      </c>
      <c r="AY1813" s="250" t="s">
        <v>136</v>
      </c>
    </row>
    <row r="1814" s="13" customFormat="1">
      <c r="A1814" s="13"/>
      <c r="B1814" s="229"/>
      <c r="C1814" s="230"/>
      <c r="D1814" s="231" t="s">
        <v>150</v>
      </c>
      <c r="E1814" s="232" t="s">
        <v>1</v>
      </c>
      <c r="F1814" s="233" t="s">
        <v>168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150</v>
      </c>
      <c r="AU1814" s="239" t="s">
        <v>144</v>
      </c>
      <c r="AV1814" s="13" t="s">
        <v>81</v>
      </c>
      <c r="AW1814" s="13" t="s">
        <v>30</v>
      </c>
      <c r="AX1814" s="13" t="s">
        <v>74</v>
      </c>
      <c r="AY1814" s="239" t="s">
        <v>136</v>
      </c>
    </row>
    <row r="1815" s="14" customFormat="1">
      <c r="A1815" s="14"/>
      <c r="B1815" s="240"/>
      <c r="C1815" s="241"/>
      <c r="D1815" s="231" t="s">
        <v>150</v>
      </c>
      <c r="E1815" s="242" t="s">
        <v>1</v>
      </c>
      <c r="F1815" s="243" t="s">
        <v>169</v>
      </c>
      <c r="G1815" s="241"/>
      <c r="H1815" s="244">
        <v>8.3599999999999994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150</v>
      </c>
      <c r="AU1815" s="250" t="s">
        <v>144</v>
      </c>
      <c r="AV1815" s="14" t="s">
        <v>144</v>
      </c>
      <c r="AW1815" s="14" t="s">
        <v>30</v>
      </c>
      <c r="AX1815" s="14" t="s">
        <v>74</v>
      </c>
      <c r="AY1815" s="250" t="s">
        <v>136</v>
      </c>
    </row>
    <row r="1816" s="13" customFormat="1">
      <c r="A1816" s="13"/>
      <c r="B1816" s="229"/>
      <c r="C1816" s="230"/>
      <c r="D1816" s="231" t="s">
        <v>150</v>
      </c>
      <c r="E1816" s="232" t="s">
        <v>1</v>
      </c>
      <c r="F1816" s="233" t="s">
        <v>170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150</v>
      </c>
      <c r="AU1816" s="239" t="s">
        <v>144</v>
      </c>
      <c r="AV1816" s="13" t="s">
        <v>81</v>
      </c>
      <c r="AW1816" s="13" t="s">
        <v>30</v>
      </c>
      <c r="AX1816" s="13" t="s">
        <v>74</v>
      </c>
      <c r="AY1816" s="239" t="s">
        <v>136</v>
      </c>
    </row>
    <row r="1817" s="14" customFormat="1">
      <c r="A1817" s="14"/>
      <c r="B1817" s="240"/>
      <c r="C1817" s="241"/>
      <c r="D1817" s="231" t="s">
        <v>150</v>
      </c>
      <c r="E1817" s="242" t="s">
        <v>1</v>
      </c>
      <c r="F1817" s="243" t="s">
        <v>171</v>
      </c>
      <c r="G1817" s="241"/>
      <c r="H1817" s="244">
        <v>17.855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150</v>
      </c>
      <c r="AU1817" s="250" t="s">
        <v>144</v>
      </c>
      <c r="AV1817" s="14" t="s">
        <v>144</v>
      </c>
      <c r="AW1817" s="14" t="s">
        <v>30</v>
      </c>
      <c r="AX1817" s="14" t="s">
        <v>74</v>
      </c>
      <c r="AY1817" s="250" t="s">
        <v>136</v>
      </c>
    </row>
    <row r="1818" s="13" customFormat="1">
      <c r="A1818" s="13"/>
      <c r="B1818" s="229"/>
      <c r="C1818" s="230"/>
      <c r="D1818" s="231" t="s">
        <v>150</v>
      </c>
      <c r="E1818" s="232" t="s">
        <v>1</v>
      </c>
      <c r="F1818" s="233" t="s">
        <v>172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150</v>
      </c>
      <c r="AU1818" s="239" t="s">
        <v>144</v>
      </c>
      <c r="AV1818" s="13" t="s">
        <v>81</v>
      </c>
      <c r="AW1818" s="13" t="s">
        <v>30</v>
      </c>
      <c r="AX1818" s="13" t="s">
        <v>74</v>
      </c>
      <c r="AY1818" s="239" t="s">
        <v>136</v>
      </c>
    </row>
    <row r="1819" s="14" customFormat="1">
      <c r="A1819" s="14"/>
      <c r="B1819" s="240"/>
      <c r="C1819" s="241"/>
      <c r="D1819" s="231" t="s">
        <v>150</v>
      </c>
      <c r="E1819" s="242" t="s">
        <v>1</v>
      </c>
      <c r="F1819" s="243" t="s">
        <v>173</v>
      </c>
      <c r="G1819" s="241"/>
      <c r="H1819" s="244">
        <v>18.978000000000002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150</v>
      </c>
      <c r="AU1819" s="250" t="s">
        <v>144</v>
      </c>
      <c r="AV1819" s="14" t="s">
        <v>144</v>
      </c>
      <c r="AW1819" s="14" t="s">
        <v>30</v>
      </c>
      <c r="AX1819" s="14" t="s">
        <v>74</v>
      </c>
      <c r="AY1819" s="250" t="s">
        <v>136</v>
      </c>
    </row>
    <row r="1820" s="13" customFormat="1">
      <c r="A1820" s="13"/>
      <c r="B1820" s="229"/>
      <c r="C1820" s="230"/>
      <c r="D1820" s="231" t="s">
        <v>150</v>
      </c>
      <c r="E1820" s="232" t="s">
        <v>1</v>
      </c>
      <c r="F1820" s="233" t="s">
        <v>1832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150</v>
      </c>
      <c r="AU1820" s="239" t="s">
        <v>144</v>
      </c>
      <c r="AV1820" s="13" t="s">
        <v>81</v>
      </c>
      <c r="AW1820" s="13" t="s">
        <v>30</v>
      </c>
      <c r="AX1820" s="13" t="s">
        <v>74</v>
      </c>
      <c r="AY1820" s="239" t="s">
        <v>136</v>
      </c>
    </row>
    <row r="1821" s="13" customFormat="1">
      <c r="A1821" s="13"/>
      <c r="B1821" s="229"/>
      <c r="C1821" s="230"/>
      <c r="D1821" s="231" t="s">
        <v>150</v>
      </c>
      <c r="E1821" s="232" t="s">
        <v>1</v>
      </c>
      <c r="F1821" s="233" t="s">
        <v>162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150</v>
      </c>
      <c r="AU1821" s="239" t="s">
        <v>144</v>
      </c>
      <c r="AV1821" s="13" t="s">
        <v>81</v>
      </c>
      <c r="AW1821" s="13" t="s">
        <v>30</v>
      </c>
      <c r="AX1821" s="13" t="s">
        <v>74</v>
      </c>
      <c r="AY1821" s="239" t="s">
        <v>136</v>
      </c>
    </row>
    <row r="1822" s="14" customFormat="1">
      <c r="A1822" s="14"/>
      <c r="B1822" s="240"/>
      <c r="C1822" s="241"/>
      <c r="D1822" s="231" t="s">
        <v>150</v>
      </c>
      <c r="E1822" s="242" t="s">
        <v>1</v>
      </c>
      <c r="F1822" s="243" t="s">
        <v>192</v>
      </c>
      <c r="G1822" s="241"/>
      <c r="H1822" s="244">
        <v>38.542000000000002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150</v>
      </c>
      <c r="AU1822" s="250" t="s">
        <v>144</v>
      </c>
      <c r="AV1822" s="14" t="s">
        <v>144</v>
      </c>
      <c r="AW1822" s="14" t="s">
        <v>30</v>
      </c>
      <c r="AX1822" s="14" t="s">
        <v>74</v>
      </c>
      <c r="AY1822" s="250" t="s">
        <v>136</v>
      </c>
    </row>
    <row r="1823" s="13" customFormat="1">
      <c r="A1823" s="13"/>
      <c r="B1823" s="229"/>
      <c r="C1823" s="230"/>
      <c r="D1823" s="231" t="s">
        <v>150</v>
      </c>
      <c r="E1823" s="232" t="s">
        <v>1</v>
      </c>
      <c r="F1823" s="233" t="s">
        <v>164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150</v>
      </c>
      <c r="AU1823" s="239" t="s">
        <v>144</v>
      </c>
      <c r="AV1823" s="13" t="s">
        <v>81</v>
      </c>
      <c r="AW1823" s="13" t="s">
        <v>30</v>
      </c>
      <c r="AX1823" s="13" t="s">
        <v>74</v>
      </c>
      <c r="AY1823" s="239" t="s">
        <v>136</v>
      </c>
    </row>
    <row r="1824" s="14" customFormat="1">
      <c r="A1824" s="14"/>
      <c r="B1824" s="240"/>
      <c r="C1824" s="241"/>
      <c r="D1824" s="231" t="s">
        <v>150</v>
      </c>
      <c r="E1824" s="242" t="s">
        <v>1</v>
      </c>
      <c r="F1824" s="243" t="s">
        <v>193</v>
      </c>
      <c r="G1824" s="241"/>
      <c r="H1824" s="244">
        <v>21.792000000000002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150</v>
      </c>
      <c r="AU1824" s="250" t="s">
        <v>144</v>
      </c>
      <c r="AV1824" s="14" t="s">
        <v>144</v>
      </c>
      <c r="AW1824" s="14" t="s">
        <v>30</v>
      </c>
      <c r="AX1824" s="14" t="s">
        <v>74</v>
      </c>
      <c r="AY1824" s="250" t="s">
        <v>136</v>
      </c>
    </row>
    <row r="1825" s="13" customFormat="1">
      <c r="A1825" s="13"/>
      <c r="B1825" s="229"/>
      <c r="C1825" s="230"/>
      <c r="D1825" s="231" t="s">
        <v>150</v>
      </c>
      <c r="E1825" s="232" t="s">
        <v>1</v>
      </c>
      <c r="F1825" s="233" t="s">
        <v>166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150</v>
      </c>
      <c r="AU1825" s="239" t="s">
        <v>144</v>
      </c>
      <c r="AV1825" s="13" t="s">
        <v>81</v>
      </c>
      <c r="AW1825" s="13" t="s">
        <v>30</v>
      </c>
      <c r="AX1825" s="13" t="s">
        <v>74</v>
      </c>
      <c r="AY1825" s="239" t="s">
        <v>136</v>
      </c>
    </row>
    <row r="1826" s="14" customFormat="1">
      <c r="A1826" s="14"/>
      <c r="B1826" s="240"/>
      <c r="C1826" s="241"/>
      <c r="D1826" s="231" t="s">
        <v>150</v>
      </c>
      <c r="E1826" s="242" t="s">
        <v>1</v>
      </c>
      <c r="F1826" s="243" t="s">
        <v>194</v>
      </c>
      <c r="G1826" s="241"/>
      <c r="H1826" s="244">
        <v>12.882999999999999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150</v>
      </c>
      <c r="AU1826" s="250" t="s">
        <v>144</v>
      </c>
      <c r="AV1826" s="14" t="s">
        <v>144</v>
      </c>
      <c r="AW1826" s="14" t="s">
        <v>30</v>
      </c>
      <c r="AX1826" s="14" t="s">
        <v>74</v>
      </c>
      <c r="AY1826" s="250" t="s">
        <v>136</v>
      </c>
    </row>
    <row r="1827" s="13" customFormat="1">
      <c r="A1827" s="13"/>
      <c r="B1827" s="229"/>
      <c r="C1827" s="230"/>
      <c r="D1827" s="231" t="s">
        <v>150</v>
      </c>
      <c r="E1827" s="232" t="s">
        <v>1</v>
      </c>
      <c r="F1827" s="233" t="s">
        <v>168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150</v>
      </c>
      <c r="AU1827" s="239" t="s">
        <v>144</v>
      </c>
      <c r="AV1827" s="13" t="s">
        <v>81</v>
      </c>
      <c r="AW1827" s="13" t="s">
        <v>30</v>
      </c>
      <c r="AX1827" s="13" t="s">
        <v>74</v>
      </c>
      <c r="AY1827" s="239" t="s">
        <v>136</v>
      </c>
    </row>
    <row r="1828" s="14" customFormat="1">
      <c r="A1828" s="14"/>
      <c r="B1828" s="240"/>
      <c r="C1828" s="241"/>
      <c r="D1828" s="231" t="s">
        <v>150</v>
      </c>
      <c r="E1828" s="242" t="s">
        <v>1</v>
      </c>
      <c r="F1828" s="243" t="s">
        <v>195</v>
      </c>
      <c r="G1828" s="241"/>
      <c r="H1828" s="244">
        <v>38.322000000000003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150</v>
      </c>
      <c r="AU1828" s="250" t="s">
        <v>144</v>
      </c>
      <c r="AV1828" s="14" t="s">
        <v>144</v>
      </c>
      <c r="AW1828" s="14" t="s">
        <v>30</v>
      </c>
      <c r="AX1828" s="14" t="s">
        <v>74</v>
      </c>
      <c r="AY1828" s="250" t="s">
        <v>136</v>
      </c>
    </row>
    <row r="1829" s="13" customFormat="1">
      <c r="A1829" s="13"/>
      <c r="B1829" s="229"/>
      <c r="C1829" s="230"/>
      <c r="D1829" s="231" t="s">
        <v>150</v>
      </c>
      <c r="E1829" s="232" t="s">
        <v>1</v>
      </c>
      <c r="F1829" s="233" t="s">
        <v>170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150</v>
      </c>
      <c r="AU1829" s="239" t="s">
        <v>144</v>
      </c>
      <c r="AV1829" s="13" t="s">
        <v>81</v>
      </c>
      <c r="AW1829" s="13" t="s">
        <v>30</v>
      </c>
      <c r="AX1829" s="13" t="s">
        <v>74</v>
      </c>
      <c r="AY1829" s="239" t="s">
        <v>136</v>
      </c>
    </row>
    <row r="1830" s="14" customFormat="1">
      <c r="A1830" s="14"/>
      <c r="B1830" s="240"/>
      <c r="C1830" s="241"/>
      <c r="D1830" s="231" t="s">
        <v>150</v>
      </c>
      <c r="E1830" s="242" t="s">
        <v>1</v>
      </c>
      <c r="F1830" s="243" t="s">
        <v>196</v>
      </c>
      <c r="G1830" s="241"/>
      <c r="H1830" s="244">
        <v>43.695999999999998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150</v>
      </c>
      <c r="AU1830" s="250" t="s">
        <v>144</v>
      </c>
      <c r="AV1830" s="14" t="s">
        <v>144</v>
      </c>
      <c r="AW1830" s="14" t="s">
        <v>30</v>
      </c>
      <c r="AX1830" s="14" t="s">
        <v>74</v>
      </c>
      <c r="AY1830" s="250" t="s">
        <v>136</v>
      </c>
    </row>
    <row r="1831" s="13" customFormat="1">
      <c r="A1831" s="13"/>
      <c r="B1831" s="229"/>
      <c r="C1831" s="230"/>
      <c r="D1831" s="231" t="s">
        <v>150</v>
      </c>
      <c r="E1831" s="232" t="s">
        <v>1</v>
      </c>
      <c r="F1831" s="233" t="s">
        <v>172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150</v>
      </c>
      <c r="AU1831" s="239" t="s">
        <v>144</v>
      </c>
      <c r="AV1831" s="13" t="s">
        <v>81</v>
      </c>
      <c r="AW1831" s="13" t="s">
        <v>30</v>
      </c>
      <c r="AX1831" s="13" t="s">
        <v>74</v>
      </c>
      <c r="AY1831" s="239" t="s">
        <v>136</v>
      </c>
    </row>
    <row r="1832" s="14" customFormat="1">
      <c r="A1832" s="14"/>
      <c r="B1832" s="240"/>
      <c r="C1832" s="241"/>
      <c r="D1832" s="231" t="s">
        <v>150</v>
      </c>
      <c r="E1832" s="242" t="s">
        <v>1</v>
      </c>
      <c r="F1832" s="243" t="s">
        <v>197</v>
      </c>
      <c r="G1832" s="241"/>
      <c r="H1832" s="244">
        <v>45.359999999999999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150</v>
      </c>
      <c r="AU1832" s="250" t="s">
        <v>144</v>
      </c>
      <c r="AV1832" s="14" t="s">
        <v>144</v>
      </c>
      <c r="AW1832" s="14" t="s">
        <v>30</v>
      </c>
      <c r="AX1832" s="14" t="s">
        <v>74</v>
      </c>
      <c r="AY1832" s="250" t="s">
        <v>136</v>
      </c>
    </row>
    <row r="1833" s="13" customFormat="1">
      <c r="A1833" s="13"/>
      <c r="B1833" s="229"/>
      <c r="C1833" s="230"/>
      <c r="D1833" s="231" t="s">
        <v>150</v>
      </c>
      <c r="E1833" s="232" t="s">
        <v>1</v>
      </c>
      <c r="F1833" s="233" t="s">
        <v>198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150</v>
      </c>
      <c r="AU1833" s="239" t="s">
        <v>144</v>
      </c>
      <c r="AV1833" s="13" t="s">
        <v>81</v>
      </c>
      <c r="AW1833" s="13" t="s">
        <v>30</v>
      </c>
      <c r="AX1833" s="13" t="s">
        <v>74</v>
      </c>
      <c r="AY1833" s="239" t="s">
        <v>136</v>
      </c>
    </row>
    <row r="1834" s="13" customFormat="1">
      <c r="A1834" s="13"/>
      <c r="B1834" s="229"/>
      <c r="C1834" s="230"/>
      <c r="D1834" s="231" t="s">
        <v>150</v>
      </c>
      <c r="E1834" s="232" t="s">
        <v>1</v>
      </c>
      <c r="F1834" s="233" t="s">
        <v>164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150</v>
      </c>
      <c r="AU1834" s="239" t="s">
        <v>144</v>
      </c>
      <c r="AV1834" s="13" t="s">
        <v>81</v>
      </c>
      <c r="AW1834" s="13" t="s">
        <v>30</v>
      </c>
      <c r="AX1834" s="13" t="s">
        <v>74</v>
      </c>
      <c r="AY1834" s="239" t="s">
        <v>136</v>
      </c>
    </row>
    <row r="1835" s="14" customFormat="1">
      <c r="A1835" s="14"/>
      <c r="B1835" s="240"/>
      <c r="C1835" s="241"/>
      <c r="D1835" s="231" t="s">
        <v>150</v>
      </c>
      <c r="E1835" s="242" t="s">
        <v>1</v>
      </c>
      <c r="F1835" s="243" t="s">
        <v>199</v>
      </c>
      <c r="G1835" s="241"/>
      <c r="H1835" s="244">
        <v>-13.4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150</v>
      </c>
      <c r="AU1835" s="250" t="s">
        <v>144</v>
      </c>
      <c r="AV1835" s="14" t="s">
        <v>144</v>
      </c>
      <c r="AW1835" s="14" t="s">
        <v>30</v>
      </c>
      <c r="AX1835" s="14" t="s">
        <v>74</v>
      </c>
      <c r="AY1835" s="250" t="s">
        <v>136</v>
      </c>
    </row>
    <row r="1836" s="13" customFormat="1">
      <c r="A1836" s="13"/>
      <c r="B1836" s="229"/>
      <c r="C1836" s="230"/>
      <c r="D1836" s="231" t="s">
        <v>150</v>
      </c>
      <c r="E1836" s="232" t="s">
        <v>1</v>
      </c>
      <c r="F1836" s="233" t="s">
        <v>166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150</v>
      </c>
      <c r="AU1836" s="239" t="s">
        <v>144</v>
      </c>
      <c r="AV1836" s="13" t="s">
        <v>81</v>
      </c>
      <c r="AW1836" s="13" t="s">
        <v>30</v>
      </c>
      <c r="AX1836" s="13" t="s">
        <v>74</v>
      </c>
      <c r="AY1836" s="239" t="s">
        <v>136</v>
      </c>
    </row>
    <row r="1837" s="14" customFormat="1">
      <c r="A1837" s="14"/>
      <c r="B1837" s="240"/>
      <c r="C1837" s="241"/>
      <c r="D1837" s="231" t="s">
        <v>150</v>
      </c>
      <c r="E1837" s="242" t="s">
        <v>1</v>
      </c>
      <c r="F1837" s="243" t="s">
        <v>200</v>
      </c>
      <c r="G1837" s="241"/>
      <c r="H1837" s="244">
        <v>-5.7000000000000002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150</v>
      </c>
      <c r="AU1837" s="250" t="s">
        <v>144</v>
      </c>
      <c r="AV1837" s="14" t="s">
        <v>144</v>
      </c>
      <c r="AW1837" s="14" t="s">
        <v>30</v>
      </c>
      <c r="AX1837" s="14" t="s">
        <v>74</v>
      </c>
      <c r="AY1837" s="250" t="s">
        <v>136</v>
      </c>
    </row>
    <row r="1838" s="15" customFormat="1">
      <c r="A1838" s="15"/>
      <c r="B1838" s="251"/>
      <c r="C1838" s="252"/>
      <c r="D1838" s="231" t="s">
        <v>150</v>
      </c>
      <c r="E1838" s="253" t="s">
        <v>1</v>
      </c>
      <c r="F1838" s="254" t="s">
        <v>174</v>
      </c>
      <c r="G1838" s="252"/>
      <c r="H1838" s="255">
        <v>238.648</v>
      </c>
      <c r="I1838" s="256"/>
      <c r="J1838" s="252"/>
      <c r="K1838" s="252"/>
      <c r="L1838" s="257"/>
      <c r="M1838" s="258"/>
      <c r="N1838" s="259"/>
      <c r="O1838" s="259"/>
      <c r="P1838" s="259"/>
      <c r="Q1838" s="259"/>
      <c r="R1838" s="259"/>
      <c r="S1838" s="259"/>
      <c r="T1838" s="260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15"/>
      <c r="AT1838" s="261" t="s">
        <v>150</v>
      </c>
      <c r="AU1838" s="261" t="s">
        <v>144</v>
      </c>
      <c r="AV1838" s="15" t="s">
        <v>143</v>
      </c>
      <c r="AW1838" s="15" t="s">
        <v>30</v>
      </c>
      <c r="AX1838" s="15" t="s">
        <v>81</v>
      </c>
      <c r="AY1838" s="261" t="s">
        <v>136</v>
      </c>
    </row>
    <row r="1839" s="2" customFormat="1" ht="24.15" customHeight="1">
      <c r="A1839" s="38"/>
      <c r="B1839" s="39"/>
      <c r="C1839" s="215" t="s">
        <v>1877</v>
      </c>
      <c r="D1839" s="215" t="s">
        <v>139</v>
      </c>
      <c r="E1839" s="216" t="s">
        <v>1878</v>
      </c>
      <c r="F1839" s="217" t="s">
        <v>1879</v>
      </c>
      <c r="G1839" s="218" t="s">
        <v>148</v>
      </c>
      <c r="H1839" s="219">
        <v>19.696000000000002</v>
      </c>
      <c r="I1839" s="220"/>
      <c r="J1839" s="221">
        <f>ROUND(I1839*H1839,1)</f>
        <v>0</v>
      </c>
      <c r="K1839" s="222"/>
      <c r="L1839" s="44"/>
      <c r="M1839" s="223" t="s">
        <v>1</v>
      </c>
      <c r="N1839" s="224" t="s">
        <v>40</v>
      </c>
      <c r="O1839" s="91"/>
      <c r="P1839" s="225">
        <f>O1839*H1839</f>
        <v>0</v>
      </c>
      <c r="Q1839" s="225">
        <v>0</v>
      </c>
      <c r="R1839" s="225">
        <f>Q1839*H1839</f>
        <v>0</v>
      </c>
      <c r="S1839" s="225">
        <v>0</v>
      </c>
      <c r="T1839" s="226">
        <f>S1839*H1839</f>
        <v>0</v>
      </c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  <c r="AE1839" s="38"/>
      <c r="AR1839" s="227" t="s">
        <v>244</v>
      </c>
      <c r="AT1839" s="227" t="s">
        <v>139</v>
      </c>
      <c r="AU1839" s="227" t="s">
        <v>144</v>
      </c>
      <c r="AY1839" s="17" t="s">
        <v>136</v>
      </c>
      <c r="BE1839" s="228">
        <f>IF(N1839="základní",J1839,0)</f>
        <v>0</v>
      </c>
      <c r="BF1839" s="228">
        <f>IF(N1839="snížená",J1839,0)</f>
        <v>0</v>
      </c>
      <c r="BG1839" s="228">
        <f>IF(N1839="zákl. přenesená",J1839,0)</f>
        <v>0</v>
      </c>
      <c r="BH1839" s="228">
        <f>IF(N1839="sníž. přenesená",J1839,0)</f>
        <v>0</v>
      </c>
      <c r="BI1839" s="228">
        <f>IF(N1839="nulová",J1839,0)</f>
        <v>0</v>
      </c>
      <c r="BJ1839" s="17" t="s">
        <v>144</v>
      </c>
      <c r="BK1839" s="228">
        <f>ROUND(I1839*H1839,1)</f>
        <v>0</v>
      </c>
      <c r="BL1839" s="17" t="s">
        <v>244</v>
      </c>
      <c r="BM1839" s="227" t="s">
        <v>1880</v>
      </c>
    </row>
    <row r="1840" s="13" customFormat="1">
      <c r="A1840" s="13"/>
      <c r="B1840" s="229"/>
      <c r="C1840" s="230"/>
      <c r="D1840" s="231" t="s">
        <v>150</v>
      </c>
      <c r="E1840" s="232" t="s">
        <v>1</v>
      </c>
      <c r="F1840" s="233" t="s">
        <v>1831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150</v>
      </c>
      <c r="AU1840" s="239" t="s">
        <v>144</v>
      </c>
      <c r="AV1840" s="13" t="s">
        <v>81</v>
      </c>
      <c r="AW1840" s="13" t="s">
        <v>30</v>
      </c>
      <c r="AX1840" s="13" t="s">
        <v>74</v>
      </c>
      <c r="AY1840" s="239" t="s">
        <v>136</v>
      </c>
    </row>
    <row r="1841" s="13" customFormat="1">
      <c r="A1841" s="13"/>
      <c r="B1841" s="229"/>
      <c r="C1841" s="230"/>
      <c r="D1841" s="231" t="s">
        <v>150</v>
      </c>
      <c r="E1841" s="232" t="s">
        <v>1</v>
      </c>
      <c r="F1841" s="233" t="s">
        <v>164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150</v>
      </c>
      <c r="AU1841" s="239" t="s">
        <v>144</v>
      </c>
      <c r="AV1841" s="13" t="s">
        <v>81</v>
      </c>
      <c r="AW1841" s="13" t="s">
        <v>30</v>
      </c>
      <c r="AX1841" s="13" t="s">
        <v>74</v>
      </c>
      <c r="AY1841" s="239" t="s">
        <v>136</v>
      </c>
    </row>
    <row r="1842" s="14" customFormat="1">
      <c r="A1842" s="14"/>
      <c r="B1842" s="240"/>
      <c r="C1842" s="241"/>
      <c r="D1842" s="231" t="s">
        <v>150</v>
      </c>
      <c r="E1842" s="242" t="s">
        <v>1</v>
      </c>
      <c r="F1842" s="243" t="s">
        <v>165</v>
      </c>
      <c r="G1842" s="241"/>
      <c r="H1842" s="244">
        <v>2.9060000000000001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150</v>
      </c>
      <c r="AU1842" s="250" t="s">
        <v>144</v>
      </c>
      <c r="AV1842" s="14" t="s">
        <v>144</v>
      </c>
      <c r="AW1842" s="14" t="s">
        <v>30</v>
      </c>
      <c r="AX1842" s="14" t="s">
        <v>74</v>
      </c>
      <c r="AY1842" s="250" t="s">
        <v>136</v>
      </c>
    </row>
    <row r="1843" s="13" customFormat="1">
      <c r="A1843" s="13"/>
      <c r="B1843" s="229"/>
      <c r="C1843" s="230"/>
      <c r="D1843" s="231" t="s">
        <v>150</v>
      </c>
      <c r="E1843" s="232" t="s">
        <v>1</v>
      </c>
      <c r="F1843" s="233" t="s">
        <v>166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150</v>
      </c>
      <c r="AU1843" s="239" t="s">
        <v>144</v>
      </c>
      <c r="AV1843" s="13" t="s">
        <v>81</v>
      </c>
      <c r="AW1843" s="13" t="s">
        <v>30</v>
      </c>
      <c r="AX1843" s="13" t="s">
        <v>74</v>
      </c>
      <c r="AY1843" s="239" t="s">
        <v>136</v>
      </c>
    </row>
    <row r="1844" s="14" customFormat="1">
      <c r="A1844" s="14"/>
      <c r="B1844" s="240"/>
      <c r="C1844" s="241"/>
      <c r="D1844" s="231" t="s">
        <v>150</v>
      </c>
      <c r="E1844" s="242" t="s">
        <v>1</v>
      </c>
      <c r="F1844" s="243" t="s">
        <v>167</v>
      </c>
      <c r="G1844" s="241"/>
      <c r="H1844" s="244">
        <v>1.2150000000000001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150</v>
      </c>
      <c r="AU1844" s="250" t="s">
        <v>144</v>
      </c>
      <c r="AV1844" s="14" t="s">
        <v>144</v>
      </c>
      <c r="AW1844" s="14" t="s">
        <v>30</v>
      </c>
      <c r="AX1844" s="14" t="s">
        <v>74</v>
      </c>
      <c r="AY1844" s="250" t="s">
        <v>136</v>
      </c>
    </row>
    <row r="1845" s="13" customFormat="1">
      <c r="A1845" s="13"/>
      <c r="B1845" s="229"/>
      <c r="C1845" s="230"/>
      <c r="D1845" s="231" t="s">
        <v>150</v>
      </c>
      <c r="E1845" s="232" t="s">
        <v>1</v>
      </c>
      <c r="F1845" s="233" t="s">
        <v>1832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150</v>
      </c>
      <c r="AU1845" s="239" t="s">
        <v>144</v>
      </c>
      <c r="AV1845" s="13" t="s">
        <v>81</v>
      </c>
      <c r="AW1845" s="13" t="s">
        <v>30</v>
      </c>
      <c r="AX1845" s="13" t="s">
        <v>74</v>
      </c>
      <c r="AY1845" s="239" t="s">
        <v>136</v>
      </c>
    </row>
    <row r="1846" s="13" customFormat="1">
      <c r="A1846" s="13"/>
      <c r="B1846" s="229"/>
      <c r="C1846" s="230"/>
      <c r="D1846" s="231" t="s">
        <v>150</v>
      </c>
      <c r="E1846" s="232" t="s">
        <v>1</v>
      </c>
      <c r="F1846" s="233" t="s">
        <v>164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150</v>
      </c>
      <c r="AU1846" s="239" t="s">
        <v>144</v>
      </c>
      <c r="AV1846" s="13" t="s">
        <v>81</v>
      </c>
      <c r="AW1846" s="13" t="s">
        <v>30</v>
      </c>
      <c r="AX1846" s="13" t="s">
        <v>74</v>
      </c>
      <c r="AY1846" s="239" t="s">
        <v>136</v>
      </c>
    </row>
    <row r="1847" s="14" customFormat="1">
      <c r="A1847" s="14"/>
      <c r="B1847" s="240"/>
      <c r="C1847" s="241"/>
      <c r="D1847" s="231" t="s">
        <v>150</v>
      </c>
      <c r="E1847" s="242" t="s">
        <v>1</v>
      </c>
      <c r="F1847" s="243" t="s">
        <v>193</v>
      </c>
      <c r="G1847" s="241"/>
      <c r="H1847" s="244">
        <v>21.792000000000002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150</v>
      </c>
      <c r="AU1847" s="250" t="s">
        <v>144</v>
      </c>
      <c r="AV1847" s="14" t="s">
        <v>144</v>
      </c>
      <c r="AW1847" s="14" t="s">
        <v>30</v>
      </c>
      <c r="AX1847" s="14" t="s">
        <v>74</v>
      </c>
      <c r="AY1847" s="250" t="s">
        <v>136</v>
      </c>
    </row>
    <row r="1848" s="13" customFormat="1">
      <c r="A1848" s="13"/>
      <c r="B1848" s="229"/>
      <c r="C1848" s="230"/>
      <c r="D1848" s="231" t="s">
        <v>150</v>
      </c>
      <c r="E1848" s="232" t="s">
        <v>1</v>
      </c>
      <c r="F1848" s="233" t="s">
        <v>166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150</v>
      </c>
      <c r="AU1848" s="239" t="s">
        <v>144</v>
      </c>
      <c r="AV1848" s="13" t="s">
        <v>81</v>
      </c>
      <c r="AW1848" s="13" t="s">
        <v>30</v>
      </c>
      <c r="AX1848" s="13" t="s">
        <v>74</v>
      </c>
      <c r="AY1848" s="239" t="s">
        <v>136</v>
      </c>
    </row>
    <row r="1849" s="14" customFormat="1">
      <c r="A1849" s="14"/>
      <c r="B1849" s="240"/>
      <c r="C1849" s="241"/>
      <c r="D1849" s="231" t="s">
        <v>150</v>
      </c>
      <c r="E1849" s="242" t="s">
        <v>1</v>
      </c>
      <c r="F1849" s="243" t="s">
        <v>194</v>
      </c>
      <c r="G1849" s="241"/>
      <c r="H1849" s="244">
        <v>12.882999999999999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150</v>
      </c>
      <c r="AU1849" s="250" t="s">
        <v>144</v>
      </c>
      <c r="AV1849" s="14" t="s">
        <v>144</v>
      </c>
      <c r="AW1849" s="14" t="s">
        <v>30</v>
      </c>
      <c r="AX1849" s="14" t="s">
        <v>74</v>
      </c>
      <c r="AY1849" s="250" t="s">
        <v>136</v>
      </c>
    </row>
    <row r="1850" s="13" customFormat="1">
      <c r="A1850" s="13"/>
      <c r="B1850" s="229"/>
      <c r="C1850" s="230"/>
      <c r="D1850" s="231" t="s">
        <v>150</v>
      </c>
      <c r="E1850" s="232" t="s">
        <v>1</v>
      </c>
      <c r="F1850" s="233" t="s">
        <v>198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150</v>
      </c>
      <c r="AU1850" s="239" t="s">
        <v>144</v>
      </c>
      <c r="AV1850" s="13" t="s">
        <v>81</v>
      </c>
      <c r="AW1850" s="13" t="s">
        <v>30</v>
      </c>
      <c r="AX1850" s="13" t="s">
        <v>74</v>
      </c>
      <c r="AY1850" s="239" t="s">
        <v>136</v>
      </c>
    </row>
    <row r="1851" s="13" customFormat="1">
      <c r="A1851" s="13"/>
      <c r="B1851" s="229"/>
      <c r="C1851" s="230"/>
      <c r="D1851" s="231" t="s">
        <v>150</v>
      </c>
      <c r="E1851" s="232" t="s">
        <v>1</v>
      </c>
      <c r="F1851" s="233" t="s">
        <v>164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150</v>
      </c>
      <c r="AU1851" s="239" t="s">
        <v>144</v>
      </c>
      <c r="AV1851" s="13" t="s">
        <v>81</v>
      </c>
      <c r="AW1851" s="13" t="s">
        <v>30</v>
      </c>
      <c r="AX1851" s="13" t="s">
        <v>74</v>
      </c>
      <c r="AY1851" s="239" t="s">
        <v>136</v>
      </c>
    </row>
    <row r="1852" s="14" customFormat="1">
      <c r="A1852" s="14"/>
      <c r="B1852" s="240"/>
      <c r="C1852" s="241"/>
      <c r="D1852" s="231" t="s">
        <v>150</v>
      </c>
      <c r="E1852" s="242" t="s">
        <v>1</v>
      </c>
      <c r="F1852" s="243" t="s">
        <v>199</v>
      </c>
      <c r="G1852" s="241"/>
      <c r="H1852" s="244">
        <v>-13.4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150</v>
      </c>
      <c r="AU1852" s="250" t="s">
        <v>144</v>
      </c>
      <c r="AV1852" s="14" t="s">
        <v>144</v>
      </c>
      <c r="AW1852" s="14" t="s">
        <v>30</v>
      </c>
      <c r="AX1852" s="14" t="s">
        <v>74</v>
      </c>
      <c r="AY1852" s="250" t="s">
        <v>136</v>
      </c>
    </row>
    <row r="1853" s="13" customFormat="1">
      <c r="A1853" s="13"/>
      <c r="B1853" s="229"/>
      <c r="C1853" s="230"/>
      <c r="D1853" s="231" t="s">
        <v>150</v>
      </c>
      <c r="E1853" s="232" t="s">
        <v>1</v>
      </c>
      <c r="F1853" s="233" t="s">
        <v>166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150</v>
      </c>
      <c r="AU1853" s="239" t="s">
        <v>144</v>
      </c>
      <c r="AV1853" s="13" t="s">
        <v>81</v>
      </c>
      <c r="AW1853" s="13" t="s">
        <v>30</v>
      </c>
      <c r="AX1853" s="13" t="s">
        <v>74</v>
      </c>
      <c r="AY1853" s="239" t="s">
        <v>136</v>
      </c>
    </row>
    <row r="1854" s="14" customFormat="1">
      <c r="A1854" s="14"/>
      <c r="B1854" s="240"/>
      <c r="C1854" s="241"/>
      <c r="D1854" s="231" t="s">
        <v>150</v>
      </c>
      <c r="E1854" s="242" t="s">
        <v>1</v>
      </c>
      <c r="F1854" s="243" t="s">
        <v>200</v>
      </c>
      <c r="G1854" s="241"/>
      <c r="H1854" s="244">
        <v>-5.7000000000000002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150</v>
      </c>
      <c r="AU1854" s="250" t="s">
        <v>144</v>
      </c>
      <c r="AV1854" s="14" t="s">
        <v>144</v>
      </c>
      <c r="AW1854" s="14" t="s">
        <v>30</v>
      </c>
      <c r="AX1854" s="14" t="s">
        <v>74</v>
      </c>
      <c r="AY1854" s="250" t="s">
        <v>136</v>
      </c>
    </row>
    <row r="1855" s="15" customFormat="1">
      <c r="A1855" s="15"/>
      <c r="B1855" s="251"/>
      <c r="C1855" s="252"/>
      <c r="D1855" s="231" t="s">
        <v>150</v>
      </c>
      <c r="E1855" s="253" t="s">
        <v>1</v>
      </c>
      <c r="F1855" s="254" t="s">
        <v>174</v>
      </c>
      <c r="G1855" s="252"/>
      <c r="H1855" s="255">
        <v>19.696000000000009</v>
      </c>
      <c r="I1855" s="256"/>
      <c r="J1855" s="252"/>
      <c r="K1855" s="252"/>
      <c r="L1855" s="257"/>
      <c r="M1855" s="258"/>
      <c r="N1855" s="259"/>
      <c r="O1855" s="259"/>
      <c r="P1855" s="259"/>
      <c r="Q1855" s="259"/>
      <c r="R1855" s="259"/>
      <c r="S1855" s="259"/>
      <c r="T1855" s="260"/>
      <c r="U1855" s="15"/>
      <c r="V1855" s="15"/>
      <c r="W1855" s="15"/>
      <c r="X1855" s="15"/>
      <c r="Y1855" s="15"/>
      <c r="Z1855" s="15"/>
      <c r="AA1855" s="15"/>
      <c r="AB1855" s="15"/>
      <c r="AC1855" s="15"/>
      <c r="AD1855" s="15"/>
      <c r="AE1855" s="15"/>
      <c r="AT1855" s="261" t="s">
        <v>150</v>
      </c>
      <c r="AU1855" s="261" t="s">
        <v>144</v>
      </c>
      <c r="AV1855" s="15" t="s">
        <v>143</v>
      </c>
      <c r="AW1855" s="15" t="s">
        <v>30</v>
      </c>
      <c r="AX1855" s="15" t="s">
        <v>81</v>
      </c>
      <c r="AY1855" s="261" t="s">
        <v>136</v>
      </c>
    </row>
    <row r="1856" s="12" customFormat="1" ht="25.92" customHeight="1">
      <c r="A1856" s="12"/>
      <c r="B1856" s="199"/>
      <c r="C1856" s="200"/>
      <c r="D1856" s="201" t="s">
        <v>73</v>
      </c>
      <c r="E1856" s="202" t="s">
        <v>1881</v>
      </c>
      <c r="F1856" s="202" t="s">
        <v>1882</v>
      </c>
      <c r="G1856" s="200"/>
      <c r="H1856" s="200"/>
      <c r="I1856" s="203"/>
      <c r="J1856" s="204">
        <f>BK1856</f>
        <v>0</v>
      </c>
      <c r="K1856" s="200"/>
      <c r="L1856" s="205"/>
      <c r="M1856" s="206"/>
      <c r="N1856" s="207"/>
      <c r="O1856" s="207"/>
      <c r="P1856" s="208">
        <f>P1857</f>
        <v>0</v>
      </c>
      <c r="Q1856" s="207"/>
      <c r="R1856" s="208">
        <f>R1857</f>
        <v>0</v>
      </c>
      <c r="S1856" s="207"/>
      <c r="T1856" s="209">
        <f>T1857</f>
        <v>0</v>
      </c>
      <c r="U1856" s="12"/>
      <c r="V1856" s="12"/>
      <c r="W1856" s="12"/>
      <c r="X1856" s="12"/>
      <c r="Y1856" s="12"/>
      <c r="Z1856" s="12"/>
      <c r="AA1856" s="12"/>
      <c r="AB1856" s="12"/>
      <c r="AC1856" s="12"/>
      <c r="AD1856" s="12"/>
      <c r="AE1856" s="12"/>
      <c r="AR1856" s="210" t="s">
        <v>143</v>
      </c>
      <c r="AT1856" s="211" t="s">
        <v>73</v>
      </c>
      <c r="AU1856" s="211" t="s">
        <v>74</v>
      </c>
      <c r="AY1856" s="210" t="s">
        <v>136</v>
      </c>
      <c r="BK1856" s="212">
        <f>BK1857</f>
        <v>0</v>
      </c>
    </row>
    <row r="1857" s="2" customFormat="1" ht="24.15" customHeight="1">
      <c r="A1857" s="38"/>
      <c r="B1857" s="39"/>
      <c r="C1857" s="215" t="s">
        <v>1883</v>
      </c>
      <c r="D1857" s="215" t="s">
        <v>139</v>
      </c>
      <c r="E1857" s="216" t="s">
        <v>1884</v>
      </c>
      <c r="F1857" s="217" t="s">
        <v>1885</v>
      </c>
      <c r="G1857" s="218" t="s">
        <v>1886</v>
      </c>
      <c r="H1857" s="219">
        <v>8</v>
      </c>
      <c r="I1857" s="220"/>
      <c r="J1857" s="221">
        <f>ROUND(I1857*H1857,1)</f>
        <v>0</v>
      </c>
      <c r="K1857" s="222"/>
      <c r="L1857" s="44"/>
      <c r="M1857" s="223" t="s">
        <v>1</v>
      </c>
      <c r="N1857" s="224" t="s">
        <v>40</v>
      </c>
      <c r="O1857" s="91"/>
      <c r="P1857" s="225">
        <f>O1857*H1857</f>
        <v>0</v>
      </c>
      <c r="Q1857" s="225">
        <v>0</v>
      </c>
      <c r="R1857" s="225">
        <f>Q1857*H1857</f>
        <v>0</v>
      </c>
      <c r="S1857" s="225">
        <v>0</v>
      </c>
      <c r="T1857" s="226">
        <f>S1857*H1857</f>
        <v>0</v>
      </c>
      <c r="U1857" s="38"/>
      <c r="V1857" s="38"/>
      <c r="W1857" s="38"/>
      <c r="X1857" s="38"/>
      <c r="Y1857" s="38"/>
      <c r="Z1857" s="38"/>
      <c r="AA1857" s="38"/>
      <c r="AB1857" s="38"/>
      <c r="AC1857" s="38"/>
      <c r="AD1857" s="38"/>
      <c r="AE1857" s="38"/>
      <c r="AR1857" s="227" t="s">
        <v>1887</v>
      </c>
      <c r="AT1857" s="227" t="s">
        <v>139</v>
      </c>
      <c r="AU1857" s="227" t="s">
        <v>81</v>
      </c>
      <c r="AY1857" s="17" t="s">
        <v>136</v>
      </c>
      <c r="BE1857" s="228">
        <f>IF(N1857="základní",J1857,0)</f>
        <v>0</v>
      </c>
      <c r="BF1857" s="228">
        <f>IF(N1857="snížená",J1857,0)</f>
        <v>0</v>
      </c>
      <c r="BG1857" s="228">
        <f>IF(N1857="zákl. přenesená",J1857,0)</f>
        <v>0</v>
      </c>
      <c r="BH1857" s="228">
        <f>IF(N1857="sníž. přenesená",J1857,0)</f>
        <v>0</v>
      </c>
      <c r="BI1857" s="228">
        <f>IF(N1857="nulová",J1857,0)</f>
        <v>0</v>
      </c>
      <c r="BJ1857" s="17" t="s">
        <v>144</v>
      </c>
      <c r="BK1857" s="228">
        <f>ROUND(I1857*H1857,1)</f>
        <v>0</v>
      </c>
      <c r="BL1857" s="17" t="s">
        <v>1887</v>
      </c>
      <c r="BM1857" s="227" t="s">
        <v>1888</v>
      </c>
    </row>
    <row r="1858" s="12" customFormat="1" ht="25.92" customHeight="1">
      <c r="A1858" s="12"/>
      <c r="B1858" s="199"/>
      <c r="C1858" s="200"/>
      <c r="D1858" s="201" t="s">
        <v>73</v>
      </c>
      <c r="E1858" s="202" t="s">
        <v>1889</v>
      </c>
      <c r="F1858" s="202" t="s">
        <v>1890</v>
      </c>
      <c r="G1858" s="200"/>
      <c r="H1858" s="200"/>
      <c r="I1858" s="203"/>
      <c r="J1858" s="204">
        <f>BK1858</f>
        <v>0</v>
      </c>
      <c r="K1858" s="200"/>
      <c r="L1858" s="205"/>
      <c r="M1858" s="206"/>
      <c r="N1858" s="207"/>
      <c r="O1858" s="207"/>
      <c r="P1858" s="208">
        <f>P1859+P1861</f>
        <v>0</v>
      </c>
      <c r="Q1858" s="207"/>
      <c r="R1858" s="208">
        <f>R1859+R1861</f>
        <v>0</v>
      </c>
      <c r="S1858" s="207"/>
      <c r="T1858" s="209">
        <f>T1859+T1861</f>
        <v>0</v>
      </c>
      <c r="U1858" s="12"/>
      <c r="V1858" s="12"/>
      <c r="W1858" s="12"/>
      <c r="X1858" s="12"/>
      <c r="Y1858" s="12"/>
      <c r="Z1858" s="12"/>
      <c r="AA1858" s="12"/>
      <c r="AB1858" s="12"/>
      <c r="AC1858" s="12"/>
      <c r="AD1858" s="12"/>
      <c r="AE1858" s="12"/>
      <c r="AR1858" s="210" t="s">
        <v>175</v>
      </c>
      <c r="AT1858" s="211" t="s">
        <v>73</v>
      </c>
      <c r="AU1858" s="211" t="s">
        <v>74</v>
      </c>
      <c r="AY1858" s="210" t="s">
        <v>136</v>
      </c>
      <c r="BK1858" s="212">
        <f>BK1859+BK1861</f>
        <v>0</v>
      </c>
    </row>
    <row r="1859" s="12" customFormat="1" ht="22.8" customHeight="1">
      <c r="A1859" s="12"/>
      <c r="B1859" s="199"/>
      <c r="C1859" s="200"/>
      <c r="D1859" s="201" t="s">
        <v>73</v>
      </c>
      <c r="E1859" s="213" t="s">
        <v>1891</v>
      </c>
      <c r="F1859" s="213" t="s">
        <v>1892</v>
      </c>
      <c r="G1859" s="200"/>
      <c r="H1859" s="200"/>
      <c r="I1859" s="203"/>
      <c r="J1859" s="214">
        <f>BK1859</f>
        <v>0</v>
      </c>
      <c r="K1859" s="200"/>
      <c r="L1859" s="205"/>
      <c r="M1859" s="206"/>
      <c r="N1859" s="207"/>
      <c r="O1859" s="207"/>
      <c r="P1859" s="208">
        <f>P1860</f>
        <v>0</v>
      </c>
      <c r="Q1859" s="207"/>
      <c r="R1859" s="208">
        <f>R1860</f>
        <v>0</v>
      </c>
      <c r="S1859" s="207"/>
      <c r="T1859" s="209">
        <f>T1860</f>
        <v>0</v>
      </c>
      <c r="U1859" s="12"/>
      <c r="V1859" s="12"/>
      <c r="W1859" s="12"/>
      <c r="X1859" s="12"/>
      <c r="Y1859" s="12"/>
      <c r="Z1859" s="12"/>
      <c r="AA1859" s="12"/>
      <c r="AB1859" s="12"/>
      <c r="AC1859" s="12"/>
      <c r="AD1859" s="12"/>
      <c r="AE1859" s="12"/>
      <c r="AR1859" s="210" t="s">
        <v>175</v>
      </c>
      <c r="AT1859" s="211" t="s">
        <v>73</v>
      </c>
      <c r="AU1859" s="211" t="s">
        <v>81</v>
      </c>
      <c r="AY1859" s="210" t="s">
        <v>136</v>
      </c>
      <c r="BK1859" s="212">
        <f>BK1860</f>
        <v>0</v>
      </c>
    </row>
    <row r="1860" s="2" customFormat="1" ht="16.5" customHeight="1">
      <c r="A1860" s="38"/>
      <c r="B1860" s="39"/>
      <c r="C1860" s="215" t="s">
        <v>1893</v>
      </c>
      <c r="D1860" s="215" t="s">
        <v>139</v>
      </c>
      <c r="E1860" s="216" t="s">
        <v>1894</v>
      </c>
      <c r="F1860" s="217" t="s">
        <v>1892</v>
      </c>
      <c r="G1860" s="218" t="s">
        <v>1895</v>
      </c>
      <c r="H1860" s="219">
        <v>45</v>
      </c>
      <c r="I1860" s="220"/>
      <c r="J1860" s="221">
        <f>ROUND(I1860*H1860,1)</f>
        <v>0</v>
      </c>
      <c r="K1860" s="222"/>
      <c r="L1860" s="44"/>
      <c r="M1860" s="223" t="s">
        <v>1</v>
      </c>
      <c r="N1860" s="224" t="s">
        <v>40</v>
      </c>
      <c r="O1860" s="91"/>
      <c r="P1860" s="225">
        <f>O1860*H1860</f>
        <v>0</v>
      </c>
      <c r="Q1860" s="225">
        <v>0</v>
      </c>
      <c r="R1860" s="225">
        <f>Q1860*H1860</f>
        <v>0</v>
      </c>
      <c r="S1860" s="225">
        <v>0</v>
      </c>
      <c r="T1860" s="226">
        <f>S1860*H1860</f>
        <v>0</v>
      </c>
      <c r="U1860" s="38"/>
      <c r="V1860" s="38"/>
      <c r="W1860" s="38"/>
      <c r="X1860" s="38"/>
      <c r="Y1860" s="38"/>
      <c r="Z1860" s="38"/>
      <c r="AA1860" s="38"/>
      <c r="AB1860" s="38"/>
      <c r="AC1860" s="38"/>
      <c r="AD1860" s="38"/>
      <c r="AE1860" s="38"/>
      <c r="AR1860" s="227" t="s">
        <v>1896</v>
      </c>
      <c r="AT1860" s="227" t="s">
        <v>139</v>
      </c>
      <c r="AU1860" s="227" t="s">
        <v>144</v>
      </c>
      <c r="AY1860" s="17" t="s">
        <v>136</v>
      </c>
      <c r="BE1860" s="228">
        <f>IF(N1860="základní",J1860,0)</f>
        <v>0</v>
      </c>
      <c r="BF1860" s="228">
        <f>IF(N1860="snížená",J1860,0)</f>
        <v>0</v>
      </c>
      <c r="BG1860" s="228">
        <f>IF(N1860="zákl. přenesená",J1860,0)</f>
        <v>0</v>
      </c>
      <c r="BH1860" s="228">
        <f>IF(N1860="sníž. přenesená",J1860,0)</f>
        <v>0</v>
      </c>
      <c r="BI1860" s="228">
        <f>IF(N1860="nulová",J1860,0)</f>
        <v>0</v>
      </c>
      <c r="BJ1860" s="17" t="s">
        <v>144</v>
      </c>
      <c r="BK1860" s="228">
        <f>ROUND(I1860*H1860,1)</f>
        <v>0</v>
      </c>
      <c r="BL1860" s="17" t="s">
        <v>1896</v>
      </c>
      <c r="BM1860" s="227" t="s">
        <v>1897</v>
      </c>
    </row>
    <row r="1861" s="12" customFormat="1" ht="22.8" customHeight="1">
      <c r="A1861" s="12"/>
      <c r="B1861" s="199"/>
      <c r="C1861" s="200"/>
      <c r="D1861" s="201" t="s">
        <v>73</v>
      </c>
      <c r="E1861" s="213" t="s">
        <v>1898</v>
      </c>
      <c r="F1861" s="213" t="s">
        <v>1899</v>
      </c>
      <c r="G1861" s="200"/>
      <c r="H1861" s="200"/>
      <c r="I1861" s="203"/>
      <c r="J1861" s="214">
        <f>BK1861</f>
        <v>0</v>
      </c>
      <c r="K1861" s="200"/>
      <c r="L1861" s="205"/>
      <c r="M1861" s="206"/>
      <c r="N1861" s="207"/>
      <c r="O1861" s="207"/>
      <c r="P1861" s="208">
        <f>P1862</f>
        <v>0</v>
      </c>
      <c r="Q1861" s="207"/>
      <c r="R1861" s="208">
        <f>R1862</f>
        <v>0</v>
      </c>
      <c r="S1861" s="207"/>
      <c r="T1861" s="209">
        <f>T1862</f>
        <v>0</v>
      </c>
      <c r="U1861" s="12"/>
      <c r="V1861" s="12"/>
      <c r="W1861" s="12"/>
      <c r="X1861" s="12"/>
      <c r="Y1861" s="12"/>
      <c r="Z1861" s="12"/>
      <c r="AA1861" s="12"/>
      <c r="AB1861" s="12"/>
      <c r="AC1861" s="12"/>
      <c r="AD1861" s="12"/>
      <c r="AE1861" s="12"/>
      <c r="AR1861" s="210" t="s">
        <v>175</v>
      </c>
      <c r="AT1861" s="211" t="s">
        <v>73</v>
      </c>
      <c r="AU1861" s="211" t="s">
        <v>81</v>
      </c>
      <c r="AY1861" s="210" t="s">
        <v>136</v>
      </c>
      <c r="BK1861" s="212">
        <f>BK1862</f>
        <v>0</v>
      </c>
    </row>
    <row r="1862" s="2" customFormat="1" ht="16.5" customHeight="1">
      <c r="A1862" s="38"/>
      <c r="B1862" s="39"/>
      <c r="C1862" s="215" t="s">
        <v>1900</v>
      </c>
      <c r="D1862" s="215" t="s">
        <v>139</v>
      </c>
      <c r="E1862" s="216" t="s">
        <v>1901</v>
      </c>
      <c r="F1862" s="217" t="s">
        <v>1899</v>
      </c>
      <c r="G1862" s="218" t="s">
        <v>1895</v>
      </c>
      <c r="H1862" s="219">
        <v>45</v>
      </c>
      <c r="I1862" s="220"/>
      <c r="J1862" s="221">
        <f>ROUND(I1862*H1862,1)</f>
        <v>0</v>
      </c>
      <c r="K1862" s="222"/>
      <c r="L1862" s="44"/>
      <c r="M1862" s="273" t="s">
        <v>1</v>
      </c>
      <c r="N1862" s="274" t="s">
        <v>40</v>
      </c>
      <c r="O1862" s="275"/>
      <c r="P1862" s="276">
        <f>O1862*H1862</f>
        <v>0</v>
      </c>
      <c r="Q1862" s="276">
        <v>0</v>
      </c>
      <c r="R1862" s="276">
        <f>Q1862*H1862</f>
        <v>0</v>
      </c>
      <c r="S1862" s="276">
        <v>0</v>
      </c>
      <c r="T1862" s="277">
        <f>S1862*H1862</f>
        <v>0</v>
      </c>
      <c r="U1862" s="38"/>
      <c r="V1862" s="38"/>
      <c r="W1862" s="38"/>
      <c r="X1862" s="38"/>
      <c r="Y1862" s="38"/>
      <c r="Z1862" s="38"/>
      <c r="AA1862" s="38"/>
      <c r="AB1862" s="38"/>
      <c r="AC1862" s="38"/>
      <c r="AD1862" s="38"/>
      <c r="AE1862" s="38"/>
      <c r="AR1862" s="227" t="s">
        <v>1896</v>
      </c>
      <c r="AT1862" s="227" t="s">
        <v>139</v>
      </c>
      <c r="AU1862" s="227" t="s">
        <v>144</v>
      </c>
      <c r="AY1862" s="17" t="s">
        <v>136</v>
      </c>
      <c r="BE1862" s="228">
        <f>IF(N1862="základní",J1862,0)</f>
        <v>0</v>
      </c>
      <c r="BF1862" s="228">
        <f>IF(N1862="snížená",J1862,0)</f>
        <v>0</v>
      </c>
      <c r="BG1862" s="228">
        <f>IF(N1862="zákl. přenesená",J1862,0)</f>
        <v>0</v>
      </c>
      <c r="BH1862" s="228">
        <f>IF(N1862="sníž. přenesená",J1862,0)</f>
        <v>0</v>
      </c>
      <c r="BI1862" s="228">
        <f>IF(N1862="nulová",J1862,0)</f>
        <v>0</v>
      </c>
      <c r="BJ1862" s="17" t="s">
        <v>144</v>
      </c>
      <c r="BK1862" s="228">
        <f>ROUND(I1862*H1862,1)</f>
        <v>0</v>
      </c>
      <c r="BL1862" s="17" t="s">
        <v>1896</v>
      </c>
      <c r="BM1862" s="227" t="s">
        <v>1902</v>
      </c>
    </row>
    <row r="1863" s="2" customFormat="1" ht="6.96" customHeight="1">
      <c r="A1863" s="38"/>
      <c r="B1863" s="66"/>
      <c r="C1863" s="67"/>
      <c r="D1863" s="67"/>
      <c r="E1863" s="67"/>
      <c r="F1863" s="67"/>
      <c r="G1863" s="67"/>
      <c r="H1863" s="67"/>
      <c r="I1863" s="67"/>
      <c r="J1863" s="67"/>
      <c r="K1863" s="67"/>
      <c r="L1863" s="44"/>
      <c r="M1863" s="38"/>
      <c r="O1863" s="38"/>
      <c r="P1863" s="38"/>
      <c r="Q1863" s="38"/>
      <c r="R1863" s="38"/>
      <c r="S1863" s="38"/>
      <c r="T1863" s="38"/>
      <c r="U1863" s="38"/>
      <c r="V1863" s="38"/>
      <c r="W1863" s="38"/>
      <c r="X1863" s="38"/>
      <c r="Y1863" s="38"/>
      <c r="Z1863" s="38"/>
      <c r="AA1863" s="38"/>
      <c r="AB1863" s="38"/>
      <c r="AC1863" s="38"/>
      <c r="AD1863" s="38"/>
      <c r="AE1863" s="38"/>
    </row>
  </sheetData>
  <sheetProtection sheet="1" autoFilter="0" formatColumns="0" formatRows="0" objects="1" scenarios="1" spinCount="100000" saltValue="RKO99Xyl/FPWD/WTEr5Q7276ppaxn6NDhtZ9TceK1h3pRFXIW5yaxF0C4XSHGa3p8ImCY1Km8X5g76Llv1myNg==" hashValue="LHIp2krPdjyPpBPsUoDwr66kDbez819vLLkMqNXaaqPPlqQCVHgfmparWHfUsCW+MFJDM3NzpsAW2l3eO5Pj2w==" algorithmName="SHA-512" password="CC35"/>
  <autoFilter ref="C145:K1862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2022-08-14T19:18:48Z</dcterms:created>
  <dcterms:modified xsi:type="dcterms:W3CDTF">2022-08-14T19:18:55Z</dcterms:modified>
</cp:coreProperties>
</file>