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 - Bělohorská 1688-122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'09 - Bělohorská 1688-122,...'!$C$148:$K$1625</definedName>
    <definedName name="_xlnm.Print_Area" localSheetId="1">'09 - Bělohorská 1688-122,...'!$C$4:$J$76,'09 - Bělohorská 1688-122,...'!$C$82:$J$130,'09 - Bělohorská 1688-122,...'!$C$136:$J$1625</definedName>
    <definedName name="_xlnm.Print_Titles" localSheetId="1">'09 - Bělohorská 1688-122,...'!$148:$148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25"/>
  <c r="BH1625"/>
  <c r="BG1625"/>
  <c r="BE1625"/>
  <c r="T1625"/>
  <c r="T1624"/>
  <c r="R1625"/>
  <c r="R1624"/>
  <c r="P1625"/>
  <c r="P1624"/>
  <c r="BI1623"/>
  <c r="BH1623"/>
  <c r="BG1623"/>
  <c r="BE1623"/>
  <c r="T1623"/>
  <c r="T1622"/>
  <c r="T1621"/>
  <c r="R1623"/>
  <c r="R1622"/>
  <c r="R1621"/>
  <c r="P1623"/>
  <c r="P1622"/>
  <c r="P1621"/>
  <c r="BI1620"/>
  <c r="BH1620"/>
  <c r="BG1620"/>
  <c r="BE1620"/>
  <c r="T1620"/>
  <c r="T1619"/>
  <c r="T1618"/>
  <c r="R1620"/>
  <c r="R1619"/>
  <c r="R1618"/>
  <c r="P1620"/>
  <c r="P1619"/>
  <c r="P1618"/>
  <c r="BI1600"/>
  <c r="BH1600"/>
  <c r="BG1600"/>
  <c r="BE1600"/>
  <c r="T1600"/>
  <c r="R1600"/>
  <c r="P1600"/>
  <c r="BI1570"/>
  <c r="BH1570"/>
  <c r="BG1570"/>
  <c r="BE1570"/>
  <c r="T1570"/>
  <c r="R1570"/>
  <c r="P1570"/>
  <c r="BI1540"/>
  <c r="BH1540"/>
  <c r="BG1540"/>
  <c r="BE1540"/>
  <c r="T1540"/>
  <c r="R1540"/>
  <c r="P1540"/>
  <c r="BI1537"/>
  <c r="BH1537"/>
  <c r="BG1537"/>
  <c r="BE1537"/>
  <c r="T1537"/>
  <c r="R1537"/>
  <c r="P1537"/>
  <c r="BI1535"/>
  <c r="BH1535"/>
  <c r="BG1535"/>
  <c r="BE1535"/>
  <c r="T1535"/>
  <c r="R1535"/>
  <c r="P1535"/>
  <c r="BI1532"/>
  <c r="BH1532"/>
  <c r="BG1532"/>
  <c r="BE1532"/>
  <c r="T1532"/>
  <c r="R1532"/>
  <c r="P1532"/>
  <c r="BI1518"/>
  <c r="BH1518"/>
  <c r="BG1518"/>
  <c r="BE1518"/>
  <c r="T1518"/>
  <c r="R1518"/>
  <c r="P1518"/>
  <c r="BI1488"/>
  <c r="BH1488"/>
  <c r="BG1488"/>
  <c r="BE1488"/>
  <c r="T1488"/>
  <c r="R1488"/>
  <c r="P1488"/>
  <c r="BI1458"/>
  <c r="BH1458"/>
  <c r="BG1458"/>
  <c r="BE1458"/>
  <c r="T1458"/>
  <c r="R1458"/>
  <c r="P1458"/>
  <c r="BI1428"/>
  <c r="BH1428"/>
  <c r="BG1428"/>
  <c r="BE1428"/>
  <c r="T1428"/>
  <c r="R1428"/>
  <c r="P1428"/>
  <c r="BI1398"/>
  <c r="BH1398"/>
  <c r="BG1398"/>
  <c r="BE1398"/>
  <c r="T1398"/>
  <c r="R1398"/>
  <c r="P1398"/>
  <c r="BI1396"/>
  <c r="BH1396"/>
  <c r="BG1396"/>
  <c r="BE1396"/>
  <c r="T1396"/>
  <c r="R1396"/>
  <c r="P1396"/>
  <c r="BI1395"/>
  <c r="BH1395"/>
  <c r="BG1395"/>
  <c r="BE1395"/>
  <c r="T1395"/>
  <c r="R1395"/>
  <c r="P1395"/>
  <c r="BI1394"/>
  <c r="BH1394"/>
  <c r="BG1394"/>
  <c r="BE1394"/>
  <c r="T1394"/>
  <c r="R1394"/>
  <c r="P1394"/>
  <c r="BI1393"/>
  <c r="BH1393"/>
  <c r="BG1393"/>
  <c r="BE1393"/>
  <c r="T1393"/>
  <c r="R1393"/>
  <c r="P1393"/>
  <c r="BI1392"/>
  <c r="BH1392"/>
  <c r="BG1392"/>
  <c r="BE1392"/>
  <c r="T1392"/>
  <c r="R1392"/>
  <c r="P1392"/>
  <c r="BI1391"/>
  <c r="BH1391"/>
  <c r="BG1391"/>
  <c r="BE1391"/>
  <c r="T1391"/>
  <c r="R1391"/>
  <c r="P1391"/>
  <c r="BI1378"/>
  <c r="BH1378"/>
  <c r="BG1378"/>
  <c r="BE1378"/>
  <c r="T1378"/>
  <c r="R1378"/>
  <c r="P1378"/>
  <c r="BI1365"/>
  <c r="BH1365"/>
  <c r="BG1365"/>
  <c r="BE1365"/>
  <c r="T1365"/>
  <c r="R1365"/>
  <c r="P1365"/>
  <c r="BI1352"/>
  <c r="BH1352"/>
  <c r="BG1352"/>
  <c r="BE1352"/>
  <c r="T1352"/>
  <c r="R1352"/>
  <c r="P1352"/>
  <c r="BI1339"/>
  <c r="BH1339"/>
  <c r="BG1339"/>
  <c r="BE1339"/>
  <c r="T1339"/>
  <c r="R1339"/>
  <c r="P1339"/>
  <c r="BI1326"/>
  <c r="BH1326"/>
  <c r="BG1326"/>
  <c r="BE1326"/>
  <c r="T1326"/>
  <c r="R1326"/>
  <c r="P1326"/>
  <c r="BI1313"/>
  <c r="BH1313"/>
  <c r="BG1313"/>
  <c r="BE1313"/>
  <c r="T1313"/>
  <c r="R1313"/>
  <c r="P1313"/>
  <c r="BI1300"/>
  <c r="BH1300"/>
  <c r="BG1300"/>
  <c r="BE1300"/>
  <c r="T1300"/>
  <c r="R1300"/>
  <c r="P1300"/>
  <c r="BI1287"/>
  <c r="BH1287"/>
  <c r="BG1287"/>
  <c r="BE1287"/>
  <c r="T1287"/>
  <c r="R1287"/>
  <c r="P1287"/>
  <c r="BI1274"/>
  <c r="BH1274"/>
  <c r="BG1274"/>
  <c r="BE1274"/>
  <c r="T1274"/>
  <c r="R1274"/>
  <c r="P1274"/>
  <c r="BI1261"/>
  <c r="BH1261"/>
  <c r="BG1261"/>
  <c r="BE1261"/>
  <c r="T1261"/>
  <c r="R1261"/>
  <c r="P1261"/>
  <c r="BI1248"/>
  <c r="BH1248"/>
  <c r="BG1248"/>
  <c r="BE1248"/>
  <c r="T1248"/>
  <c r="R1248"/>
  <c r="P1248"/>
  <c r="BI1235"/>
  <c r="BH1235"/>
  <c r="BG1235"/>
  <c r="BE1235"/>
  <c r="T1235"/>
  <c r="R1235"/>
  <c r="P1235"/>
  <c r="BI1233"/>
  <c r="BH1233"/>
  <c r="BG1233"/>
  <c r="BE1233"/>
  <c r="T1233"/>
  <c r="R1233"/>
  <c r="P1233"/>
  <c r="BI1232"/>
  <c r="BH1232"/>
  <c r="BG1232"/>
  <c r="BE1232"/>
  <c r="T1232"/>
  <c r="R1232"/>
  <c r="P1232"/>
  <c r="BI1231"/>
  <c r="BH1231"/>
  <c r="BG1231"/>
  <c r="BE1231"/>
  <c r="T1231"/>
  <c r="R1231"/>
  <c r="P1231"/>
  <c r="BI1225"/>
  <c r="BH1225"/>
  <c r="BG1225"/>
  <c r="BE1225"/>
  <c r="T1225"/>
  <c r="R1225"/>
  <c r="P1225"/>
  <c r="BI1222"/>
  <c r="BH1222"/>
  <c r="BG1222"/>
  <c r="BE1222"/>
  <c r="T1222"/>
  <c r="R1222"/>
  <c r="P1222"/>
  <c r="BI1216"/>
  <c r="BH1216"/>
  <c r="BG1216"/>
  <c r="BE1216"/>
  <c r="T1216"/>
  <c r="R1216"/>
  <c r="P1216"/>
  <c r="BI1212"/>
  <c r="BH1212"/>
  <c r="BG1212"/>
  <c r="BE1212"/>
  <c r="T1212"/>
  <c r="R1212"/>
  <c r="P1212"/>
  <c r="BI1203"/>
  <c r="BH1203"/>
  <c r="BG1203"/>
  <c r="BE1203"/>
  <c r="T1203"/>
  <c r="R1203"/>
  <c r="P1203"/>
  <c r="BI1202"/>
  <c r="BH1202"/>
  <c r="BG1202"/>
  <c r="BE1202"/>
  <c r="T1202"/>
  <c r="R1202"/>
  <c r="P1202"/>
  <c r="BI1199"/>
  <c r="BH1199"/>
  <c r="BG1199"/>
  <c r="BE1199"/>
  <c r="T1199"/>
  <c r="R1199"/>
  <c r="P1199"/>
  <c r="BI1197"/>
  <c r="BH1197"/>
  <c r="BG1197"/>
  <c r="BE1197"/>
  <c r="T1197"/>
  <c r="R1197"/>
  <c r="P1197"/>
  <c r="BI1191"/>
  <c r="BH1191"/>
  <c r="BG1191"/>
  <c r="BE1191"/>
  <c r="T1191"/>
  <c r="R1191"/>
  <c r="P1191"/>
  <c r="BI1189"/>
  <c r="BH1189"/>
  <c r="BG1189"/>
  <c r="BE1189"/>
  <c r="T1189"/>
  <c r="R1189"/>
  <c r="P1189"/>
  <c r="BI1181"/>
  <c r="BH1181"/>
  <c r="BG1181"/>
  <c r="BE1181"/>
  <c r="T1181"/>
  <c r="R1181"/>
  <c r="P1181"/>
  <c r="BI1177"/>
  <c r="BH1177"/>
  <c r="BG1177"/>
  <c r="BE1177"/>
  <c r="T1177"/>
  <c r="R1177"/>
  <c r="P1177"/>
  <c r="BI1171"/>
  <c r="BH1171"/>
  <c r="BG1171"/>
  <c r="BE1171"/>
  <c r="T1171"/>
  <c r="R1171"/>
  <c r="P1171"/>
  <c r="BI1165"/>
  <c r="BH1165"/>
  <c r="BG1165"/>
  <c r="BE1165"/>
  <c r="T1165"/>
  <c r="R1165"/>
  <c r="P1165"/>
  <c r="BI1163"/>
  <c r="BH1163"/>
  <c r="BG1163"/>
  <c r="BE1163"/>
  <c r="T1163"/>
  <c r="R1163"/>
  <c r="P1163"/>
  <c r="BI1162"/>
  <c r="BH1162"/>
  <c r="BG1162"/>
  <c r="BE1162"/>
  <c r="T1162"/>
  <c r="R1162"/>
  <c r="P1162"/>
  <c r="BI1161"/>
  <c r="BH1161"/>
  <c r="BG1161"/>
  <c r="BE1161"/>
  <c r="T1161"/>
  <c r="R1161"/>
  <c r="P1161"/>
  <c r="BI1153"/>
  <c r="BH1153"/>
  <c r="BG1153"/>
  <c r="BE1153"/>
  <c r="T1153"/>
  <c r="R1153"/>
  <c r="P1153"/>
  <c r="BI1147"/>
  <c r="BH1147"/>
  <c r="BG1147"/>
  <c r="BE1147"/>
  <c r="T1147"/>
  <c r="R1147"/>
  <c r="P1147"/>
  <c r="BI1145"/>
  <c r="BH1145"/>
  <c r="BG1145"/>
  <c r="BE1145"/>
  <c r="T1145"/>
  <c r="R1145"/>
  <c r="P1145"/>
  <c r="BI1139"/>
  <c r="BH1139"/>
  <c r="BG1139"/>
  <c r="BE1139"/>
  <c r="T1139"/>
  <c r="R1139"/>
  <c r="P1139"/>
  <c r="BI1136"/>
  <c r="BH1136"/>
  <c r="BG1136"/>
  <c r="BE1136"/>
  <c r="T1136"/>
  <c r="R1136"/>
  <c r="P1136"/>
  <c r="BI1130"/>
  <c r="BH1130"/>
  <c r="BG1130"/>
  <c r="BE1130"/>
  <c r="T1130"/>
  <c r="R1130"/>
  <c r="P1130"/>
  <c r="BI1127"/>
  <c r="BH1127"/>
  <c r="BG1127"/>
  <c r="BE1127"/>
  <c r="T1127"/>
  <c r="R1127"/>
  <c r="P1127"/>
  <c r="BI1124"/>
  <c r="BH1124"/>
  <c r="BG1124"/>
  <c r="BE1124"/>
  <c r="T1124"/>
  <c r="R1124"/>
  <c r="P1124"/>
  <c r="BI1122"/>
  <c r="BH1122"/>
  <c r="BG1122"/>
  <c r="BE1122"/>
  <c r="T1122"/>
  <c r="R1122"/>
  <c r="P1122"/>
  <c r="BI1121"/>
  <c r="BH1121"/>
  <c r="BG1121"/>
  <c r="BE1121"/>
  <c r="T1121"/>
  <c r="R1121"/>
  <c r="P1121"/>
  <c r="BI1120"/>
  <c r="BH1120"/>
  <c r="BG1120"/>
  <c r="BE1120"/>
  <c r="T1120"/>
  <c r="R1120"/>
  <c r="P1120"/>
  <c r="BI1117"/>
  <c r="BH1117"/>
  <c r="BG1117"/>
  <c r="BE1117"/>
  <c r="T1117"/>
  <c r="R1117"/>
  <c r="P1117"/>
  <c r="BI1114"/>
  <c r="BH1114"/>
  <c r="BG1114"/>
  <c r="BE1114"/>
  <c r="T1114"/>
  <c r="R1114"/>
  <c r="P1114"/>
  <c r="BI1111"/>
  <c r="BH1111"/>
  <c r="BG1111"/>
  <c r="BE1111"/>
  <c r="T1111"/>
  <c r="R1111"/>
  <c r="P1111"/>
  <c r="BI1108"/>
  <c r="BH1108"/>
  <c r="BG1108"/>
  <c r="BE1108"/>
  <c r="T1108"/>
  <c r="R1108"/>
  <c r="P1108"/>
  <c r="BI1105"/>
  <c r="BH1105"/>
  <c r="BG1105"/>
  <c r="BE1105"/>
  <c r="T1105"/>
  <c r="R1105"/>
  <c r="P1105"/>
  <c r="BI1102"/>
  <c r="BH1102"/>
  <c r="BG1102"/>
  <c r="BE1102"/>
  <c r="T1102"/>
  <c r="R1102"/>
  <c r="P1102"/>
  <c r="BI1099"/>
  <c r="BH1099"/>
  <c r="BG1099"/>
  <c r="BE1099"/>
  <c r="T1099"/>
  <c r="R1099"/>
  <c r="P1099"/>
  <c r="BI1096"/>
  <c r="BH1096"/>
  <c r="BG1096"/>
  <c r="BE1096"/>
  <c r="T1096"/>
  <c r="R1096"/>
  <c r="P1096"/>
  <c r="BI1095"/>
  <c r="BH1095"/>
  <c r="BG1095"/>
  <c r="BE1095"/>
  <c r="T1095"/>
  <c r="R1095"/>
  <c r="P1095"/>
  <c r="BI1093"/>
  <c r="BH1093"/>
  <c r="BG1093"/>
  <c r="BE1093"/>
  <c r="T1093"/>
  <c r="R1093"/>
  <c r="P1093"/>
  <c r="BI1092"/>
  <c r="BH1092"/>
  <c r="BG1092"/>
  <c r="BE1092"/>
  <c r="T1092"/>
  <c r="R1092"/>
  <c r="P1092"/>
  <c r="BI1090"/>
  <c r="BH1090"/>
  <c r="BG1090"/>
  <c r="BE1090"/>
  <c r="T1090"/>
  <c r="R1090"/>
  <c r="P1090"/>
  <c r="BI1081"/>
  <c r="BH1081"/>
  <c r="BG1081"/>
  <c r="BE1081"/>
  <c r="T1081"/>
  <c r="R1081"/>
  <c r="P1081"/>
  <c r="BI1078"/>
  <c r="BH1078"/>
  <c r="BG1078"/>
  <c r="BE1078"/>
  <c r="T1078"/>
  <c r="R1078"/>
  <c r="P1078"/>
  <c r="BI1076"/>
  <c r="BH1076"/>
  <c r="BG1076"/>
  <c r="BE1076"/>
  <c r="T1076"/>
  <c r="R1076"/>
  <c r="P1076"/>
  <c r="BI1075"/>
  <c r="BH1075"/>
  <c r="BG1075"/>
  <c r="BE1075"/>
  <c r="T1075"/>
  <c r="R1075"/>
  <c r="P1075"/>
  <c r="BI1074"/>
  <c r="BH1074"/>
  <c r="BG1074"/>
  <c r="BE1074"/>
  <c r="T1074"/>
  <c r="R1074"/>
  <c r="P1074"/>
  <c r="BI1066"/>
  <c r="BH1066"/>
  <c r="BG1066"/>
  <c r="BE1066"/>
  <c r="T1066"/>
  <c r="R1066"/>
  <c r="P1066"/>
  <c r="BI1057"/>
  <c r="BH1057"/>
  <c r="BG1057"/>
  <c r="BE1057"/>
  <c r="T1057"/>
  <c r="R1057"/>
  <c r="P1057"/>
  <c r="BI1049"/>
  <c r="BH1049"/>
  <c r="BG1049"/>
  <c r="BE1049"/>
  <c r="T1049"/>
  <c r="R1049"/>
  <c r="P1049"/>
  <c r="BI1046"/>
  <c r="BH1046"/>
  <c r="BG1046"/>
  <c r="BE1046"/>
  <c r="T1046"/>
  <c r="R1046"/>
  <c r="P1046"/>
  <c r="BI1038"/>
  <c r="BH1038"/>
  <c r="BG1038"/>
  <c r="BE1038"/>
  <c r="T1038"/>
  <c r="R1038"/>
  <c r="P1038"/>
  <c r="BI1037"/>
  <c r="BH1037"/>
  <c r="BG1037"/>
  <c r="BE1037"/>
  <c r="T1037"/>
  <c r="R1037"/>
  <c r="P1037"/>
  <c r="BI1033"/>
  <c r="BH1033"/>
  <c r="BG1033"/>
  <c r="BE1033"/>
  <c r="T1033"/>
  <c r="R1033"/>
  <c r="P1033"/>
  <c r="BI1023"/>
  <c r="BH1023"/>
  <c r="BG1023"/>
  <c r="BE1023"/>
  <c r="T1023"/>
  <c r="R1023"/>
  <c r="P1023"/>
  <c r="BI1015"/>
  <c r="BH1015"/>
  <c r="BG1015"/>
  <c r="BE1015"/>
  <c r="T1015"/>
  <c r="R1015"/>
  <c r="P1015"/>
  <c r="BI1007"/>
  <c r="BH1007"/>
  <c r="BG1007"/>
  <c r="BE1007"/>
  <c r="T1007"/>
  <c r="R1007"/>
  <c r="P1007"/>
  <c r="BI1005"/>
  <c r="BH1005"/>
  <c r="BG1005"/>
  <c r="BE1005"/>
  <c r="T1005"/>
  <c r="R1005"/>
  <c r="P1005"/>
  <c r="BI1004"/>
  <c r="BH1004"/>
  <c r="BG1004"/>
  <c r="BE1004"/>
  <c r="T1004"/>
  <c r="R1004"/>
  <c r="P1004"/>
  <c r="BI1003"/>
  <c r="BH1003"/>
  <c r="BG1003"/>
  <c r="BE1003"/>
  <c r="T1003"/>
  <c r="R1003"/>
  <c r="P1003"/>
  <c r="BI1001"/>
  <c r="BH1001"/>
  <c r="BG1001"/>
  <c r="BE1001"/>
  <c r="T1001"/>
  <c r="R1001"/>
  <c r="P1001"/>
  <c r="BI999"/>
  <c r="BH999"/>
  <c r="BG999"/>
  <c r="BE999"/>
  <c r="T999"/>
  <c r="R999"/>
  <c r="P999"/>
  <c r="BI997"/>
  <c r="BH997"/>
  <c r="BG997"/>
  <c r="BE997"/>
  <c r="T997"/>
  <c r="R997"/>
  <c r="P997"/>
  <c r="BI995"/>
  <c r="BH995"/>
  <c r="BG995"/>
  <c r="BE995"/>
  <c r="T995"/>
  <c r="R995"/>
  <c r="P995"/>
  <c r="BI989"/>
  <c r="BH989"/>
  <c r="BG989"/>
  <c r="BE989"/>
  <c r="T989"/>
  <c r="R989"/>
  <c r="P989"/>
  <c r="BI987"/>
  <c r="BH987"/>
  <c r="BG987"/>
  <c r="BE987"/>
  <c r="T987"/>
  <c r="R987"/>
  <c r="P987"/>
  <c r="BI983"/>
  <c r="BH983"/>
  <c r="BG983"/>
  <c r="BE983"/>
  <c r="T983"/>
  <c r="R983"/>
  <c r="P983"/>
  <c r="BI982"/>
  <c r="BH982"/>
  <c r="BG982"/>
  <c r="BE982"/>
  <c r="T982"/>
  <c r="R982"/>
  <c r="P982"/>
  <c r="BI980"/>
  <c r="BH980"/>
  <c r="BG980"/>
  <c r="BE980"/>
  <c r="T980"/>
  <c r="R980"/>
  <c r="P980"/>
  <c r="BI979"/>
  <c r="BH979"/>
  <c r="BG979"/>
  <c r="BE979"/>
  <c r="T979"/>
  <c r="R979"/>
  <c r="P979"/>
  <c r="BI978"/>
  <c r="BH978"/>
  <c r="BG978"/>
  <c r="BE978"/>
  <c r="T978"/>
  <c r="R978"/>
  <c r="P978"/>
  <c r="BI977"/>
  <c r="BH977"/>
  <c r="BG977"/>
  <c r="BE977"/>
  <c r="T977"/>
  <c r="R977"/>
  <c r="P977"/>
  <c r="BI974"/>
  <c r="BH974"/>
  <c r="BG974"/>
  <c r="BE974"/>
  <c r="T974"/>
  <c r="R974"/>
  <c r="P974"/>
  <c r="BI971"/>
  <c r="BH971"/>
  <c r="BG971"/>
  <c r="BE971"/>
  <c r="T971"/>
  <c r="R971"/>
  <c r="P971"/>
  <c r="BI969"/>
  <c r="BH969"/>
  <c r="BG969"/>
  <c r="BE969"/>
  <c r="T969"/>
  <c r="R969"/>
  <c r="P969"/>
  <c r="BI968"/>
  <c r="BH968"/>
  <c r="BG968"/>
  <c r="BE968"/>
  <c r="T968"/>
  <c r="R968"/>
  <c r="P968"/>
  <c r="BI967"/>
  <c r="BH967"/>
  <c r="BG967"/>
  <c r="BE967"/>
  <c r="T967"/>
  <c r="R967"/>
  <c r="P967"/>
  <c r="BI963"/>
  <c r="BH963"/>
  <c r="BG963"/>
  <c r="BE963"/>
  <c r="T963"/>
  <c r="R963"/>
  <c r="P963"/>
  <c r="BI961"/>
  <c r="BH961"/>
  <c r="BG961"/>
  <c r="BE961"/>
  <c r="T961"/>
  <c r="R961"/>
  <c r="P961"/>
  <c r="BI960"/>
  <c r="BH960"/>
  <c r="BG960"/>
  <c r="BE960"/>
  <c r="T960"/>
  <c r="R960"/>
  <c r="P960"/>
  <c r="BI959"/>
  <c r="BH959"/>
  <c r="BG959"/>
  <c r="BE959"/>
  <c r="T959"/>
  <c r="R959"/>
  <c r="P959"/>
  <c r="BI949"/>
  <c r="BH949"/>
  <c r="BG949"/>
  <c r="BE949"/>
  <c r="T949"/>
  <c r="R949"/>
  <c r="P949"/>
  <c r="BI948"/>
  <c r="BH948"/>
  <c r="BG948"/>
  <c r="BE948"/>
  <c r="T948"/>
  <c r="R948"/>
  <c r="P948"/>
  <c r="BI938"/>
  <c r="BH938"/>
  <c r="BG938"/>
  <c r="BE938"/>
  <c r="T938"/>
  <c r="R938"/>
  <c r="P938"/>
  <c r="BI936"/>
  <c r="BH936"/>
  <c r="BG936"/>
  <c r="BE936"/>
  <c r="T936"/>
  <c r="R936"/>
  <c r="P936"/>
  <c r="BI935"/>
  <c r="BH935"/>
  <c r="BG935"/>
  <c r="BE935"/>
  <c r="T935"/>
  <c r="R935"/>
  <c r="P935"/>
  <c r="BI934"/>
  <c r="BH934"/>
  <c r="BG934"/>
  <c r="BE934"/>
  <c r="T934"/>
  <c r="R934"/>
  <c r="P934"/>
  <c r="BI932"/>
  <c r="BH932"/>
  <c r="BG932"/>
  <c r="BE932"/>
  <c r="T932"/>
  <c r="R932"/>
  <c r="P932"/>
  <c r="BI929"/>
  <c r="BH929"/>
  <c r="BG929"/>
  <c r="BE929"/>
  <c r="T929"/>
  <c r="R929"/>
  <c r="P929"/>
  <c r="BI928"/>
  <c r="BH928"/>
  <c r="BG928"/>
  <c r="BE928"/>
  <c r="T928"/>
  <c r="R928"/>
  <c r="P928"/>
  <c r="BI927"/>
  <c r="BH927"/>
  <c r="BG927"/>
  <c r="BE927"/>
  <c r="T927"/>
  <c r="R927"/>
  <c r="P927"/>
  <c r="BI926"/>
  <c r="BH926"/>
  <c r="BG926"/>
  <c r="BE926"/>
  <c r="T926"/>
  <c r="R926"/>
  <c r="P926"/>
  <c r="BI923"/>
  <c r="BH923"/>
  <c r="BG923"/>
  <c r="BE923"/>
  <c r="T923"/>
  <c r="R923"/>
  <c r="P923"/>
  <c r="BI921"/>
  <c r="BH921"/>
  <c r="BG921"/>
  <c r="BE921"/>
  <c r="T921"/>
  <c r="R921"/>
  <c r="P921"/>
  <c r="BI919"/>
  <c r="BH919"/>
  <c r="BG919"/>
  <c r="BE919"/>
  <c r="T919"/>
  <c r="R919"/>
  <c r="P919"/>
  <c r="BI917"/>
  <c r="BH917"/>
  <c r="BG917"/>
  <c r="BE917"/>
  <c r="T917"/>
  <c r="R917"/>
  <c r="P917"/>
  <c r="BI916"/>
  <c r="BH916"/>
  <c r="BG916"/>
  <c r="BE916"/>
  <c r="T916"/>
  <c r="R916"/>
  <c r="P916"/>
  <c r="BI915"/>
  <c r="BH915"/>
  <c r="BG915"/>
  <c r="BE915"/>
  <c r="T915"/>
  <c r="R915"/>
  <c r="P915"/>
  <c r="BI914"/>
  <c r="BH914"/>
  <c r="BG914"/>
  <c r="BE914"/>
  <c r="T914"/>
  <c r="R914"/>
  <c r="P914"/>
  <c r="BI913"/>
  <c r="BH913"/>
  <c r="BG913"/>
  <c r="BE913"/>
  <c r="T913"/>
  <c r="R913"/>
  <c r="P913"/>
  <c r="BI911"/>
  <c r="BH911"/>
  <c r="BG911"/>
  <c r="BE911"/>
  <c r="T911"/>
  <c r="R911"/>
  <c r="P911"/>
  <c r="BI910"/>
  <c r="BH910"/>
  <c r="BG910"/>
  <c r="BE910"/>
  <c r="T910"/>
  <c r="R910"/>
  <c r="P910"/>
  <c r="BI908"/>
  <c r="BH908"/>
  <c r="BG908"/>
  <c r="BE908"/>
  <c r="T908"/>
  <c r="R908"/>
  <c r="P908"/>
  <c r="BI904"/>
  <c r="BH904"/>
  <c r="BG904"/>
  <c r="BE904"/>
  <c r="T904"/>
  <c r="R904"/>
  <c r="P904"/>
  <c r="BI896"/>
  <c r="BH896"/>
  <c r="BG896"/>
  <c r="BE896"/>
  <c r="T896"/>
  <c r="R896"/>
  <c r="P896"/>
  <c r="BI885"/>
  <c r="BH885"/>
  <c r="BG885"/>
  <c r="BE885"/>
  <c r="T885"/>
  <c r="R885"/>
  <c r="P885"/>
  <c r="BI874"/>
  <c r="BH874"/>
  <c r="BG874"/>
  <c r="BE874"/>
  <c r="T874"/>
  <c r="R874"/>
  <c r="P874"/>
  <c r="BI868"/>
  <c r="BH868"/>
  <c r="BG868"/>
  <c r="BE868"/>
  <c r="T868"/>
  <c r="R868"/>
  <c r="P868"/>
  <c r="BI858"/>
  <c r="BH858"/>
  <c r="BG858"/>
  <c r="BE858"/>
  <c r="T858"/>
  <c r="R858"/>
  <c r="P858"/>
  <c r="BI856"/>
  <c r="BH856"/>
  <c r="BG856"/>
  <c r="BE856"/>
  <c r="T856"/>
  <c r="R856"/>
  <c r="P856"/>
  <c r="BI854"/>
  <c r="BH854"/>
  <c r="BG854"/>
  <c r="BE854"/>
  <c r="T854"/>
  <c r="R854"/>
  <c r="P854"/>
  <c r="BI851"/>
  <c r="BH851"/>
  <c r="BG851"/>
  <c r="BE851"/>
  <c r="T851"/>
  <c r="R851"/>
  <c r="P851"/>
  <c r="BI848"/>
  <c r="BH848"/>
  <c r="BG848"/>
  <c r="BE848"/>
  <c r="T848"/>
  <c r="R848"/>
  <c r="P848"/>
  <c r="BI845"/>
  <c r="BH845"/>
  <c r="BG845"/>
  <c r="BE845"/>
  <c r="T845"/>
  <c r="R845"/>
  <c r="P845"/>
  <c r="BI843"/>
  <c r="BH843"/>
  <c r="BG843"/>
  <c r="BE843"/>
  <c r="T843"/>
  <c r="R843"/>
  <c r="P843"/>
  <c r="BI841"/>
  <c r="BH841"/>
  <c r="BG841"/>
  <c r="BE841"/>
  <c r="T841"/>
  <c r="R841"/>
  <c r="P841"/>
  <c r="BI833"/>
  <c r="BH833"/>
  <c r="BG833"/>
  <c r="BE833"/>
  <c r="T833"/>
  <c r="R833"/>
  <c r="P833"/>
  <c r="BI821"/>
  <c r="BH821"/>
  <c r="BG821"/>
  <c r="BE821"/>
  <c r="T821"/>
  <c r="R821"/>
  <c r="P821"/>
  <c r="BI815"/>
  <c r="BH815"/>
  <c r="BG815"/>
  <c r="BE815"/>
  <c r="T815"/>
  <c r="R815"/>
  <c r="P815"/>
  <c r="BI813"/>
  <c r="BH813"/>
  <c r="BG813"/>
  <c r="BE813"/>
  <c r="T813"/>
  <c r="R813"/>
  <c r="P813"/>
  <c r="BI799"/>
  <c r="BH799"/>
  <c r="BG799"/>
  <c r="BE799"/>
  <c r="T799"/>
  <c r="R799"/>
  <c r="P799"/>
  <c r="BI797"/>
  <c r="BH797"/>
  <c r="BG797"/>
  <c r="BE797"/>
  <c r="T797"/>
  <c r="R797"/>
  <c r="P797"/>
  <c r="BI794"/>
  <c r="BH794"/>
  <c r="BG794"/>
  <c r="BE794"/>
  <c r="T794"/>
  <c r="R794"/>
  <c r="P794"/>
  <c r="BI790"/>
  <c r="BH790"/>
  <c r="BG790"/>
  <c r="BE790"/>
  <c r="T790"/>
  <c r="R790"/>
  <c r="P790"/>
  <c r="BI786"/>
  <c r="BH786"/>
  <c r="BG786"/>
  <c r="BE786"/>
  <c r="T786"/>
  <c r="R786"/>
  <c r="P786"/>
  <c r="BI782"/>
  <c r="BH782"/>
  <c r="BG782"/>
  <c r="BE782"/>
  <c r="T782"/>
  <c r="R782"/>
  <c r="P782"/>
  <c r="BI780"/>
  <c r="BH780"/>
  <c r="BG780"/>
  <c r="BE780"/>
  <c r="T780"/>
  <c r="R780"/>
  <c r="P780"/>
  <c r="BI768"/>
  <c r="BH768"/>
  <c r="BG768"/>
  <c r="BE768"/>
  <c r="T768"/>
  <c r="R768"/>
  <c r="P768"/>
  <c r="BI756"/>
  <c r="BH756"/>
  <c r="BG756"/>
  <c r="BE756"/>
  <c r="T756"/>
  <c r="R756"/>
  <c r="P756"/>
  <c r="BI744"/>
  <c r="BH744"/>
  <c r="BG744"/>
  <c r="BE744"/>
  <c r="T744"/>
  <c r="R744"/>
  <c r="P744"/>
  <c r="BI743"/>
  <c r="BH743"/>
  <c r="BG743"/>
  <c r="BE743"/>
  <c r="T743"/>
  <c r="R743"/>
  <c r="P743"/>
  <c r="BI741"/>
  <c r="BH741"/>
  <c r="BG741"/>
  <c r="BE741"/>
  <c r="T741"/>
  <c r="R741"/>
  <c r="P741"/>
  <c r="BI738"/>
  <c r="BH738"/>
  <c r="BG738"/>
  <c r="BE738"/>
  <c r="T738"/>
  <c r="R738"/>
  <c r="P738"/>
  <c r="BI736"/>
  <c r="BH736"/>
  <c r="BG736"/>
  <c r="BE736"/>
  <c r="T736"/>
  <c r="R736"/>
  <c r="P736"/>
  <c r="BI733"/>
  <c r="BH733"/>
  <c r="BG733"/>
  <c r="BE733"/>
  <c r="T733"/>
  <c r="R733"/>
  <c r="P733"/>
  <c r="BI731"/>
  <c r="BH731"/>
  <c r="BG731"/>
  <c r="BE731"/>
  <c r="T731"/>
  <c r="R731"/>
  <c r="P731"/>
  <c r="BI730"/>
  <c r="BH730"/>
  <c r="BG730"/>
  <c r="BE730"/>
  <c r="T730"/>
  <c r="R730"/>
  <c r="P730"/>
  <c r="BI728"/>
  <c r="BH728"/>
  <c r="BG728"/>
  <c r="BE728"/>
  <c r="T728"/>
  <c r="R728"/>
  <c r="P728"/>
  <c r="BI726"/>
  <c r="BH726"/>
  <c r="BG726"/>
  <c r="BE726"/>
  <c r="T726"/>
  <c r="R726"/>
  <c r="P726"/>
  <c r="BI723"/>
  <c r="BH723"/>
  <c r="BG723"/>
  <c r="BE723"/>
  <c r="T723"/>
  <c r="R723"/>
  <c r="P723"/>
  <c r="BI708"/>
  <c r="BH708"/>
  <c r="BG708"/>
  <c r="BE708"/>
  <c r="T708"/>
  <c r="R708"/>
  <c r="P708"/>
  <c r="BI685"/>
  <c r="BH685"/>
  <c r="BG685"/>
  <c r="BE685"/>
  <c r="T685"/>
  <c r="R685"/>
  <c r="P685"/>
  <c r="BI683"/>
  <c r="BH683"/>
  <c r="BG683"/>
  <c r="BE683"/>
  <c r="T683"/>
  <c r="R683"/>
  <c r="P683"/>
  <c r="BI682"/>
  <c r="BH682"/>
  <c r="BG682"/>
  <c r="BE682"/>
  <c r="T682"/>
  <c r="R682"/>
  <c r="P682"/>
  <c r="BI680"/>
  <c r="BH680"/>
  <c r="BG680"/>
  <c r="BE680"/>
  <c r="T680"/>
  <c r="R680"/>
  <c r="P680"/>
  <c r="BI678"/>
  <c r="BH678"/>
  <c r="BG678"/>
  <c r="BE678"/>
  <c r="T678"/>
  <c r="R678"/>
  <c r="P678"/>
  <c r="BI676"/>
  <c r="BH676"/>
  <c r="BG676"/>
  <c r="BE676"/>
  <c r="T676"/>
  <c r="R676"/>
  <c r="P676"/>
  <c r="BI674"/>
  <c r="BH674"/>
  <c r="BG674"/>
  <c r="BE674"/>
  <c r="T674"/>
  <c r="R674"/>
  <c r="P674"/>
  <c r="BI673"/>
  <c r="BH673"/>
  <c r="BG673"/>
  <c r="BE673"/>
  <c r="T673"/>
  <c r="R673"/>
  <c r="P673"/>
  <c r="BI671"/>
  <c r="BH671"/>
  <c r="BG671"/>
  <c r="BE671"/>
  <c r="T671"/>
  <c r="R671"/>
  <c r="P671"/>
  <c r="BI670"/>
  <c r="BH670"/>
  <c r="BG670"/>
  <c r="BE670"/>
  <c r="T670"/>
  <c r="R670"/>
  <c r="P670"/>
  <c r="BI669"/>
  <c r="BH669"/>
  <c r="BG669"/>
  <c r="BE669"/>
  <c r="T669"/>
  <c r="R669"/>
  <c r="P669"/>
  <c r="BI663"/>
  <c r="BH663"/>
  <c r="BG663"/>
  <c r="BE663"/>
  <c r="T663"/>
  <c r="R663"/>
  <c r="P663"/>
  <c r="BI661"/>
  <c r="BH661"/>
  <c r="BG661"/>
  <c r="BE661"/>
  <c r="T661"/>
  <c r="R661"/>
  <c r="P661"/>
  <c r="BI658"/>
  <c r="BH658"/>
  <c r="BG658"/>
  <c r="BE658"/>
  <c r="T658"/>
  <c r="R658"/>
  <c r="P658"/>
  <c r="BI652"/>
  <c r="BH652"/>
  <c r="BG652"/>
  <c r="BE652"/>
  <c r="T652"/>
  <c r="R652"/>
  <c r="P652"/>
  <c r="BI644"/>
  <c r="BH644"/>
  <c r="BG644"/>
  <c r="BE644"/>
  <c r="T644"/>
  <c r="R644"/>
  <c r="P644"/>
  <c r="BI642"/>
  <c r="BH642"/>
  <c r="BG642"/>
  <c r="BE642"/>
  <c r="T642"/>
  <c r="R642"/>
  <c r="P642"/>
  <c r="BI636"/>
  <c r="BH636"/>
  <c r="BG636"/>
  <c r="BE636"/>
  <c r="T636"/>
  <c r="R636"/>
  <c r="P636"/>
  <c r="BI628"/>
  <c r="BH628"/>
  <c r="BG628"/>
  <c r="BE628"/>
  <c r="T628"/>
  <c r="R628"/>
  <c r="P628"/>
  <c r="BI625"/>
  <c r="BH625"/>
  <c r="BG625"/>
  <c r="BE625"/>
  <c r="T625"/>
  <c r="R625"/>
  <c r="P625"/>
  <c r="BI622"/>
  <c r="BH622"/>
  <c r="BG622"/>
  <c r="BE622"/>
  <c r="T622"/>
  <c r="R622"/>
  <c r="P622"/>
  <c r="BI619"/>
  <c r="BH619"/>
  <c r="BG619"/>
  <c r="BE619"/>
  <c r="T619"/>
  <c r="R619"/>
  <c r="P619"/>
  <c r="BI611"/>
  <c r="BH611"/>
  <c r="BG611"/>
  <c r="BE611"/>
  <c r="T611"/>
  <c r="R611"/>
  <c r="P611"/>
  <c r="BI605"/>
  <c r="BH605"/>
  <c r="BG605"/>
  <c r="BE605"/>
  <c r="T605"/>
  <c r="R605"/>
  <c r="P605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93"/>
  <c r="BH593"/>
  <c r="BG593"/>
  <c r="BE593"/>
  <c r="T593"/>
  <c r="R593"/>
  <c r="P593"/>
  <c r="BI591"/>
  <c r="BH591"/>
  <c r="BG591"/>
  <c r="BE591"/>
  <c r="T591"/>
  <c r="R591"/>
  <c r="P591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81"/>
  <c r="BH581"/>
  <c r="BG581"/>
  <c r="BE581"/>
  <c r="T581"/>
  <c r="R581"/>
  <c r="P581"/>
  <c r="BI579"/>
  <c r="BH579"/>
  <c r="BG579"/>
  <c r="BE579"/>
  <c r="T579"/>
  <c r="R579"/>
  <c r="P579"/>
  <c r="BI578"/>
  <c r="BH578"/>
  <c r="BG578"/>
  <c r="BE578"/>
  <c r="T578"/>
  <c r="R578"/>
  <c r="P578"/>
  <c r="BI577"/>
  <c r="BH577"/>
  <c r="BG577"/>
  <c r="BE577"/>
  <c r="T577"/>
  <c r="R577"/>
  <c r="P577"/>
  <c r="BI574"/>
  <c r="BH574"/>
  <c r="BG574"/>
  <c r="BE574"/>
  <c r="T574"/>
  <c r="R574"/>
  <c r="P574"/>
  <c r="BI571"/>
  <c r="BH571"/>
  <c r="BG571"/>
  <c r="BE571"/>
  <c r="T571"/>
  <c r="R571"/>
  <c r="P571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1"/>
  <c r="BH561"/>
  <c r="BG561"/>
  <c r="BE561"/>
  <c r="T561"/>
  <c r="R561"/>
  <c r="P561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4"/>
  <c r="BH554"/>
  <c r="BG554"/>
  <c r="BE554"/>
  <c r="T554"/>
  <c r="R554"/>
  <c r="P554"/>
  <c r="BI551"/>
  <c r="BH551"/>
  <c r="BG551"/>
  <c r="BE551"/>
  <c r="T551"/>
  <c r="R551"/>
  <c r="P551"/>
  <c r="BI548"/>
  <c r="BH548"/>
  <c r="BG548"/>
  <c r="BE548"/>
  <c r="T548"/>
  <c r="R548"/>
  <c r="P548"/>
  <c r="BI545"/>
  <c r="BH545"/>
  <c r="BG545"/>
  <c r="BE545"/>
  <c r="T545"/>
  <c r="R545"/>
  <c r="P545"/>
  <c r="BI539"/>
  <c r="BH539"/>
  <c r="BG539"/>
  <c r="BE539"/>
  <c r="T539"/>
  <c r="R539"/>
  <c r="P539"/>
  <c r="BI538"/>
  <c r="BH538"/>
  <c r="BG538"/>
  <c r="BE538"/>
  <c r="T538"/>
  <c r="R538"/>
  <c r="P538"/>
  <c r="BI535"/>
  <c r="BH535"/>
  <c r="BG535"/>
  <c r="BE535"/>
  <c r="T535"/>
  <c r="R535"/>
  <c r="P535"/>
  <c r="BI534"/>
  <c r="BH534"/>
  <c r="BG534"/>
  <c r="BE534"/>
  <c r="T534"/>
  <c r="R534"/>
  <c r="P534"/>
  <c r="BI532"/>
  <c r="BH532"/>
  <c r="BG532"/>
  <c r="BE532"/>
  <c r="T532"/>
  <c r="R532"/>
  <c r="P532"/>
  <c r="BI530"/>
  <c r="BH530"/>
  <c r="BG530"/>
  <c r="BE530"/>
  <c r="T530"/>
  <c r="R530"/>
  <c r="P530"/>
  <c r="BI529"/>
  <c r="BH529"/>
  <c r="BG529"/>
  <c r="BE529"/>
  <c r="T529"/>
  <c r="R529"/>
  <c r="P529"/>
  <c r="BI528"/>
  <c r="BH528"/>
  <c r="BG528"/>
  <c r="BE528"/>
  <c r="T528"/>
  <c r="R528"/>
  <c r="P528"/>
  <c r="BI527"/>
  <c r="BH527"/>
  <c r="BG527"/>
  <c r="BE527"/>
  <c r="T527"/>
  <c r="R527"/>
  <c r="P527"/>
  <c r="BI524"/>
  <c r="BH524"/>
  <c r="BG524"/>
  <c r="BE524"/>
  <c r="T524"/>
  <c r="R524"/>
  <c r="P524"/>
  <c r="BI523"/>
  <c r="BH523"/>
  <c r="BG523"/>
  <c r="BE523"/>
  <c r="T523"/>
  <c r="R523"/>
  <c r="P523"/>
  <c r="BI522"/>
  <c r="BH522"/>
  <c r="BG522"/>
  <c r="BE522"/>
  <c r="T522"/>
  <c r="R522"/>
  <c r="P522"/>
  <c r="BI521"/>
  <c r="BH521"/>
  <c r="BG521"/>
  <c r="BE521"/>
  <c r="T521"/>
  <c r="R521"/>
  <c r="P521"/>
  <c r="BI520"/>
  <c r="BH520"/>
  <c r="BG520"/>
  <c r="BE520"/>
  <c r="T520"/>
  <c r="R520"/>
  <c r="P520"/>
  <c r="BI519"/>
  <c r="BH519"/>
  <c r="BG519"/>
  <c r="BE519"/>
  <c r="T519"/>
  <c r="R519"/>
  <c r="P519"/>
  <c r="BI518"/>
  <c r="BH518"/>
  <c r="BG518"/>
  <c r="BE518"/>
  <c r="T518"/>
  <c r="R518"/>
  <c r="P518"/>
  <c r="BI517"/>
  <c r="BH517"/>
  <c r="BG517"/>
  <c r="BE517"/>
  <c r="T517"/>
  <c r="R517"/>
  <c r="P517"/>
  <c r="BI516"/>
  <c r="BH516"/>
  <c r="BG516"/>
  <c r="BE516"/>
  <c r="T516"/>
  <c r="R516"/>
  <c r="P516"/>
  <c r="BI515"/>
  <c r="BH515"/>
  <c r="BG515"/>
  <c r="BE515"/>
  <c r="T515"/>
  <c r="R515"/>
  <c r="P515"/>
  <c r="BI514"/>
  <c r="BH514"/>
  <c r="BG514"/>
  <c r="BE514"/>
  <c r="T514"/>
  <c r="R514"/>
  <c r="P514"/>
  <c r="BI513"/>
  <c r="BH513"/>
  <c r="BG513"/>
  <c r="BE513"/>
  <c r="T513"/>
  <c r="R513"/>
  <c r="P513"/>
  <c r="BI511"/>
  <c r="BH511"/>
  <c r="BG511"/>
  <c r="BE511"/>
  <c r="T511"/>
  <c r="R511"/>
  <c r="P511"/>
  <c r="BI510"/>
  <c r="BH510"/>
  <c r="BG510"/>
  <c r="BE510"/>
  <c r="T510"/>
  <c r="R510"/>
  <c r="P510"/>
  <c r="BI508"/>
  <c r="BH508"/>
  <c r="BG508"/>
  <c r="BE508"/>
  <c r="T508"/>
  <c r="R508"/>
  <c r="P508"/>
  <c r="BI507"/>
  <c r="BH507"/>
  <c r="BG507"/>
  <c r="BE507"/>
  <c r="T507"/>
  <c r="R507"/>
  <c r="P507"/>
  <c r="BI506"/>
  <c r="BH506"/>
  <c r="BG506"/>
  <c r="BE506"/>
  <c r="T506"/>
  <c r="R506"/>
  <c r="P506"/>
  <c r="BI504"/>
  <c r="BH504"/>
  <c r="BG504"/>
  <c r="BE504"/>
  <c r="T504"/>
  <c r="R504"/>
  <c r="P504"/>
  <c r="BI502"/>
  <c r="BH502"/>
  <c r="BG502"/>
  <c r="BE502"/>
  <c r="T502"/>
  <c r="R502"/>
  <c r="P502"/>
  <c r="BI501"/>
  <c r="BH501"/>
  <c r="BG501"/>
  <c r="BE501"/>
  <c r="T501"/>
  <c r="R501"/>
  <c r="P501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5"/>
  <c r="BH495"/>
  <c r="BG495"/>
  <c r="BE495"/>
  <c r="T495"/>
  <c r="R495"/>
  <c r="P495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4"/>
  <c r="BH484"/>
  <c r="BG484"/>
  <c r="BE484"/>
  <c r="T484"/>
  <c r="R484"/>
  <c r="P484"/>
  <c r="BI481"/>
  <c r="BH481"/>
  <c r="BG481"/>
  <c r="BE481"/>
  <c r="T481"/>
  <c r="R481"/>
  <c r="P481"/>
  <c r="BI478"/>
  <c r="BH478"/>
  <c r="BG478"/>
  <c r="BE478"/>
  <c r="T478"/>
  <c r="R478"/>
  <c r="P478"/>
  <c r="BI475"/>
  <c r="BH475"/>
  <c r="BG475"/>
  <c r="BE475"/>
  <c r="T475"/>
  <c r="R475"/>
  <c r="P475"/>
  <c r="BI473"/>
  <c r="BH473"/>
  <c r="BG473"/>
  <c r="BE473"/>
  <c r="T473"/>
  <c r="R473"/>
  <c r="P473"/>
  <c r="BI470"/>
  <c r="BH470"/>
  <c r="BG470"/>
  <c r="BE470"/>
  <c r="T470"/>
  <c r="R470"/>
  <c r="P470"/>
  <c r="BI468"/>
  <c r="BH468"/>
  <c r="BG468"/>
  <c r="BE468"/>
  <c r="T468"/>
  <c r="R468"/>
  <c r="P468"/>
  <c r="BI465"/>
  <c r="BH465"/>
  <c r="BG465"/>
  <c r="BE465"/>
  <c r="T465"/>
  <c r="R465"/>
  <c r="P465"/>
  <c r="BI463"/>
  <c r="BH463"/>
  <c r="BG463"/>
  <c r="BE463"/>
  <c r="T463"/>
  <c r="R463"/>
  <c r="P463"/>
  <c r="BI461"/>
  <c r="BH461"/>
  <c r="BG461"/>
  <c r="BE461"/>
  <c r="T461"/>
  <c r="R461"/>
  <c r="P461"/>
  <c r="BI459"/>
  <c r="BH459"/>
  <c r="BG459"/>
  <c r="BE459"/>
  <c r="T459"/>
  <c r="R459"/>
  <c r="P459"/>
  <c r="BI456"/>
  <c r="BH456"/>
  <c r="BG456"/>
  <c r="BE456"/>
  <c r="T456"/>
  <c r="R456"/>
  <c r="P456"/>
  <c r="BI454"/>
  <c r="BH454"/>
  <c r="BG454"/>
  <c r="BE454"/>
  <c r="T454"/>
  <c r="R454"/>
  <c r="P454"/>
  <c r="BI448"/>
  <c r="BH448"/>
  <c r="BG448"/>
  <c r="BE448"/>
  <c r="T448"/>
  <c r="R448"/>
  <c r="P448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0"/>
  <c r="BH440"/>
  <c r="BG440"/>
  <c r="BE440"/>
  <c r="T440"/>
  <c r="R440"/>
  <c r="P440"/>
  <c r="BI434"/>
  <c r="BH434"/>
  <c r="BG434"/>
  <c r="BE434"/>
  <c r="T434"/>
  <c r="R434"/>
  <c r="P434"/>
  <c r="BI428"/>
  <c r="BH428"/>
  <c r="BG428"/>
  <c r="BE428"/>
  <c r="T428"/>
  <c r="R428"/>
  <c r="P428"/>
  <c r="BI425"/>
  <c r="BH425"/>
  <c r="BG425"/>
  <c r="BE425"/>
  <c r="T425"/>
  <c r="R425"/>
  <c r="P425"/>
  <c r="BI422"/>
  <c r="BH422"/>
  <c r="BG422"/>
  <c r="BE422"/>
  <c r="T422"/>
  <c r="R422"/>
  <c r="P422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0"/>
  <c r="BH410"/>
  <c r="BG410"/>
  <c r="BE410"/>
  <c r="T410"/>
  <c r="R410"/>
  <c r="P410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5"/>
  <c r="BH395"/>
  <c r="BG395"/>
  <c r="BE395"/>
  <c r="T395"/>
  <c r="R395"/>
  <c r="P395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75"/>
  <c r="BH375"/>
  <c r="BG375"/>
  <c r="BE375"/>
  <c r="T375"/>
  <c r="R375"/>
  <c r="P375"/>
  <c r="BI371"/>
  <c r="BH371"/>
  <c r="BG371"/>
  <c r="BE371"/>
  <c r="T371"/>
  <c r="R371"/>
  <c r="P371"/>
  <c r="BI369"/>
  <c r="BH369"/>
  <c r="BG369"/>
  <c r="BE369"/>
  <c r="T369"/>
  <c r="R369"/>
  <c r="P369"/>
  <c r="BI365"/>
  <c r="BH365"/>
  <c r="BG365"/>
  <c r="BE365"/>
  <c r="T365"/>
  <c r="R365"/>
  <c r="P365"/>
  <c r="BI363"/>
  <c r="BH363"/>
  <c r="BG363"/>
  <c r="BE363"/>
  <c r="T363"/>
  <c r="R363"/>
  <c r="P363"/>
  <c r="BI357"/>
  <c r="BH357"/>
  <c r="BG357"/>
  <c r="BE357"/>
  <c r="T357"/>
  <c r="R357"/>
  <c r="P357"/>
  <c r="BI353"/>
  <c r="BH353"/>
  <c r="BG353"/>
  <c r="BE353"/>
  <c r="T353"/>
  <c r="R353"/>
  <c r="P353"/>
  <c r="BI352"/>
  <c r="BH352"/>
  <c r="BG352"/>
  <c r="BE352"/>
  <c r="T352"/>
  <c r="R352"/>
  <c r="P352"/>
  <c r="BI350"/>
  <c r="BH350"/>
  <c r="BG350"/>
  <c r="BE350"/>
  <c r="T350"/>
  <c r="R350"/>
  <c r="P350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37"/>
  <c r="BH337"/>
  <c r="BG337"/>
  <c r="BE337"/>
  <c r="T337"/>
  <c r="R337"/>
  <c r="P337"/>
  <c r="BI333"/>
  <c r="BH333"/>
  <c r="BG333"/>
  <c r="BE333"/>
  <c r="T333"/>
  <c r="R333"/>
  <c r="P333"/>
  <c r="BI331"/>
  <c r="BH331"/>
  <c r="BG331"/>
  <c r="BE331"/>
  <c r="T331"/>
  <c r="R331"/>
  <c r="P331"/>
  <c r="BI329"/>
  <c r="BH329"/>
  <c r="BG329"/>
  <c r="BE329"/>
  <c r="T329"/>
  <c r="R329"/>
  <c r="P329"/>
  <c r="BI324"/>
  <c r="BH324"/>
  <c r="BG324"/>
  <c r="BE324"/>
  <c r="T324"/>
  <c r="R324"/>
  <c r="P324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8"/>
  <c r="BH308"/>
  <c r="BG308"/>
  <c r="BE308"/>
  <c r="T308"/>
  <c r="R308"/>
  <c r="P308"/>
  <c r="BI300"/>
  <c r="BH300"/>
  <c r="BG300"/>
  <c r="BE300"/>
  <c r="T300"/>
  <c r="R300"/>
  <c r="P300"/>
  <c r="BI292"/>
  <c r="BH292"/>
  <c r="BG292"/>
  <c r="BE292"/>
  <c r="T292"/>
  <c r="R292"/>
  <c r="P292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64"/>
  <c r="BH264"/>
  <c r="BG264"/>
  <c r="BE264"/>
  <c r="T264"/>
  <c r="R264"/>
  <c r="P264"/>
  <c r="BI250"/>
  <c r="BH250"/>
  <c r="BG250"/>
  <c r="BE250"/>
  <c r="T250"/>
  <c r="R250"/>
  <c r="P250"/>
  <c r="BI245"/>
  <c r="BH245"/>
  <c r="BG245"/>
  <c r="BE245"/>
  <c r="T245"/>
  <c r="R245"/>
  <c r="P245"/>
  <c r="BI237"/>
  <c r="BH237"/>
  <c r="BG237"/>
  <c r="BE237"/>
  <c r="T237"/>
  <c r="R237"/>
  <c r="P237"/>
  <c r="BI221"/>
  <c r="BH221"/>
  <c r="BG221"/>
  <c r="BE221"/>
  <c r="T221"/>
  <c r="R221"/>
  <c r="P221"/>
  <c r="BI215"/>
  <c r="BH215"/>
  <c r="BG215"/>
  <c r="BE215"/>
  <c r="T215"/>
  <c r="R215"/>
  <c r="P215"/>
  <c r="BI199"/>
  <c r="BH199"/>
  <c r="BG199"/>
  <c r="BE199"/>
  <c r="T199"/>
  <c r="R199"/>
  <c r="P199"/>
  <c r="BI190"/>
  <c r="BH190"/>
  <c r="BG190"/>
  <c r="BE190"/>
  <c r="T190"/>
  <c r="R190"/>
  <c r="P190"/>
  <c r="BI187"/>
  <c r="BH187"/>
  <c r="BG187"/>
  <c r="BE187"/>
  <c r="T187"/>
  <c r="R187"/>
  <c r="P187"/>
  <c r="BI173"/>
  <c r="BH173"/>
  <c r="BG173"/>
  <c r="BE173"/>
  <c r="T173"/>
  <c r="R173"/>
  <c r="P173"/>
  <c r="BI159"/>
  <c r="BH159"/>
  <c r="BG159"/>
  <c r="BE159"/>
  <c r="T159"/>
  <c r="R159"/>
  <c r="P159"/>
  <c r="BI155"/>
  <c r="BH155"/>
  <c r="BG155"/>
  <c r="BE155"/>
  <c r="T155"/>
  <c r="R155"/>
  <c r="P155"/>
  <c r="BI152"/>
  <c r="BH152"/>
  <c r="BG152"/>
  <c r="BE152"/>
  <c r="T152"/>
  <c r="R152"/>
  <c r="P152"/>
  <c r="F143"/>
  <c r="E141"/>
  <c r="F89"/>
  <c r="E87"/>
  <c r="J24"/>
  <c r="E24"/>
  <c r="J92"/>
  <c r="J23"/>
  <c r="J21"/>
  <c r="E21"/>
  <c r="J91"/>
  <c r="J20"/>
  <c r="J18"/>
  <c r="E18"/>
  <c r="F146"/>
  <c r="J17"/>
  <c r="J15"/>
  <c r="E15"/>
  <c r="F145"/>
  <c r="J14"/>
  <c r="J12"/>
  <c r="J89"/>
  <c r="E7"/>
  <c r="E139"/>
  <c i="1" r="L90"/>
  <c r="AM90"/>
  <c r="AM89"/>
  <c r="L89"/>
  <c r="AM87"/>
  <c r="L87"/>
  <c r="L85"/>
  <c r="L84"/>
  <c i="2" r="J1570"/>
  <c r="J1391"/>
  <c r="BK1248"/>
  <c r="BK1136"/>
  <c r="BK1092"/>
  <c r="BK987"/>
  <c r="BK919"/>
  <c r="BK896"/>
  <c r="J744"/>
  <c r="BK663"/>
  <c r="BK605"/>
  <c r="BK538"/>
  <c r="J508"/>
  <c r="BK470"/>
  <c r="J413"/>
  <c r="J347"/>
  <c r="J221"/>
  <c r="J1625"/>
  <c r="BK1532"/>
  <c r="BK1396"/>
  <c r="BK1391"/>
  <c r="J1181"/>
  <c r="BK1121"/>
  <c r="J1037"/>
  <c r="BK967"/>
  <c r="J799"/>
  <c r="BK683"/>
  <c r="J590"/>
  <c r="J539"/>
  <c r="J465"/>
  <c r="BK381"/>
  <c r="J1212"/>
  <c r="J1057"/>
  <c r="BK977"/>
  <c r="BK928"/>
  <c r="J845"/>
  <c r="BK682"/>
  <c r="BK587"/>
  <c r="BK524"/>
  <c r="BK484"/>
  <c r="BK425"/>
  <c r="BK371"/>
  <c r="J278"/>
  <c r="J1313"/>
  <c r="J1197"/>
  <c r="BK1122"/>
  <c r="J935"/>
  <c r="J904"/>
  <c r="J728"/>
  <c r="J520"/>
  <c r="BK496"/>
  <c r="BK440"/>
  <c r="BK400"/>
  <c r="J353"/>
  <c r="BK278"/>
  <c r="BK1300"/>
  <c r="BK1127"/>
  <c r="BK1033"/>
  <c r="BK917"/>
  <c r="J821"/>
  <c r="J708"/>
  <c r="BK636"/>
  <c r="BK561"/>
  <c r="J522"/>
  <c r="J410"/>
  <c r="J317"/>
  <c r="BK1225"/>
  <c r="J1161"/>
  <c r="BK1075"/>
  <c r="BK979"/>
  <c r="BK935"/>
  <c r="BK744"/>
  <c r="J685"/>
  <c r="BK584"/>
  <c r="BK557"/>
  <c r="J507"/>
  <c r="BK459"/>
  <c r="BK375"/>
  <c r="J155"/>
  <c r="J1145"/>
  <c r="J1038"/>
  <c r="J977"/>
  <c r="BK926"/>
  <c r="BK794"/>
  <c r="J669"/>
  <c r="BK578"/>
  <c r="BK522"/>
  <c r="J506"/>
  <c r="BK353"/>
  <c r="BK237"/>
  <c r="J1394"/>
  <c r="J1216"/>
  <c r="BK1093"/>
  <c r="BK961"/>
  <c r="J833"/>
  <c r="J658"/>
  <c r="BK574"/>
  <c r="J530"/>
  <c r="J510"/>
  <c r="J459"/>
  <c r="BK348"/>
  <c r="BK281"/>
  <c r="J1540"/>
  <c r="BK1393"/>
  <c r="J1222"/>
  <c r="BK1153"/>
  <c r="BK1117"/>
  <c r="BK1074"/>
  <c r="BK968"/>
  <c r="J923"/>
  <c r="J856"/>
  <c r="J678"/>
  <c r="J652"/>
  <c r="J574"/>
  <c r="BK515"/>
  <c r="J484"/>
  <c r="J382"/>
  <c r="J348"/>
  <c r="BK317"/>
  <c r="BK199"/>
  <c r="BK1600"/>
  <c r="J1518"/>
  <c r="BK1394"/>
  <c r="BK1339"/>
  <c r="BK1139"/>
  <c r="BK1078"/>
  <c r="J999"/>
  <c r="J916"/>
  <c r="BK790"/>
  <c r="BK652"/>
  <c r="BK565"/>
  <c r="J494"/>
  <c r="BK416"/>
  <c r="J250"/>
  <c r="J1326"/>
  <c r="BK1145"/>
  <c r="J1076"/>
  <c r="BK1001"/>
  <c r="BK936"/>
  <c r="BK868"/>
  <c r="BK708"/>
  <c r="J661"/>
  <c r="J551"/>
  <c r="J529"/>
  <c r="BK498"/>
  <c r="J440"/>
  <c r="J375"/>
  <c r="J284"/>
  <c r="BK1326"/>
  <c r="BK1232"/>
  <c r="J1117"/>
  <c r="BK1007"/>
  <c r="J868"/>
  <c r="BK622"/>
  <c r="J524"/>
  <c r="BK507"/>
  <c r="BK428"/>
  <c r="J365"/>
  <c r="J300"/>
  <c r="J1339"/>
  <c r="BK1231"/>
  <c r="J1114"/>
  <c r="J1015"/>
  <c r="BK969"/>
  <c r="BK845"/>
  <c r="J736"/>
  <c r="J680"/>
  <c r="BK599"/>
  <c r="BK545"/>
  <c r="BK519"/>
  <c r="J434"/>
  <c r="J329"/>
  <c r="BK1203"/>
  <c r="J1099"/>
  <c r="J1023"/>
  <c r="J938"/>
  <c r="J790"/>
  <c r="BK726"/>
  <c r="BK593"/>
  <c r="BK539"/>
  <c r="BK463"/>
  <c r="J398"/>
  <c r="J199"/>
  <c r="J1095"/>
  <c r="BK995"/>
  <c r="J928"/>
  <c r="BK858"/>
  <c r="J743"/>
  <c r="J663"/>
  <c r="BK559"/>
  <c r="BK520"/>
  <c r="J496"/>
  <c r="BK152"/>
  <c r="J1428"/>
  <c r="J1300"/>
  <c r="J1202"/>
  <c r="BK1023"/>
  <c r="BK949"/>
  <c r="BK782"/>
  <c r="J644"/>
  <c r="J565"/>
  <c r="J535"/>
  <c r="J516"/>
  <c r="BK488"/>
  <c r="BK413"/>
  <c r="BK345"/>
  <c r="BK245"/>
  <c r="BK1625"/>
  <c r="BK1458"/>
  <c r="J1287"/>
  <c r="BK1162"/>
  <c r="BK1090"/>
  <c r="BK963"/>
  <c r="BK916"/>
  <c r="J885"/>
  <c r="J731"/>
  <c r="J619"/>
  <c r="J568"/>
  <c r="J511"/>
  <c r="J475"/>
  <c r="J422"/>
  <c r="BK1395"/>
  <c r="BK1235"/>
  <c r="J1111"/>
  <c r="J1001"/>
  <c r="BK914"/>
  <c r="J756"/>
  <c r="BK674"/>
  <c r="BK591"/>
  <c r="J558"/>
  <c r="J468"/>
  <c r="J400"/>
  <c r="J292"/>
  <c r="J1352"/>
  <c r="BK1197"/>
  <c r="BK1114"/>
  <c r="BK989"/>
  <c r="BK927"/>
  <c r="J841"/>
  <c r="BK730"/>
  <c r="J671"/>
  <c r="J584"/>
  <c r="BK532"/>
  <c r="BK492"/>
  <c r="BK445"/>
  <c r="BK410"/>
  <c r="BK329"/>
  <c r="J264"/>
  <c r="J1274"/>
  <c r="J1163"/>
  <c r="J1102"/>
  <c r="BK974"/>
  <c r="BK854"/>
  <c r="J738"/>
  <c r="J534"/>
  <c r="BK506"/>
  <c r="BK446"/>
  <c r="J404"/>
  <c r="J371"/>
  <c r="BK324"/>
  <c r="BK173"/>
  <c r="BK1216"/>
  <c r="J1081"/>
  <c r="J987"/>
  <c r="J963"/>
  <c r="BK904"/>
  <c r="BK780"/>
  <c r="BK669"/>
  <c r="BK577"/>
  <c r="J532"/>
  <c r="BK511"/>
  <c r="J456"/>
  <c r="J344"/>
  <c r="BK155"/>
  <c r="J1127"/>
  <c r="BK1037"/>
  <c r="J961"/>
  <c r="BK843"/>
  <c r="BK728"/>
  <c r="J597"/>
  <c r="BK554"/>
  <c r="J488"/>
  <c r="BK419"/>
  <c r="BK383"/>
  <c r="BK187"/>
  <c r="J1130"/>
  <c r="J997"/>
  <c r="BK932"/>
  <c r="BK913"/>
  <c r="BK797"/>
  <c r="BK723"/>
  <c r="J605"/>
  <c r="BK530"/>
  <c r="BK501"/>
  <c r="J350"/>
  <c r="J1535"/>
  <c r="BK1398"/>
  <c r="J1162"/>
  <c r="J1066"/>
  <c r="BK959"/>
  <c r="BK908"/>
  <c r="J676"/>
  <c r="BK597"/>
  <c r="BK558"/>
  <c r="BK523"/>
  <c r="J498"/>
  <c r="BK468"/>
  <c r="BK369"/>
  <c r="J324"/>
  <c r="J173"/>
  <c r="J1537"/>
  <c r="BK1181"/>
  <c r="BK1099"/>
  <c r="J1033"/>
  <c r="J932"/>
  <c r="J813"/>
  <c r="BK518"/>
  <c r="J445"/>
  <c r="BK308"/>
  <c r="BK1570"/>
  <c r="J1392"/>
  <c r="BK1163"/>
  <c r="BK1046"/>
  <c r="J995"/>
  <c r="J896"/>
  <c r="BK741"/>
  <c r="J636"/>
  <c r="BK571"/>
  <c r="J504"/>
  <c r="J446"/>
  <c r="BK314"/>
  <c r="BK1365"/>
  <c r="BK1191"/>
  <c r="J1124"/>
  <c r="BK1004"/>
  <c r="J960"/>
  <c r="J926"/>
  <c r="J794"/>
  <c r="BK676"/>
  <c r="J628"/>
  <c r="BK563"/>
  <c r="BK502"/>
  <c r="BK473"/>
  <c r="J419"/>
  <c r="BK357"/>
  <c r="BK250"/>
  <c r="J1203"/>
  <c r="J1121"/>
  <c r="BK997"/>
  <c r="J915"/>
  <c r="J843"/>
  <c r="J581"/>
  <c r="J514"/>
  <c r="BK495"/>
  <c r="BK422"/>
  <c r="J385"/>
  <c r="J331"/>
  <c r="J187"/>
  <c r="J1225"/>
  <c r="BK1108"/>
  <c r="J989"/>
  <c r="J968"/>
  <c r="J911"/>
  <c r="BK815"/>
  <c r="BK731"/>
  <c r="BK661"/>
  <c r="J557"/>
  <c r="BK521"/>
  <c r="J461"/>
  <c r="J357"/>
  <c r="J159"/>
  <c r="J1120"/>
  <c r="BK1066"/>
  <c r="J969"/>
  <c r="BK929"/>
  <c r="BK813"/>
  <c r="J682"/>
  <c r="J579"/>
  <c r="J517"/>
  <c r="BK401"/>
  <c r="BK300"/>
  <c r="BK1189"/>
  <c r="BK1076"/>
  <c r="J971"/>
  <c r="J874"/>
  <c r="J730"/>
  <c r="BK628"/>
  <c r="BK534"/>
  <c r="BK510"/>
  <c r="BK434"/>
  <c r="BK264"/>
  <c r="J1488"/>
  <c r="BK1392"/>
  <c r="BK1233"/>
  <c r="BK1102"/>
  <c r="J1003"/>
  <c r="J934"/>
  <c r="J780"/>
  <c r="BK611"/>
  <c r="J567"/>
  <c r="BK529"/>
  <c r="BK514"/>
  <c r="BK475"/>
  <c r="BK404"/>
  <c r="BK333"/>
  <c r="BK1623"/>
  <c r="J1396"/>
  <c r="J1365"/>
  <c r="J1191"/>
  <c r="BK1124"/>
  <c r="J1078"/>
  <c r="BK999"/>
  <c r="BK938"/>
  <c r="BK915"/>
  <c r="BK841"/>
  <c r="BK658"/>
  <c r="BK581"/>
  <c r="BK513"/>
  <c r="BK500"/>
  <c r="J448"/>
  <c r="BK387"/>
  <c r="BK292"/>
  <c r="BK1620"/>
  <c r="BK1540"/>
  <c r="BK1488"/>
  <c r="BK1212"/>
  <c r="BK1095"/>
  <c r="BK971"/>
  <c r="J782"/>
  <c r="BK619"/>
  <c r="J561"/>
  <c r="J473"/>
  <c r="BK365"/>
  <c r="J1248"/>
  <c r="J1136"/>
  <c r="J1005"/>
  <c r="BK983"/>
  <c r="J929"/>
  <c r="BK833"/>
  <c r="J642"/>
  <c r="BK535"/>
  <c r="BK448"/>
  <c r="J381"/>
  <c r="J281"/>
  <c r="J1171"/>
  <c r="BK923"/>
  <c r="J815"/>
  <c r="J528"/>
  <c r="J463"/>
  <c r="J389"/>
  <c r="J1235"/>
  <c r="BK1038"/>
  <c r="BK848"/>
  <c r="J563"/>
  <c r="BK389"/>
  <c r="J1231"/>
  <c r="J1108"/>
  <c r="J980"/>
  <c r="BK885"/>
  <c r="J578"/>
  <c r="J454"/>
  <c r="BK1165"/>
  <c r="J948"/>
  <c r="BK756"/>
  <c r="BK567"/>
  <c r="BK1518"/>
  <c r="BK1287"/>
  <c r="BK1005"/>
  <c r="BK856"/>
  <c r="BK736"/>
  <c r="J577"/>
  <c r="J518"/>
  <c r="J401"/>
  <c r="J1620"/>
  <c r="J1395"/>
  <c r="BK1261"/>
  <c r="BK1171"/>
  <c r="J1122"/>
  <c r="J1075"/>
  <c r="BK980"/>
  <c r="J908"/>
  <c r="BK821"/>
  <c r="J674"/>
  <c r="BK642"/>
  <c r="BK548"/>
  <c r="BK504"/>
  <c r="J442"/>
  <c r="J369"/>
  <c r="BK344"/>
  <c r="BK215"/>
  <c r="BK159"/>
  <c r="BK1537"/>
  <c r="BK1428"/>
  <c r="BK1352"/>
  <c r="J1147"/>
  <c r="J1093"/>
  <c r="J1004"/>
  <c r="J927"/>
  <c r="BK733"/>
  <c r="J625"/>
  <c r="BK568"/>
  <c r="J527"/>
  <c r="J470"/>
  <c r="J444"/>
  <c r="BK347"/>
  <c r="BK1274"/>
  <c r="J1153"/>
  <c r="J1096"/>
  <c r="BK1003"/>
  <c r="J949"/>
  <c r="J917"/>
  <c r="J768"/>
  <c r="J673"/>
  <c r="BK590"/>
  <c r="J538"/>
  <c r="J501"/>
  <c r="BK442"/>
  <c r="BK398"/>
  <c r="BK311"/>
  <c i="1" r="AS94"/>
  <c i="2" r="J1261"/>
  <c r="BK1130"/>
  <c r="J1092"/>
  <c r="J913"/>
  <c r="J797"/>
  <c r="J559"/>
  <c r="BK508"/>
  <c r="BK444"/>
  <c r="BK395"/>
  <c r="J333"/>
  <c r="J237"/>
  <c r="J1233"/>
  <c r="BK1147"/>
  <c r="J1074"/>
  <c r="J983"/>
  <c r="BK934"/>
  <c r="J858"/>
  <c r="BK738"/>
  <c r="J683"/>
  <c r="J611"/>
  <c r="J554"/>
  <c r="BK465"/>
  <c r="BK382"/>
  <c r="J308"/>
  <c r="J1189"/>
  <c r="BK1081"/>
  <c r="J982"/>
  <c r="J910"/>
  <c r="J733"/>
  <c r="BK671"/>
  <c r="BK579"/>
  <c r="BK528"/>
  <c r="BK481"/>
  <c r="J395"/>
  <c r="J245"/>
  <c r="J152"/>
  <c r="J1105"/>
  <c r="BK1015"/>
  <c r="BK960"/>
  <c r="BK910"/>
  <c r="BK786"/>
  <c r="BK680"/>
  <c r="J599"/>
  <c r="J515"/>
  <c r="BK478"/>
  <c r="J345"/>
  <c r="J1458"/>
  <c r="BK1378"/>
  <c r="BK1222"/>
  <c r="BK1111"/>
  <c r="BK982"/>
  <c r="BK921"/>
  <c r="BK743"/>
  <c r="BK625"/>
  <c r="BK569"/>
  <c r="J548"/>
  <c r="BK517"/>
  <c r="J478"/>
  <c r="BK363"/>
  <c r="J311"/>
  <c r="J1600"/>
  <c r="J1398"/>
  <c r="J1378"/>
  <c r="BK1199"/>
  <c r="J1139"/>
  <c r="BK1096"/>
  <c r="J1007"/>
  <c r="J936"/>
  <c r="BK911"/>
  <c r="J848"/>
  <c r="J670"/>
  <c r="BK595"/>
  <c r="BK516"/>
  <c r="BK494"/>
  <c r="BK454"/>
  <c r="J383"/>
  <c r="J352"/>
  <c r="J337"/>
  <c r="J1623"/>
  <c r="BK1535"/>
  <c r="BK1105"/>
  <c r="J978"/>
  <c r="J854"/>
  <c r="J726"/>
  <c r="J622"/>
  <c r="J502"/>
  <c r="BK456"/>
  <c r="J387"/>
  <c r="BK221"/>
  <c r="J1177"/>
  <c r="BK1049"/>
  <c r="J979"/>
  <c r="BK851"/>
  <c r="BK685"/>
  <c r="J595"/>
  <c r="J545"/>
  <c r="J519"/>
  <c r="J481"/>
  <c r="J416"/>
  <c r="J314"/>
  <c r="BK190"/>
  <c r="BK1177"/>
  <c r="BK1120"/>
  <c r="BK1057"/>
  <c r="J919"/>
  <c r="J851"/>
  <c r="J593"/>
  <c r="J513"/>
  <c r="BK461"/>
  <c r="J425"/>
  <c r="BK337"/>
  <c r="BK284"/>
  <c r="BK1313"/>
  <c r="BK1202"/>
  <c r="J1046"/>
  <c r="BK978"/>
  <c r="BK948"/>
  <c r="BK874"/>
  <c r="BK768"/>
  <c r="J723"/>
  <c r="BK644"/>
  <c r="J569"/>
  <c r="BK527"/>
  <c r="J500"/>
  <c r="J363"/>
  <c r="J190"/>
  <c r="J1165"/>
  <c r="J1049"/>
  <c r="J967"/>
  <c r="J914"/>
  <c r="J741"/>
  <c r="BK678"/>
  <c r="J571"/>
  <c r="J492"/>
  <c r="J428"/>
  <c r="BK350"/>
  <c r="J1199"/>
  <c r="J1090"/>
  <c r="J959"/>
  <c r="J921"/>
  <c r="BK799"/>
  <c r="BK673"/>
  <c r="J591"/>
  <c r="J523"/>
  <c r="BK385"/>
  <c r="J1532"/>
  <c r="J1393"/>
  <c r="J1232"/>
  <c r="BK1161"/>
  <c r="J974"/>
  <c r="J786"/>
  <c r="BK670"/>
  <c r="J587"/>
  <c r="BK551"/>
  <c r="J521"/>
  <c r="J495"/>
  <c r="BK352"/>
  <c r="BK331"/>
  <c r="J215"/>
  <c l="1" r="BK158"/>
  <c r="J158"/>
  <c r="J99"/>
  <c r="P249"/>
  <c r="BK351"/>
  <c r="J351"/>
  <c r="J102"/>
  <c r="BK356"/>
  <c r="T384"/>
  <c r="T512"/>
  <c r="BK570"/>
  <c r="J570"/>
  <c r="J110"/>
  <c r="BK580"/>
  <c r="J580"/>
  <c r="J111"/>
  <c r="P672"/>
  <c r="R918"/>
  <c r="BK962"/>
  <c r="J962"/>
  <c r="J116"/>
  <c r="BK981"/>
  <c r="J981"/>
  <c r="J118"/>
  <c r="R151"/>
  <c r="R158"/>
  <c r="R343"/>
  <c r="T351"/>
  <c r="R384"/>
  <c r="BK512"/>
  <c r="J512"/>
  <c r="J108"/>
  <c r="P560"/>
  <c r="R570"/>
  <c r="R580"/>
  <c r="R672"/>
  <c r="P937"/>
  <c r="P962"/>
  <c r="P970"/>
  <c r="R970"/>
  <c r="T981"/>
  <c r="T1077"/>
  <c r="T1123"/>
  <c r="T1164"/>
  <c r="P151"/>
  <c r="P158"/>
  <c r="BK343"/>
  <c r="J343"/>
  <c r="J101"/>
  <c r="BK384"/>
  <c r="J384"/>
  <c r="J105"/>
  <c r="T447"/>
  <c r="P503"/>
  <c r="R503"/>
  <c r="BK560"/>
  <c r="J560"/>
  <c r="J109"/>
  <c r="P570"/>
  <c r="P580"/>
  <c r="T672"/>
  <c r="T937"/>
  <c r="T962"/>
  <c r="T970"/>
  <c r="R1006"/>
  <c r="BK1123"/>
  <c r="J1123"/>
  <c r="J121"/>
  <c r="P1234"/>
  <c r="R1234"/>
  <c r="T1234"/>
  <c r="R249"/>
  <c r="T356"/>
  <c r="R512"/>
  <c r="T570"/>
  <c r="T580"/>
  <c r="R592"/>
  <c r="T918"/>
  <c r="T1006"/>
  <c r="BK1164"/>
  <c r="J1164"/>
  <c r="J122"/>
  <c r="BK1234"/>
  <c r="J1234"/>
  <c r="J123"/>
  <c r="P1397"/>
  <c r="BK151"/>
  <c r="J151"/>
  <c r="J98"/>
  <c r="T249"/>
  <c r="R351"/>
  <c r="R356"/>
  <c r="R447"/>
  <c r="P1006"/>
  <c r="R1077"/>
  <c r="R1123"/>
  <c r="R1164"/>
  <c r="T1397"/>
  <c r="T158"/>
  <c r="P343"/>
  <c r="P384"/>
  <c r="P447"/>
  <c r="BK503"/>
  <c r="J503"/>
  <c r="J107"/>
  <c r="T503"/>
  <c r="R560"/>
  <c r="BK672"/>
  <c r="J672"/>
  <c r="J113"/>
  <c r="P918"/>
  <c r="R937"/>
  <c r="BK970"/>
  <c r="J970"/>
  <c r="J117"/>
  <c r="P981"/>
  <c r="R981"/>
  <c r="BK1077"/>
  <c r="J1077"/>
  <c r="J120"/>
  <c r="P1123"/>
  <c r="P1164"/>
  <c r="R1397"/>
  <c r="T151"/>
  <c r="BK249"/>
  <c r="J249"/>
  <c r="J100"/>
  <c r="T343"/>
  <c r="P351"/>
  <c r="P356"/>
  <c r="BK447"/>
  <c r="J447"/>
  <c r="J106"/>
  <c r="P512"/>
  <c r="T560"/>
  <c r="BK592"/>
  <c r="J592"/>
  <c r="J112"/>
  <c r="P592"/>
  <c r="T592"/>
  <c r="BK918"/>
  <c r="J918"/>
  <c r="J114"/>
  <c r="BK937"/>
  <c r="J937"/>
  <c r="J115"/>
  <c r="R962"/>
  <c r="BK1006"/>
  <c r="J1006"/>
  <c r="J119"/>
  <c r="P1077"/>
  <c r="BK1397"/>
  <c r="J1397"/>
  <c r="J124"/>
  <c r="BK1624"/>
  <c r="J1624"/>
  <c r="J129"/>
  <c r="BK1619"/>
  <c r="BK1618"/>
  <c r="J1618"/>
  <c r="J125"/>
  <c r="BK1622"/>
  <c r="J1622"/>
  <c r="J128"/>
  <c r="F91"/>
  <c r="BF155"/>
  <c r="BF284"/>
  <c r="BF300"/>
  <c r="BF375"/>
  <c r="BF385"/>
  <c r="BF389"/>
  <c r="BF434"/>
  <c r="BF440"/>
  <c r="BF442"/>
  <c r="BF444"/>
  <c r="BF448"/>
  <c r="BF492"/>
  <c r="BF519"/>
  <c r="BF527"/>
  <c r="BF578"/>
  <c r="BF591"/>
  <c r="BF593"/>
  <c r="BF599"/>
  <c r="BF636"/>
  <c r="BF678"/>
  <c r="BF680"/>
  <c r="BF682"/>
  <c r="BF723"/>
  <c r="BF730"/>
  <c r="BF782"/>
  <c r="BF790"/>
  <c r="BF833"/>
  <c r="BF848"/>
  <c r="BF916"/>
  <c r="BF969"/>
  <c r="BF979"/>
  <c r="BF983"/>
  <c r="BF999"/>
  <c r="BF1007"/>
  <c r="BF1037"/>
  <c r="BF1038"/>
  <c r="BF1049"/>
  <c r="BF1075"/>
  <c r="BF1078"/>
  <c r="BF1081"/>
  <c r="BF1120"/>
  <c r="BF1122"/>
  <c r="BF1130"/>
  <c r="BF1147"/>
  <c r="BF1171"/>
  <c r="BF1191"/>
  <c r="BF1197"/>
  <c r="BF1203"/>
  <c r="BF1274"/>
  <c r="BF1326"/>
  <c r="BF1378"/>
  <c r="BF1394"/>
  <c r="BF1395"/>
  <c r="J143"/>
  <c r="BF159"/>
  <c r="BF190"/>
  <c r="BF215"/>
  <c r="BF308"/>
  <c r="BF311"/>
  <c r="BF333"/>
  <c r="BF357"/>
  <c r="BF365"/>
  <c r="BF369"/>
  <c r="BF400"/>
  <c r="BF401"/>
  <c r="BF416"/>
  <c r="BF445"/>
  <c r="BF459"/>
  <c r="BF468"/>
  <c r="BF473"/>
  <c r="BF488"/>
  <c r="BF494"/>
  <c r="BF502"/>
  <c r="BF548"/>
  <c r="BF557"/>
  <c r="BF569"/>
  <c r="BF619"/>
  <c r="BF658"/>
  <c r="BF670"/>
  <c r="BF685"/>
  <c r="BF726"/>
  <c r="BF731"/>
  <c r="BF841"/>
  <c r="BF843"/>
  <c r="BF896"/>
  <c r="BF914"/>
  <c r="BF935"/>
  <c r="BF963"/>
  <c r="BF967"/>
  <c r="BF978"/>
  <c r="BF980"/>
  <c r="BF987"/>
  <c r="BF1023"/>
  <c r="BF1033"/>
  <c r="BF1057"/>
  <c r="BF1074"/>
  <c r="BF1092"/>
  <c r="BF1099"/>
  <c r="BF1108"/>
  <c r="BF1114"/>
  <c r="BF1121"/>
  <c r="BF1124"/>
  <c r="BF1136"/>
  <c r="BF1161"/>
  <c r="BF1216"/>
  <c r="BF1225"/>
  <c r="BF1233"/>
  <c r="BF281"/>
  <c r="BF317"/>
  <c r="BF337"/>
  <c r="BF344"/>
  <c r="BF363"/>
  <c r="BF387"/>
  <c r="BF410"/>
  <c r="BF446"/>
  <c r="BF475"/>
  <c r="BF495"/>
  <c r="BF498"/>
  <c r="BF500"/>
  <c r="BF510"/>
  <c r="BF513"/>
  <c r="BF518"/>
  <c r="BF522"/>
  <c r="BF535"/>
  <c r="BF561"/>
  <c r="BF568"/>
  <c r="BF579"/>
  <c r="BF622"/>
  <c r="BF642"/>
  <c r="BF652"/>
  <c r="BF663"/>
  <c r="BF669"/>
  <c r="BF673"/>
  <c r="BF708"/>
  <c r="BF797"/>
  <c r="BF845"/>
  <c r="BF911"/>
  <c r="BF917"/>
  <c r="BF926"/>
  <c r="BF949"/>
  <c r="BF1153"/>
  <c r="BF1163"/>
  <c r="BF1177"/>
  <c r="BF1199"/>
  <c r="BF1232"/>
  <c r="F92"/>
  <c r="J146"/>
  <c r="BF199"/>
  <c r="BF221"/>
  <c r="BF264"/>
  <c r="BF292"/>
  <c r="BF345"/>
  <c r="BF348"/>
  <c r="BF383"/>
  <c r="BF422"/>
  <c r="BF470"/>
  <c r="BF504"/>
  <c r="BF515"/>
  <c r="BF538"/>
  <c r="BF567"/>
  <c r="BF625"/>
  <c r="BF741"/>
  <c r="BF854"/>
  <c r="BF908"/>
  <c r="BF913"/>
  <c r="BF923"/>
  <c r="BF927"/>
  <c r="BF928"/>
  <c r="BF936"/>
  <c r="BF974"/>
  <c r="BF995"/>
  <c r="BF1003"/>
  <c r="BF1004"/>
  <c r="BF1005"/>
  <c r="BF1076"/>
  <c r="BF1095"/>
  <c r="BF1102"/>
  <c r="BF1162"/>
  <c r="BF1181"/>
  <c r="BF1287"/>
  <c r="BF152"/>
  <c r="BF314"/>
  <c r="BF350"/>
  <c r="BF381"/>
  <c r="BF413"/>
  <c r="BF454"/>
  <c r="BF478"/>
  <c r="BF484"/>
  <c r="BF539"/>
  <c r="BF554"/>
  <c r="BF563"/>
  <c r="BF571"/>
  <c r="BF577"/>
  <c r="BF590"/>
  <c r="BF605"/>
  <c r="BF611"/>
  <c r="BF644"/>
  <c r="BF661"/>
  <c r="BF674"/>
  <c r="BF676"/>
  <c r="BF683"/>
  <c r="BF744"/>
  <c r="BF756"/>
  <c r="BF786"/>
  <c r="BF821"/>
  <c r="BF885"/>
  <c r="BF948"/>
  <c r="BF959"/>
  <c r="BF961"/>
  <c r="BF977"/>
  <c r="BF989"/>
  <c r="BF1001"/>
  <c r="BF1093"/>
  <c r="BF1096"/>
  <c r="BF1139"/>
  <c r="BF1235"/>
  <c r="BF1339"/>
  <c r="J145"/>
  <c r="BF173"/>
  <c r="BF331"/>
  <c r="BF347"/>
  <c r="BF456"/>
  <c r="BF465"/>
  <c r="BF496"/>
  <c r="BF506"/>
  <c r="BF516"/>
  <c r="BF517"/>
  <c r="BF574"/>
  <c r="BF733"/>
  <c r="BF736"/>
  <c r="BF743"/>
  <c r="BF799"/>
  <c r="BF815"/>
  <c r="BF856"/>
  <c r="BF904"/>
  <c r="BF910"/>
  <c r="BF915"/>
  <c r="BF919"/>
  <c r="BF932"/>
  <c r="BF968"/>
  <c r="BF971"/>
  <c r="BF997"/>
  <c r="BF1066"/>
  <c r="BF1105"/>
  <c r="BF1117"/>
  <c r="BF1165"/>
  <c r="E85"/>
  <c r="BF187"/>
  <c r="BF237"/>
  <c r="BF278"/>
  <c r="BF352"/>
  <c r="BF382"/>
  <c r="BF395"/>
  <c r="BF419"/>
  <c r="BF425"/>
  <c r="BF461"/>
  <c r="BF481"/>
  <c r="BF507"/>
  <c r="BF508"/>
  <c r="BF511"/>
  <c r="BF514"/>
  <c r="BF521"/>
  <c r="BF523"/>
  <c r="BF530"/>
  <c r="BF545"/>
  <c r="BF551"/>
  <c r="BF581"/>
  <c r="BF595"/>
  <c r="BF597"/>
  <c r="BF671"/>
  <c r="BF780"/>
  <c r="BF794"/>
  <c r="BF813"/>
  <c r="BF858"/>
  <c r="BF874"/>
  <c r="BF921"/>
  <c r="BF929"/>
  <c r="BF934"/>
  <c r="BF938"/>
  <c r="BF960"/>
  <c r="BF982"/>
  <c r="BF1015"/>
  <c r="BF1090"/>
  <c r="BF1127"/>
  <c r="BF1189"/>
  <c r="BF1202"/>
  <c r="BF1222"/>
  <c r="BF1231"/>
  <c r="BF1248"/>
  <c r="BF1261"/>
  <c r="BF1392"/>
  <c r="BF1396"/>
  <c r="BF1428"/>
  <c r="BF1532"/>
  <c r="BF1535"/>
  <c r="BF1570"/>
  <c r="BF1625"/>
  <c r="BF245"/>
  <c r="BF250"/>
  <c r="BF324"/>
  <c r="BF329"/>
  <c r="BF353"/>
  <c r="BF371"/>
  <c r="BF398"/>
  <c r="BF404"/>
  <c r="BF428"/>
  <c r="BF463"/>
  <c r="BF501"/>
  <c r="BF520"/>
  <c r="BF524"/>
  <c r="BF528"/>
  <c r="BF529"/>
  <c r="BF532"/>
  <c r="BF534"/>
  <c r="BF558"/>
  <c r="BF559"/>
  <c r="BF565"/>
  <c r="BF584"/>
  <c r="BF587"/>
  <c r="BF628"/>
  <c r="BF728"/>
  <c r="BF738"/>
  <c r="BF768"/>
  <c r="BF851"/>
  <c r="BF868"/>
  <c r="BF1046"/>
  <c r="BF1111"/>
  <c r="BF1145"/>
  <c r="BF1212"/>
  <c r="BF1300"/>
  <c r="BF1313"/>
  <c r="BF1352"/>
  <c r="BF1365"/>
  <c r="BF1391"/>
  <c r="BF1393"/>
  <c r="BF1398"/>
  <c r="BF1458"/>
  <c r="BF1488"/>
  <c r="BF1518"/>
  <c r="BF1537"/>
  <c r="BF1540"/>
  <c r="BF1600"/>
  <c r="BF1620"/>
  <c r="BF1623"/>
  <c r="J33"/>
  <c i="1" r="AV95"/>
  <c i="2" r="F36"/>
  <c i="1" r="BC95"/>
  <c r="BC94"/>
  <c r="AY94"/>
  <c i="2" r="F35"/>
  <c i="1" r="BB95"/>
  <c r="BB94"/>
  <c r="AX94"/>
  <c i="2" r="F33"/>
  <c i="1" r="AZ95"/>
  <c r="AZ94"/>
  <c r="W29"/>
  <c i="2" r="F37"/>
  <c i="1" r="BD95"/>
  <c r="BD94"/>
  <c r="W33"/>
  <c i="2" l="1" r="R355"/>
  <c r="P150"/>
  <c r="T150"/>
  <c r="T355"/>
  <c r="BK355"/>
  <c r="J355"/>
  <c r="J103"/>
  <c r="P355"/>
  <c r="R150"/>
  <c r="R149"/>
  <c r="BK150"/>
  <c r="J150"/>
  <c r="J97"/>
  <c r="J356"/>
  <c r="J104"/>
  <c r="J1619"/>
  <c r="J126"/>
  <c r="BK1621"/>
  <c r="J1621"/>
  <c r="J127"/>
  <c i="1" r="W31"/>
  <c r="W32"/>
  <c i="2" r="F34"/>
  <c i="1" r="BA95"/>
  <c r="BA94"/>
  <c r="AW94"/>
  <c r="AK30"/>
  <c r="AV94"/>
  <c r="AK29"/>
  <c i="2" r="J34"/>
  <c i="1" r="AW95"/>
  <c r="AT95"/>
  <c i="2" l="1" r="T149"/>
  <c r="P149"/>
  <c i="1" r="AU95"/>
  <c i="2" r="BK149"/>
  <c r="J149"/>
  <c r="J96"/>
  <c i="1" r="W30"/>
  <c r="AU94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<sst xmlns="http://schemas.openxmlformats.org/spreadsheetml/2006/main">
  <si>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</si>
  <si>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</si>
  <si>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</si>
  <si>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</si>
  <si>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</si>
  <si>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{90a530ca-9615-4667-954c-2147bed37d0a}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</si>
  <si>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</si>
  <si>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</si>
  <si>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</si>
  <si>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</si>
  <si>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</si>
  <si>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</si>
  <si>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</si>
  <si>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</si>
  <si>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</si>
  <si>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</si>
  <si>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</si>
  <si>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</si>
  <si>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</si>
  <si>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</si>
  <si>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</si>
  <si>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</si>
  <si>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</si>
  <si>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23. 12. 2021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</si>
  <si>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</si>
  <si>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</si>
  <si>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</si>
  <si>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</si>
  <si>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</si>
  <si>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</si>
  <si>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</si>
  <si>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</si>
  <si>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</si>
  <si>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</si>
  <si>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</si>
  <si>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</si>
  <si>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</si>
  <si>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</si>
  <si>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</si>
  <si>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</si>
  <si>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</si>
  <si>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</si>
  <si>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</si>
  <si>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</si>
  <si>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</si>
  <si>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</si>
  <si>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</si>
  <si>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</si>
  <si>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</si>
  <si>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</si>
  <si>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</si>
  <si>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</si>
  <si>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</si>
  <si>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</si>
  <si>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</si>
  <si>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</si>
  <si>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</si>
  <si>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</si>
  <si>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</si>
  <si>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</si>
  <si>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</si>
  <si>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</si>
  <si>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</si>
  <si>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</si>
  <si>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</si>
  <si>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</si>
  <si>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</si>
  <si>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</si>
  <si>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</si>
  <si>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</si>
  <si>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</si>
  <si>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</si>
  <si>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</si>
  <si>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</si>
  <si>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</si>
  <si>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</si>
  <si>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</si>
  <si>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</si>
  <si>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09</t>
  </si>
  <si>
    <t>Bělohorská 1688/122, byt č.14, 4.NP-Joujová</t>
  </si>
  <si>
    <t>STA</t>
  </si>
  <si>
    <t>1</t>
  </si>
  <si>
    <t>{c7ef3e4e-6e41-41f2-8afa-dfe24457b136}</t>
  </si>
  <si>
    <t>KRYCÍ LIST SOUPISU PRACÍ</t>
  </si>
  <si>
    <t>Objekt:</t>
  </si>
  <si>
    <t>09 - Bělohorská 1688/122, byt č.14, 4.NP-Joujová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</si>
  <si>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</si>
  <si>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</si>
  <si>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</si>
  <si>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</si>
  <si>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</si>
  <si>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</si>
  <si>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</si>
  <si>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</si>
  <si>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</si>
  <si>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</si>
  <si>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</si>
  <si>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</si>
  <si>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</si>
  <si>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</si>
  <si>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</si>
  <si>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</si>
  <si>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</si>
  <si>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</si>
  <si>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</si>
  <si>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</si>
  <si>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</si>
  <si>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</si>
  <si>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</si>
  <si>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</si>
  <si>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</si>
  <si>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</si>
  <si>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</si>
  <si>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</si>
  <si>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</si>
  <si>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</si>
  <si>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</si>
  <si>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</si>
  <si>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</si>
  <si>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</si>
  <si>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58-M - Revize vyhrazených technických zařízení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</si>
  <si>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</si>
  <si>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</si>
  <si>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</si>
  <si>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</si>
  <si>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</si>
  <si>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</si>
  <si>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</si>
  <si>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</si>
  <si>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</si>
  <si>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</si>
  <si>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</si>
  <si>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</si>
  <si>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</si>
  <si>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</si>
  <si>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</si>
  <si>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</si>
  <si>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</si>
  <si>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</si>
  <si>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</si>
  <si>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</si>
  <si>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</si>
  <si>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</si>
  <si>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340236211</t>
  </si>
  <si>
    <t>Zazdívka otvorů v příčkách nebo stěnách pl přes 0,0225 do 0,09 m2 cihlami plnými tl do 100 mm</t>
  </si>
  <si>
    <t>kus</t>
  </si>
  <si>
    <t>4</t>
  </si>
  <si>
    <t>2</t>
  </si>
  <si>
    <t>-1242724269</t>
  </si>
  <si>
    <t>VV</t>
  </si>
  <si>
    <t>Prostupy ZTI a elektro</t>
  </si>
  <si>
    <t>6</t>
  </si>
  <si>
    <t>346244354</t>
  </si>
  <si>
    <t>Obezdívka koupelnových van ploch rovných tl 100 mm z pórobetonových přesných tvárnic</t>
  </si>
  <si>
    <t>m2</t>
  </si>
  <si>
    <t>1368342311</t>
  </si>
  <si>
    <t>Obezdívka vany</t>
  </si>
  <si>
    <t>0,6*1,7</t>
  </si>
  <si>
    <t>Úpravy povrchů, podlahy a osazování výplní</t>
  </si>
  <si>
    <t>611131121</t>
  </si>
  <si>
    <t>Penetrační disperzní nátěr vnitřních stropů nanášený ručně</t>
  </si>
  <si>
    <t>1455064681</t>
  </si>
  <si>
    <t>Chodba</t>
  </si>
  <si>
    <t>2,644*1,337+0,771*(1,337-0,34)+3,298*1,599-(2,644+0,771+3,298-5,362)*(1,599-0,834)*0,5</t>
  </si>
  <si>
    <t>Koupelna</t>
  </si>
  <si>
    <t>1,735*1,434</t>
  </si>
  <si>
    <t>WC</t>
  </si>
  <si>
    <t>0,816*1,242</t>
  </si>
  <si>
    <t>Spíž</t>
  </si>
  <si>
    <t>0,709*2,006</t>
  </si>
  <si>
    <t>Kuchyně</t>
  </si>
  <si>
    <t>2,768*3,439</t>
  </si>
  <si>
    <t>Pokoj</t>
  </si>
  <si>
    <t>5,805*3,528</t>
  </si>
  <si>
    <t>Součet</t>
  </si>
  <si>
    <t>611311131</t>
  </si>
  <si>
    <t>Potažení vnitřních rovných stropů vápenným štukem tloušťky do 3 mm</t>
  </si>
  <si>
    <t>305144431</t>
  </si>
  <si>
    <t>5</t>
  </si>
  <si>
    <t>611315111</t>
  </si>
  <si>
    <t>Vápenná hladká omítka rýh ve stropech š do 150 mm</t>
  </si>
  <si>
    <t>684461779</t>
  </si>
  <si>
    <t>Elektro</t>
  </si>
  <si>
    <t>12*0,1</t>
  </si>
  <si>
    <t>612131101</t>
  </si>
  <si>
    <t>Cementový postřik vnitřních stěn nanášený celoplošně ručně</t>
  </si>
  <si>
    <t>-529067454</t>
  </si>
  <si>
    <t>Pro nový obklad na WC</t>
  </si>
  <si>
    <t>(1,24*2+0,79*2-0,7)*1,7-0,6*1,7</t>
  </si>
  <si>
    <t>Koupelna pro vyšší obklad</t>
  </si>
  <si>
    <t>(1,385*2+1,735*2)*2,2-0,6*2</t>
  </si>
  <si>
    <t>Po původním obkladu v kuchyni</t>
  </si>
  <si>
    <t>3,5*0,5</t>
  </si>
  <si>
    <t>7</t>
  </si>
  <si>
    <t>612131121</t>
  </si>
  <si>
    <t>Penetrační disperzní nátěr vnitřních stěn nanášený ručně</t>
  </si>
  <si>
    <t>-2020111589</t>
  </si>
  <si>
    <t>(5,362+1,58+0,834+3,298+0,6+0,771+0,34+2,644+1,337)*2,903-0,8*2+3-0,6*2*3</t>
  </si>
  <si>
    <t>(1,242*2+0,816)*2,9-0,6*2</t>
  </si>
  <si>
    <t>(1,735*2+1,434*2)*2,9-0,6*2</t>
  </si>
  <si>
    <t>(2,006*2+0,709*2)*2,9-0,6*2</t>
  </si>
  <si>
    <t>(5,805*2+3,528*2)*2,924-0,8*2-2,076*1,538+0,2*(2,076+1,568*2)</t>
  </si>
  <si>
    <t>(2,769*2+3,439*2)*2,902-0,8*2-2,075*1,577+0,2*(2,075+1,577*2)</t>
  </si>
  <si>
    <t>Odpočet obkladů</t>
  </si>
  <si>
    <t>-17,102</t>
  </si>
  <si>
    <t>8</t>
  </si>
  <si>
    <t>612311111</t>
  </si>
  <si>
    <t>Vápenná omítka hrubá jednovrstvá zatřená vnitřních stěn nanášená ručně</t>
  </si>
  <si>
    <t>-1979162881</t>
  </si>
  <si>
    <t>Po původním obkladu v koupelně</t>
  </si>
  <si>
    <t>0,75*1,735+1,434*1,35</t>
  </si>
  <si>
    <t>9</t>
  </si>
  <si>
    <t>612311131</t>
  </si>
  <si>
    <t>Potažení vnitřních stěn vápenným štukem tloušťky do 3 mm</t>
  </si>
  <si>
    <t>1191334627</t>
  </si>
  <si>
    <t>10</t>
  </si>
  <si>
    <t>612315111</t>
  </si>
  <si>
    <t>Vápenná hladká omítka rýh ve stěnách š do 150 mm</t>
  </si>
  <si>
    <t>-688858411</t>
  </si>
  <si>
    <t>Kanalizace připojovací</t>
  </si>
  <si>
    <t>10*0,15</t>
  </si>
  <si>
    <t>Vodovod</t>
  </si>
  <si>
    <t>20*0,1</t>
  </si>
  <si>
    <t>10*0,15+150*0,1</t>
  </si>
  <si>
    <t>11</t>
  </si>
  <si>
    <t>612325211</t>
  </si>
  <si>
    <t>Vápenocementová hladká omítka malých ploch do 0,09 m2 na stěnách</t>
  </si>
  <si>
    <t>1193723838</t>
  </si>
  <si>
    <t>6*2</t>
  </si>
  <si>
    <t>Ostatní konstrukce a práce, bourání</t>
  </si>
  <si>
    <t>12</t>
  </si>
  <si>
    <t>949101111</t>
  </si>
  <si>
    <t>Lešení pomocné pro objekty pozemních staveb s lešeňovou podlahou v do 1,9 m zatížení do 150 kg/m2</t>
  </si>
  <si>
    <t>608955259</t>
  </si>
  <si>
    <t>13</t>
  </si>
  <si>
    <t>952901111</t>
  </si>
  <si>
    <t>Vyčištění budov bytové a občanské výstavby při výšce podlaží do 4 m</t>
  </si>
  <si>
    <t>891193011</t>
  </si>
  <si>
    <t>14</t>
  </si>
  <si>
    <t>952902021</t>
  </si>
  <si>
    <t>Čištění budov zametení hladkých podlah</t>
  </si>
  <si>
    <t>1238985119</t>
  </si>
  <si>
    <t>Denní úklid společných prostor m2 x počet dní</t>
  </si>
  <si>
    <t>100*30</t>
  </si>
  <si>
    <t>962031132</t>
  </si>
  <si>
    <t>Bourání příček z cihel pálených na MVC tl do 100 mm</t>
  </si>
  <si>
    <t>1854335568</t>
  </si>
  <si>
    <t>16</t>
  </si>
  <si>
    <t>965046111</t>
  </si>
  <si>
    <t>Broušení stávajících betonových podlah úběr do 3 mm</t>
  </si>
  <si>
    <t>-629784376</t>
  </si>
  <si>
    <t>17</t>
  </si>
  <si>
    <t>965046119</t>
  </si>
  <si>
    <t>Příplatek k broušení stávajících betonových podlah za každý další 1 mm úběru</t>
  </si>
  <si>
    <t>1959617471</t>
  </si>
  <si>
    <t>18</t>
  </si>
  <si>
    <t>965081213</t>
  </si>
  <si>
    <t>Bourání podlah z dlaždic keramických nebo xylolitových tl do 10 mm plochy přes 1 m2</t>
  </si>
  <si>
    <t>976552343</t>
  </si>
  <si>
    <t>19</t>
  </si>
  <si>
    <t>971033431</t>
  </si>
  <si>
    <t>Vybourání otvorů ve zdivu cihelném pl do 0,25 m2 na MVC nebo MV tl do 150 mm</t>
  </si>
  <si>
    <t>1690597131</t>
  </si>
  <si>
    <t>20</t>
  </si>
  <si>
    <t>973031616</t>
  </si>
  <si>
    <t>Vysekání kapes ve zdivu cihelném na MV nebo MVC pro špalíky a krabice do 100x100x50 mm</t>
  </si>
  <si>
    <t>-1743661704</t>
  </si>
  <si>
    <t>Krabice elektro silno a slaboproud</t>
  </si>
  <si>
    <t>33</t>
  </si>
  <si>
    <t>974031132</t>
  </si>
  <si>
    <t>Vysekání rýh ve zdivu cihelném hl do 50 mm š do 70 mm</t>
  </si>
  <si>
    <t>m</t>
  </si>
  <si>
    <t>-292304076</t>
  </si>
  <si>
    <t>Kanalizace umyvadlo</t>
  </si>
  <si>
    <t>22</t>
  </si>
  <si>
    <t>974031142</t>
  </si>
  <si>
    <t>Vysekání rýh ve zdivu cihelném hl do 70 mm š do 70 mm</t>
  </si>
  <si>
    <t>1641476230</t>
  </si>
  <si>
    <t>KANALIZACE</t>
  </si>
  <si>
    <t>Dřez, myčka, pračka</t>
  </si>
  <si>
    <t>6,5</t>
  </si>
  <si>
    <t>VODOVOD</t>
  </si>
  <si>
    <t>23</t>
  </si>
  <si>
    <t>974031144</t>
  </si>
  <si>
    <t>Vysekání rýh ve zdivu cihelném hl do 70 mm š do 150 mm</t>
  </si>
  <si>
    <t>-955363940</t>
  </si>
  <si>
    <t>vana</t>
  </si>
  <si>
    <t>2,5</t>
  </si>
  <si>
    <t>24</t>
  </si>
  <si>
    <t>974082112</t>
  </si>
  <si>
    <t>Vysekání rýh pro ploché vodiče v omítce MV nebo MVC stěn š do 30 mm</t>
  </si>
  <si>
    <t>1541420866</t>
  </si>
  <si>
    <t>160</t>
  </si>
  <si>
    <t>25</t>
  </si>
  <si>
    <t>974082172</t>
  </si>
  <si>
    <t>Vysekání rýh pro ploché vodiče v omítce MV nebo MVC stropů š do 30 mm</t>
  </si>
  <si>
    <t>-1334414955</t>
  </si>
  <si>
    <t>26</t>
  </si>
  <si>
    <t>978013191</t>
  </si>
  <si>
    <t>Otlučení (osekání) vnitřní vápenné nebo vápenocementové omítky stěn v rozsahu do 100 %</t>
  </si>
  <si>
    <t>1502758580</t>
  </si>
  <si>
    <t>Pro novou plochu obkladu po odečtení původní v koupelně a kuchyni</t>
  </si>
  <si>
    <t>17,102-4,767</t>
  </si>
  <si>
    <t>27</t>
  </si>
  <si>
    <t>978059541</t>
  </si>
  <si>
    <t>Odsekání a odebrání obkladů stěn z vnitřních obkládaček plochy přes 1 m2</t>
  </si>
  <si>
    <t>207960510</t>
  </si>
  <si>
    <t>0,75*1,735+1,35*1,434</t>
  </si>
  <si>
    <t>3,4*0,45</t>
  </si>
  <si>
    <t>997</t>
  </si>
  <si>
    <t>Přesun sutě</t>
  </si>
  <si>
    <t>28</t>
  </si>
  <si>
    <t>997013215</t>
  </si>
  <si>
    <t>Vnitrostaveništní doprava suti a vybouraných hmot pro budovy v přes 15 do 18 m ručně</t>
  </si>
  <si>
    <t>t</t>
  </si>
  <si>
    <t>936188037</t>
  </si>
  <si>
    <t>29</t>
  </si>
  <si>
    <t>997013219</t>
  </si>
  <si>
    <t>Příplatek k vnitrostaveništní dopravě suti a vybouraných hmot za zvětšenou dopravu suti ZKD 10 m</t>
  </si>
  <si>
    <t>-324431543</t>
  </si>
  <si>
    <t>3,979*10 'Přepočtené koeficientem množství</t>
  </si>
  <si>
    <t>30</t>
  </si>
  <si>
    <t>997013501</t>
  </si>
  <si>
    <t>Odvoz suti a vybouraných hmot na skládku nebo meziskládku do 1 km se složením</t>
  </si>
  <si>
    <t>-575167667</t>
  </si>
  <si>
    <t>31</t>
  </si>
  <si>
    <t>997013509</t>
  </si>
  <si>
    <t>Příplatek k odvozu suti a vybouraných hmot na skládku ZKD 1 km přes 1 km</t>
  </si>
  <si>
    <t>1047491297</t>
  </si>
  <si>
    <t>3,979*19 'Přepočtené koeficientem množství</t>
  </si>
  <si>
    <t>32</t>
  </si>
  <si>
    <t>997013635</t>
  </si>
  <si>
    <t>Poplatek za uložení na skládce (skládkovné) komunálního odpadu kód odpadu 20 03 01</t>
  </si>
  <si>
    <t>2049041309</t>
  </si>
  <si>
    <t>998</t>
  </si>
  <si>
    <t>Přesun hmot</t>
  </si>
  <si>
    <t>998018003</t>
  </si>
  <si>
    <t>Přesun hmot ruční pro budovy v přes 12 do 24 m</t>
  </si>
  <si>
    <t>1572334253</t>
  </si>
  <si>
    <t>34</t>
  </si>
  <si>
    <t>998018011</t>
  </si>
  <si>
    <t>Příplatek k ručnímu přesunu hmot pro budovy za zvětšený přesun ZKD 100 m</t>
  </si>
  <si>
    <t>1229641346</t>
  </si>
  <si>
    <t>1,841*2 'Přepočtené koeficientem množství</t>
  </si>
  <si>
    <t>PSV</t>
  </si>
  <si>
    <t>Práce a dodávky PSV</t>
  </si>
  <si>
    <t>711</t>
  </si>
  <si>
    <t>Izolace proti vodě, vlhkosti a plynům</t>
  </si>
  <si>
    <t>35</t>
  </si>
  <si>
    <t>711199101</t>
  </si>
  <si>
    <t>Provedení těsnícího pásu do spoje dilatační nebo styčné spáry podlaha - stěna</t>
  </si>
  <si>
    <t>1857115940</t>
  </si>
  <si>
    <t xml:space="preserve">Koupelna  - styk podlahy s obkladem</t>
  </si>
  <si>
    <t>1,434*2+1,735*2</t>
  </si>
  <si>
    <t>Rohy u vany</t>
  </si>
  <si>
    <t>2*2,2</t>
  </si>
  <si>
    <t>36</t>
  </si>
  <si>
    <t>M</t>
  </si>
  <si>
    <t>28355022</t>
  </si>
  <si>
    <t>páska pružná těsnící hydroizolační š do 125mm</t>
  </si>
  <si>
    <t>1896434877</t>
  </si>
  <si>
    <t>10,738*1,05 'Přepočtené koeficientem množství</t>
  </si>
  <si>
    <t>37</t>
  </si>
  <si>
    <t>711199102</t>
  </si>
  <si>
    <t>Provedení těsnícího koutu pro vnější nebo vnitřní roh spáry podlaha - stěna</t>
  </si>
  <si>
    <t>487224348</t>
  </si>
  <si>
    <t>Koupelna kout</t>
  </si>
  <si>
    <t>38</t>
  </si>
  <si>
    <t>59054242</t>
  </si>
  <si>
    <t>páska pružná těsnící hydroizolační -kout</t>
  </si>
  <si>
    <t>-1435790266</t>
  </si>
  <si>
    <t>12,6984126984127*0,315 'Přepočtené koeficientem množství</t>
  </si>
  <si>
    <t>39</t>
  </si>
  <si>
    <t>711493111</t>
  </si>
  <si>
    <t>Izolace proti podpovrchové a tlakové vodě vodorovná těsnicí hmotou dvousložkovou na bázi cementu</t>
  </si>
  <si>
    <t>-812130928</t>
  </si>
  <si>
    <t>Koupelna podlaha</t>
  </si>
  <si>
    <t>1,434*1,735</t>
  </si>
  <si>
    <t>40</t>
  </si>
  <si>
    <t>711493121</t>
  </si>
  <si>
    <t>Izolace proti podpovrchové a tlakové vodě svislá těsnicí hmotou dvousložkovou na bázi cementu</t>
  </si>
  <si>
    <t>1608376112</t>
  </si>
  <si>
    <t xml:space="preserve">Koupelna  - soklík</t>
  </si>
  <si>
    <t>(1,434*2+1,735*2)*0,1</t>
  </si>
  <si>
    <t>Koupelna roh vany</t>
  </si>
  <si>
    <t>(1+1+1,735)*2,2</t>
  </si>
  <si>
    <t>41</t>
  </si>
  <si>
    <t>998711103</t>
  </si>
  <si>
    <t>Přesun hmot tonážní pro izolace proti vodě, vlhkosti a plynům v objektech v přes 12 do 60 m</t>
  </si>
  <si>
    <t>1676855526</t>
  </si>
  <si>
    <t>42</t>
  </si>
  <si>
    <t>998711181</t>
  </si>
  <si>
    <t>Příplatek k přesunu hmot tonážní 711 prováděný bez použití mechanizace</t>
  </si>
  <si>
    <t>-1460567555</t>
  </si>
  <si>
    <t>43</t>
  </si>
  <si>
    <t>998711192</t>
  </si>
  <si>
    <t>Příplatek k přesunu hmot tonážní 711 za zvětšený přesun do 100 m</t>
  </si>
  <si>
    <t>875554180</t>
  </si>
  <si>
    <t>721</t>
  </si>
  <si>
    <t>Zdravotechnika - vnitřní kanalizace</t>
  </si>
  <si>
    <t>44</t>
  </si>
  <si>
    <t>721170972</t>
  </si>
  <si>
    <t>Potrubí z PVC krácení trub DN 50</t>
  </si>
  <si>
    <t>-890860686</t>
  </si>
  <si>
    <t>45</t>
  </si>
  <si>
    <t>721170975</t>
  </si>
  <si>
    <t>Potrubí z PVC krácení trub DN 125</t>
  </si>
  <si>
    <t>86346143</t>
  </si>
  <si>
    <t>46</t>
  </si>
  <si>
    <t>721171803</t>
  </si>
  <si>
    <t>Demontáž potrubí z PVC D do 75</t>
  </si>
  <si>
    <t>1886301582</t>
  </si>
  <si>
    <t>kuchyně</t>
  </si>
  <si>
    <t>47</t>
  </si>
  <si>
    <t>721171808</t>
  </si>
  <si>
    <t>Demontáž potrubí z PVC D přes 75 do 114</t>
  </si>
  <si>
    <t>863999836</t>
  </si>
  <si>
    <t>48</t>
  </si>
  <si>
    <t>721171905</t>
  </si>
  <si>
    <t>Potrubí z PP vsazení odbočky do hrdla DN 110</t>
  </si>
  <si>
    <t>873495361</t>
  </si>
  <si>
    <t>49</t>
  </si>
  <si>
    <t>721171915</t>
  </si>
  <si>
    <t>Potrubí z PP propojení potrubí DN 110</t>
  </si>
  <si>
    <t>1629515213</t>
  </si>
  <si>
    <t>50</t>
  </si>
  <si>
    <t>721174042</t>
  </si>
  <si>
    <t>Potrubí kanalizační z PP připojovací DN 40</t>
  </si>
  <si>
    <t>1520097948</t>
  </si>
  <si>
    <t>Umyvadlo</t>
  </si>
  <si>
    <t>51</t>
  </si>
  <si>
    <t>721174043</t>
  </si>
  <si>
    <t>Potrubí kanalizační z PP připojovací DN 50</t>
  </si>
  <si>
    <t>1672892917</t>
  </si>
  <si>
    <t>Kuchyň dřez a myčka</t>
  </si>
  <si>
    <t>Spíž pračka</t>
  </si>
  <si>
    <t>1,5</t>
  </si>
  <si>
    <t>52</t>
  </si>
  <si>
    <t>721174044</t>
  </si>
  <si>
    <t>Potrubí kanalizační z PP připojovací DN 75</t>
  </si>
  <si>
    <t>497805014</t>
  </si>
  <si>
    <t>Vana</t>
  </si>
  <si>
    <t>53</t>
  </si>
  <si>
    <t>721174045</t>
  </si>
  <si>
    <t>Potrubí kanalizační z PP připojovací DN 110</t>
  </si>
  <si>
    <t>334673963</t>
  </si>
  <si>
    <t>54</t>
  </si>
  <si>
    <t>721194104</t>
  </si>
  <si>
    <t>Vyvedení a upevnění odpadních výpustek DN 40</t>
  </si>
  <si>
    <t>-191901560</t>
  </si>
  <si>
    <t>55</t>
  </si>
  <si>
    <t>721194105</t>
  </si>
  <si>
    <t>Vyvedení a upevnění odpadních výpustek DN 50</t>
  </si>
  <si>
    <t>375001809</t>
  </si>
  <si>
    <t>1+1+1</t>
  </si>
  <si>
    <t>56</t>
  </si>
  <si>
    <t>721194107</t>
  </si>
  <si>
    <t>Vyvedení a upevnění odpadních výpustek DN 70</t>
  </si>
  <si>
    <t>-82729390</t>
  </si>
  <si>
    <t>57</t>
  </si>
  <si>
    <t>721194109</t>
  </si>
  <si>
    <t>Vyvedení a upevnění odpadních výpustek DN 110</t>
  </si>
  <si>
    <t>-286490136</t>
  </si>
  <si>
    <t>58</t>
  </si>
  <si>
    <t>721229111</t>
  </si>
  <si>
    <t xml:space="preserve">Montáž zápachové uzávěrky pro pračku a myčku do DN 50  ostatní typ</t>
  </si>
  <si>
    <t>-82237035</t>
  </si>
  <si>
    <t>pračka ve spíži</t>
  </si>
  <si>
    <t>myčka v kuchyni</t>
  </si>
  <si>
    <t>59</t>
  </si>
  <si>
    <t>55161830</t>
  </si>
  <si>
    <t>uzávěrka zápachová pro pračku a myčku podomítková DN 40/50 nerez</t>
  </si>
  <si>
    <t>1639985397</t>
  </si>
  <si>
    <t>60</t>
  </si>
  <si>
    <t>721290111</t>
  </si>
  <si>
    <t>Zkouška těsnosti potrubí kanalizace vodou DN do 125</t>
  </si>
  <si>
    <t>1011758691</t>
  </si>
  <si>
    <t>61</t>
  </si>
  <si>
    <t>721910912</t>
  </si>
  <si>
    <t>Pročištění odpadů svislých v jednom podlaží DN do 200</t>
  </si>
  <si>
    <t>1948558304</t>
  </si>
  <si>
    <t>62</t>
  </si>
  <si>
    <t>998721103</t>
  </si>
  <si>
    <t>Přesun hmot tonážní pro vnitřní kanalizace v objektech v přes 12 do 24 m</t>
  </si>
  <si>
    <t>-611076232</t>
  </si>
  <si>
    <t>63</t>
  </si>
  <si>
    <t>998721181</t>
  </si>
  <si>
    <t>Příplatek k přesunu hmot tonážní 721 prováděný bez použití mechanizace</t>
  </si>
  <si>
    <t>86540083</t>
  </si>
  <si>
    <t>64</t>
  </si>
  <si>
    <t>998721192</t>
  </si>
  <si>
    <t>Příplatek k přesunu hmot tonážní 721 za zvětšený přesun do 100 m</t>
  </si>
  <si>
    <t>-2079555062</t>
  </si>
  <si>
    <t>722</t>
  </si>
  <si>
    <t>Zdravotechnika - vnitřní vodovod</t>
  </si>
  <si>
    <t>65</t>
  </si>
  <si>
    <t>722170801</t>
  </si>
  <si>
    <t>Demontáž rozvodů vody z plastů D do 25</t>
  </si>
  <si>
    <t>-842755158</t>
  </si>
  <si>
    <t>66</t>
  </si>
  <si>
    <t>722171913</t>
  </si>
  <si>
    <t>Potrubí plastové odříznutí trubky D přes 20 do 25 mm</t>
  </si>
  <si>
    <t>117206824</t>
  </si>
  <si>
    <t>67</t>
  </si>
  <si>
    <t>722174003</t>
  </si>
  <si>
    <t>Potrubí vodovodní plastové PPR svar polyfúze PN 16 D 25x3,5 mm</t>
  </si>
  <si>
    <t>-1350165681</t>
  </si>
  <si>
    <t>dřez a myčka,pračka, vana, umyvadlo</t>
  </si>
  <si>
    <t>12+2+5+1</t>
  </si>
  <si>
    <t>68</t>
  </si>
  <si>
    <t>722179191</t>
  </si>
  <si>
    <t>Příplatek k rozvodu vody z plastů za malý rozsah prací na zakázce do 20 m</t>
  </si>
  <si>
    <t>soubor</t>
  </si>
  <si>
    <t>-759131430</t>
  </si>
  <si>
    <t>69</t>
  </si>
  <si>
    <t>722179192</t>
  </si>
  <si>
    <t>Příplatek k rozvodu vody z plastů za potrubí do D 32 mm do 15 svarů</t>
  </si>
  <si>
    <t>199057992</t>
  </si>
  <si>
    <t>70</t>
  </si>
  <si>
    <t>722181221</t>
  </si>
  <si>
    <t>Ochrana vodovodního potrubí přilepenými termoizolačními trubicemi z PE tl přes 6 do 9 mm DN do 22 mm</t>
  </si>
  <si>
    <t>550368476</t>
  </si>
  <si>
    <t>71</t>
  </si>
  <si>
    <t>722181256</t>
  </si>
  <si>
    <t>Ochrana vodovodního potrubí přilepenými termoizolačními trubicemi z PE tl přes 20 do 25 mm DN přes 110 mm</t>
  </si>
  <si>
    <t>56303694</t>
  </si>
  <si>
    <t>Stoupačka kanalizace</t>
  </si>
  <si>
    <t>3,5</t>
  </si>
  <si>
    <t>72</t>
  </si>
  <si>
    <t>722181812</t>
  </si>
  <si>
    <t>Demontáž plstěných pásů z trub D do 50</t>
  </si>
  <si>
    <t>511029452</t>
  </si>
  <si>
    <t>73</t>
  </si>
  <si>
    <t>722190401</t>
  </si>
  <si>
    <t>Vyvedení a upevnění výpustku DN do 25</t>
  </si>
  <si>
    <t>14298800</t>
  </si>
  <si>
    <t>dřez,sprcha, umyvadlo,WC, myčka, pračka</t>
  </si>
  <si>
    <t>2+2+2+1+1+1</t>
  </si>
  <si>
    <t>74</t>
  </si>
  <si>
    <t>722190901</t>
  </si>
  <si>
    <t>Uzavření nebo otevření vodovodního potrubí při opravách</t>
  </si>
  <si>
    <t>87150423</t>
  </si>
  <si>
    <t>75</t>
  </si>
  <si>
    <t>722220111</t>
  </si>
  <si>
    <t>Nástěnka pro výtokový ventil G 1/2" s jedním závitem</t>
  </si>
  <si>
    <t>130718861</t>
  </si>
  <si>
    <t>wc, myčka, pračka</t>
  </si>
  <si>
    <t>76</t>
  </si>
  <si>
    <t>722220161</t>
  </si>
  <si>
    <t>Nástěnný komplet plastový PPR PN 20 DN 20 x G 1/2"</t>
  </si>
  <si>
    <t>-684145745</t>
  </si>
  <si>
    <t>sprcha, umyvadlo, dřez</t>
  </si>
  <si>
    <t>77</t>
  </si>
  <si>
    <t>722232222</t>
  </si>
  <si>
    <t>Kohout kulový rohový G 3/4" PN 42 do 185°C plnoprůtokový s 2x vnějším závitem</t>
  </si>
  <si>
    <t>1017741212</t>
  </si>
  <si>
    <t>dřez, umyvadlo</t>
  </si>
  <si>
    <t>2+2</t>
  </si>
  <si>
    <t>78</t>
  </si>
  <si>
    <t>722239101</t>
  </si>
  <si>
    <t>Montáž armatur vodovodních se dvěma závity G 1/2</t>
  </si>
  <si>
    <t>1380360530</t>
  </si>
  <si>
    <t>hadice k umyvadlu</t>
  </si>
  <si>
    <t>79</t>
  </si>
  <si>
    <t>55190006</t>
  </si>
  <si>
    <t>hadice flexibilní sanitární 3/8"</t>
  </si>
  <si>
    <t>-662890094</t>
  </si>
  <si>
    <t>80</t>
  </si>
  <si>
    <t>722261922</t>
  </si>
  <si>
    <t>Výměna závitových vodoměrů G 3/4</t>
  </si>
  <si>
    <t>1776283919</t>
  </si>
  <si>
    <t>1+1</t>
  </si>
  <si>
    <t>81</t>
  </si>
  <si>
    <t>38821458</t>
  </si>
  <si>
    <t>vodoměr domovní na studenou užitkovou vodu L165 G3/4 Q 1,5-BE PB</t>
  </si>
  <si>
    <t>-1052796341</t>
  </si>
  <si>
    <t>82</t>
  </si>
  <si>
    <t>38821304</t>
  </si>
  <si>
    <t>modul bezdrátového dálkového odečtu společný pro 2 ks vodoměru 868MHz</t>
  </si>
  <si>
    <t>1897785875</t>
  </si>
  <si>
    <t>83</t>
  </si>
  <si>
    <t>722290226</t>
  </si>
  <si>
    <t>Zkouška těsnosti vodovodního potrubí závitového DN do 50</t>
  </si>
  <si>
    <t>1037934181</t>
  </si>
  <si>
    <t>84</t>
  </si>
  <si>
    <t>722290234</t>
  </si>
  <si>
    <t>Proplach a dezinfekce vodovodního potrubí DN do 80</t>
  </si>
  <si>
    <t>-1578055496</t>
  </si>
  <si>
    <t>85</t>
  </si>
  <si>
    <t>998722103</t>
  </si>
  <si>
    <t>Přesun hmot tonážní pro vnitřní vodovod v objektech v přes 12 do 24 m</t>
  </si>
  <si>
    <t>-258192177</t>
  </si>
  <si>
    <t>86</t>
  </si>
  <si>
    <t>998722181</t>
  </si>
  <si>
    <t>Příplatek k přesunu hmot tonážní 722 prováděný bez použití mechanizace</t>
  </si>
  <si>
    <t>-1199767762</t>
  </si>
  <si>
    <t>87</t>
  </si>
  <si>
    <t>998722192</t>
  </si>
  <si>
    <t>Příplatek k přesunu hmot tonážní 722 za zvětšený přesun do 100 m</t>
  </si>
  <si>
    <t>1328706455</t>
  </si>
  <si>
    <t>723</t>
  </si>
  <si>
    <t>Zdravotechnika - vnitřní plynovod</t>
  </si>
  <si>
    <t>88</t>
  </si>
  <si>
    <t>723150801</t>
  </si>
  <si>
    <t>Demontáž potrubí ocelové hladké svařované D do 32</t>
  </si>
  <si>
    <t>-2002759243</t>
  </si>
  <si>
    <t>89</t>
  </si>
  <si>
    <t>723160804</t>
  </si>
  <si>
    <t>Demontáž přípojka k plynoměru na závit bez ochozu G 1</t>
  </si>
  <si>
    <t>pár</t>
  </si>
  <si>
    <t>1707184814</t>
  </si>
  <si>
    <t>90</t>
  </si>
  <si>
    <t>723229102</t>
  </si>
  <si>
    <t>Montáž armatur plynovodních s jedním závitem G 1/2 ostatní typ</t>
  </si>
  <si>
    <t>309575213</t>
  </si>
  <si>
    <t>91</t>
  </si>
  <si>
    <t>31944406</t>
  </si>
  <si>
    <t>zátka litinová s vnějším závitem zinkovaná DN 1"</t>
  </si>
  <si>
    <t>-1861340412</t>
  </si>
  <si>
    <t>92</t>
  </si>
  <si>
    <t>998723203</t>
  </si>
  <si>
    <t>Přesun hmot procentní pro vnitřní plynovod v objektech v přes 12 do 24 m</t>
  </si>
  <si>
    <t>%</t>
  </si>
  <si>
    <t>-1041115135</t>
  </si>
  <si>
    <t>93</t>
  </si>
  <si>
    <t>998723292</t>
  </si>
  <si>
    <t>Příplatek k přesunu hmot procentní 723 za zvětšený přesun do 100 m</t>
  </si>
  <si>
    <t>1397479183</t>
  </si>
  <si>
    <t>725</t>
  </si>
  <si>
    <t>Zdravotechnika - zařizovací předměty</t>
  </si>
  <si>
    <t>94</t>
  </si>
  <si>
    <t>725110811</t>
  </si>
  <si>
    <t>Demontáž klozetů splachovací s nádrží</t>
  </si>
  <si>
    <t>1738498037</t>
  </si>
  <si>
    <t>95</t>
  </si>
  <si>
    <t>725119125</t>
  </si>
  <si>
    <t>Montáž klozetových mís závěsných na nosné stěny</t>
  </si>
  <si>
    <t>456793522</t>
  </si>
  <si>
    <t>96</t>
  </si>
  <si>
    <t>64236091</t>
  </si>
  <si>
    <t>mísa keramická klozetová závěsná bílá s hlubokým splachováním odpad vodorovný</t>
  </si>
  <si>
    <t>120904438</t>
  </si>
  <si>
    <t>97</t>
  </si>
  <si>
    <t>725210821</t>
  </si>
  <si>
    <t>Demontáž umyvadel bez výtokových armatur</t>
  </si>
  <si>
    <t>-610854758</t>
  </si>
  <si>
    <t>98</t>
  </si>
  <si>
    <t>725219102</t>
  </si>
  <si>
    <t>Montáž umyvadla připevněného na šrouby do zdiva</t>
  </si>
  <si>
    <t>-2065306955</t>
  </si>
  <si>
    <t>99</t>
  </si>
  <si>
    <t>64211046</t>
  </si>
  <si>
    <t>umyvadlo keramické závěsné bílé š 600mm</t>
  </si>
  <si>
    <t>1894207068</t>
  </si>
  <si>
    <t>100</t>
  </si>
  <si>
    <t>725220841</t>
  </si>
  <si>
    <t>Demontáž van ocelová rohová</t>
  </si>
  <si>
    <t>2051871284</t>
  </si>
  <si>
    <t>101</t>
  </si>
  <si>
    <t>725229103</t>
  </si>
  <si>
    <t>Montáž vany se zápachovou uzávěrkou akrylátových</t>
  </si>
  <si>
    <t>-1493061265</t>
  </si>
  <si>
    <t>102</t>
  </si>
  <si>
    <t>55421034</t>
  </si>
  <si>
    <t>vana akrylátová obdélníková vnitřní tvar oválný ergonomický bílá 1700x700mm 135L</t>
  </si>
  <si>
    <t>-997494736</t>
  </si>
  <si>
    <t>103</t>
  </si>
  <si>
    <t>725310823</t>
  </si>
  <si>
    <t>Demontáž dřez jednoduchý vestavěný v kuchyňských sestavách bez výtokových armatur</t>
  </si>
  <si>
    <t>-573806645</t>
  </si>
  <si>
    <t>104</t>
  </si>
  <si>
    <t>725610810</t>
  </si>
  <si>
    <t>Demontáž sporáků plynových</t>
  </si>
  <si>
    <t>1531496097</t>
  </si>
  <si>
    <t>105</t>
  </si>
  <si>
    <t>725813112</t>
  </si>
  <si>
    <t>Ventil rohový pračkový G 3/4"</t>
  </si>
  <si>
    <t>-1109403614</t>
  </si>
  <si>
    <t>pračka a myčka</t>
  </si>
  <si>
    <t>106</t>
  </si>
  <si>
    <t>725820801</t>
  </si>
  <si>
    <t>Demontáž baterie nástěnné do G 3 / 4</t>
  </si>
  <si>
    <t>782508368</t>
  </si>
  <si>
    <t>107</t>
  </si>
  <si>
    <t>725829131</t>
  </si>
  <si>
    <t>Montáž baterie umyvadlové stojánkové G 1/2" ostatní typ</t>
  </si>
  <si>
    <t>-1370693514</t>
  </si>
  <si>
    <t>108</t>
  </si>
  <si>
    <t>55144004</t>
  </si>
  <si>
    <t>baterie umyvadlová stojánková páková s ovládáním odpadu</t>
  </si>
  <si>
    <t>595828073</t>
  </si>
  <si>
    <t>109</t>
  </si>
  <si>
    <t>725839102</t>
  </si>
  <si>
    <t>Montáž baterie vanové nástěnné G 3/4" ostatní typ</t>
  </si>
  <si>
    <t>-587548380</t>
  </si>
  <si>
    <t>110</t>
  </si>
  <si>
    <t>55144943</t>
  </si>
  <si>
    <t>baterie vanová páková bez příslušenství</t>
  </si>
  <si>
    <t>-1100856790</t>
  </si>
  <si>
    <t>111</t>
  </si>
  <si>
    <t>55145003</t>
  </si>
  <si>
    <t>souprava sprchová komplet</t>
  </si>
  <si>
    <t>sada</t>
  </si>
  <si>
    <t>977404650</t>
  </si>
  <si>
    <t>112</t>
  </si>
  <si>
    <t>725859101</t>
  </si>
  <si>
    <t>Montáž ventilů odpadních do DN 32 pro zařizovací předměty</t>
  </si>
  <si>
    <t>1476360694</t>
  </si>
  <si>
    <t>113</t>
  </si>
  <si>
    <t>55161007</t>
  </si>
  <si>
    <t>ventil odpadní umyvadlový celokovový CLICK/CLACK s přepadem a připojovacím závitem 5/4"</t>
  </si>
  <si>
    <t>352893449</t>
  </si>
  <si>
    <t>114</t>
  </si>
  <si>
    <t>725860812</t>
  </si>
  <si>
    <t>Demontáž uzávěrů zápachu dvojitých</t>
  </si>
  <si>
    <t>-49073527</t>
  </si>
  <si>
    <t>Dřez</t>
  </si>
  <si>
    <t>Vana, umyvadlo</t>
  </si>
  <si>
    <t>115</t>
  </si>
  <si>
    <t>725869101</t>
  </si>
  <si>
    <t>Montáž zápachových uzávěrek umyvadlových do DN 40</t>
  </si>
  <si>
    <t>2023974378</t>
  </si>
  <si>
    <t>116</t>
  </si>
  <si>
    <t>55161325</t>
  </si>
  <si>
    <t>uzávěrka zápachová umyvadlová s přípojkou pro pračku, myčku, s krycí růžicí odtoku DN 40</t>
  </si>
  <si>
    <t>-194977986</t>
  </si>
  <si>
    <t>117</t>
  </si>
  <si>
    <t>725869214</t>
  </si>
  <si>
    <t>Montáž zápachových uzávěrek džezových dvoudílných DN 50</t>
  </si>
  <si>
    <t>1318124743</t>
  </si>
  <si>
    <t>118</t>
  </si>
  <si>
    <t>55161118</t>
  </si>
  <si>
    <t>uzávěrka zápachová dřezová nábytková s přípojkou pro myčku a pračku DN 50</t>
  </si>
  <si>
    <t>410829814</t>
  </si>
  <si>
    <t>119</t>
  </si>
  <si>
    <t>998725103</t>
  </si>
  <si>
    <t>Přesun hmot tonážní pro zařizovací předměty v objektech v přes 12 do 24 m</t>
  </si>
  <si>
    <t>-988153933</t>
  </si>
  <si>
    <t>120</t>
  </si>
  <si>
    <t>998725181</t>
  </si>
  <si>
    <t>Příplatek k přesunu hmot tonážní 725 prováděný bez použití mechanizace</t>
  </si>
  <si>
    <t>598947199</t>
  </si>
  <si>
    <t>121</t>
  </si>
  <si>
    <t>998725192</t>
  </si>
  <si>
    <t>Příplatek k přesunu hmot tonážní 725 za zvětšený přesun do 100 m</t>
  </si>
  <si>
    <t>130060712</t>
  </si>
  <si>
    <t>726</t>
  </si>
  <si>
    <t>Zdravotechnika - předstěnové instalace</t>
  </si>
  <si>
    <t>122</t>
  </si>
  <si>
    <t>726131041</t>
  </si>
  <si>
    <t>Instalační předstěna - klozet závěsný v 1120 mm s ovládáním zepředu do lehkých stěn s kovovou kcí</t>
  </si>
  <si>
    <t>799147525</t>
  </si>
  <si>
    <t>123</t>
  </si>
  <si>
    <t>726191001</t>
  </si>
  <si>
    <t>Zvukoizolační souprava pro klozet a bidet</t>
  </si>
  <si>
    <t>-1989850400</t>
  </si>
  <si>
    <t>124</t>
  </si>
  <si>
    <t>726191002</t>
  </si>
  <si>
    <t>Souprava pro předstěnovou montáž</t>
  </si>
  <si>
    <t>441790406</t>
  </si>
  <si>
    <t>125</t>
  </si>
  <si>
    <t>998726113</t>
  </si>
  <si>
    <t>Přesun hmot tonážní pro instalační prefabrikáty v objektech v přes 12 do 24 m</t>
  </si>
  <si>
    <t>622619450</t>
  </si>
  <si>
    <t>126</t>
  </si>
  <si>
    <t>998726181</t>
  </si>
  <si>
    <t>Příplatek k přesunu hmot tonážní 726 prováděný bez použití mechanizace</t>
  </si>
  <si>
    <t>-1690306471</t>
  </si>
  <si>
    <t>127</t>
  </si>
  <si>
    <t>998726192</t>
  </si>
  <si>
    <t>Příplatek k přesunu hmot tonážní 726 za zvětšený přesun do 100 m</t>
  </si>
  <si>
    <t>-1064642703</t>
  </si>
  <si>
    <t>733</t>
  </si>
  <si>
    <t>Ústřední vytápění - rozvodné potrubí</t>
  </si>
  <si>
    <t>343</t>
  </si>
  <si>
    <t>733221102</t>
  </si>
  <si>
    <t>Potrubí měděné měkké spojované měkkým pájením D 15x1 mm</t>
  </si>
  <si>
    <t>-366528950</t>
  </si>
  <si>
    <t>345</t>
  </si>
  <si>
    <t>733291902</t>
  </si>
  <si>
    <t>Propojení potrubí měděného při opravě D 15x1 mm</t>
  </si>
  <si>
    <t>955061044</t>
  </si>
  <si>
    <t>Koupelna radiátor</t>
  </si>
  <si>
    <t>129</t>
  </si>
  <si>
    <t>998733103</t>
  </si>
  <si>
    <t>Přesun hmot tonážní pro rozvody potrubí v objektech v přes 12 do 24 m</t>
  </si>
  <si>
    <t>1323201255</t>
  </si>
  <si>
    <t>130</t>
  </si>
  <si>
    <t>998733181</t>
  </si>
  <si>
    <t>Příplatek k přesunu hmot tonážní 733 prováděný bez použití mechanizace</t>
  </si>
  <si>
    <t>576685477</t>
  </si>
  <si>
    <t>131</t>
  </si>
  <si>
    <t>998733193</t>
  </si>
  <si>
    <t>Příplatek k přesunu hmot tonážní 733 za zvětšený přesun do 500 m</t>
  </si>
  <si>
    <t>489760991</t>
  </si>
  <si>
    <t>734</t>
  </si>
  <si>
    <t>Ústřední vytápění - armatury</t>
  </si>
  <si>
    <t>132</t>
  </si>
  <si>
    <t>734200812</t>
  </si>
  <si>
    <t>Demontáž armatury závitové s jedním závitem přes G 1/2 do G 1</t>
  </si>
  <si>
    <t>-946686441</t>
  </si>
  <si>
    <t>Termostatické hlavice</t>
  </si>
  <si>
    <t>133</t>
  </si>
  <si>
    <t>734209105</t>
  </si>
  <si>
    <t>Montáž armatury závitové s jedním závitem G 1</t>
  </si>
  <si>
    <t>-1403811554</t>
  </si>
  <si>
    <t>344</t>
  </si>
  <si>
    <t>734211127</t>
  </si>
  <si>
    <t>Ventil závitový odvzdušňovací G 1/2 PN 14 do 120°C automatický se zpětnou klapkou otopných těles</t>
  </si>
  <si>
    <t>-1631221294</t>
  </si>
  <si>
    <t>134</t>
  </si>
  <si>
    <t>734890803</t>
  </si>
  <si>
    <t>Přemístění demontovaných armatur vodorovně do 100 m v objektech v přes 6 do 24 m</t>
  </si>
  <si>
    <t>256915051</t>
  </si>
  <si>
    <t>135</t>
  </si>
  <si>
    <t>998734103</t>
  </si>
  <si>
    <t>Přesun hmot tonážní pro armatury v objektech v přes 12 do 24 m</t>
  </si>
  <si>
    <t>-1255595161</t>
  </si>
  <si>
    <t>735</t>
  </si>
  <si>
    <t>Ústřední vytápění - otopná tělesa</t>
  </si>
  <si>
    <t>136</t>
  </si>
  <si>
    <t>735000912</t>
  </si>
  <si>
    <t>Vyregulování ventilu nebo kohoutu dvojregulačního s termostatickým ovládáním</t>
  </si>
  <si>
    <t>-2102937163</t>
  </si>
  <si>
    <t>137</t>
  </si>
  <si>
    <t>735110911</t>
  </si>
  <si>
    <t>Přetěsnění růžice radiátorové otopných těles litinových článkových</t>
  </si>
  <si>
    <t>1129906428</t>
  </si>
  <si>
    <t>138</t>
  </si>
  <si>
    <t>735110914</t>
  </si>
  <si>
    <t>Stažení otopného tělesa</t>
  </si>
  <si>
    <t>2136916317</t>
  </si>
  <si>
    <t>139</t>
  </si>
  <si>
    <t>735111810</t>
  </si>
  <si>
    <t>Demontáž otopného tělesa litinového článkového</t>
  </si>
  <si>
    <t>992137356</t>
  </si>
  <si>
    <t>0,35*24</t>
  </si>
  <si>
    <t>0,35*11</t>
  </si>
  <si>
    <t>140</t>
  </si>
  <si>
    <t>735117110</t>
  </si>
  <si>
    <t>Odpojení a připojení otopného tělesa litinového po nátěru</t>
  </si>
  <si>
    <t>-971366934</t>
  </si>
  <si>
    <t>141</t>
  </si>
  <si>
    <t>735118110</t>
  </si>
  <si>
    <t>Zkoušky těsnosti otopných těles litinových článkových vodou</t>
  </si>
  <si>
    <t>-313646973</t>
  </si>
  <si>
    <t>1,22*0,45</t>
  </si>
  <si>
    <t>340</t>
  </si>
  <si>
    <t>735164511</t>
  </si>
  <si>
    <t>Montáž otopného tělesa trubkového na stěnu v tělesa do 1500 mm</t>
  </si>
  <si>
    <t>746049058</t>
  </si>
  <si>
    <t>341</t>
  </si>
  <si>
    <t>54153016</t>
  </si>
  <si>
    <t>těleso trubkové přímotopné 1220x450mm 300W</t>
  </si>
  <si>
    <t>174773928</t>
  </si>
  <si>
    <t>342</t>
  </si>
  <si>
    <t>55129227</t>
  </si>
  <si>
    <t>armatura připojovací radiátorová HM s termostatickou hlavicí pro dvoutrubkovou soustavu přímá 1/2"x3/4E</t>
  </si>
  <si>
    <t>-2118885349</t>
  </si>
  <si>
    <t>143</t>
  </si>
  <si>
    <t>735191902</t>
  </si>
  <si>
    <t>Vyzkoušení otopných těles litinových po opravě tlakem</t>
  </si>
  <si>
    <t>-429992244</t>
  </si>
  <si>
    <t>144</t>
  </si>
  <si>
    <t>735191904</t>
  </si>
  <si>
    <t>Vyčištění otopných těles litinových proplachem vodou</t>
  </si>
  <si>
    <t>896647108</t>
  </si>
  <si>
    <t>145</t>
  </si>
  <si>
    <t>735191905</t>
  </si>
  <si>
    <t>Odvzdušnění otopných těles</t>
  </si>
  <si>
    <t>766163915</t>
  </si>
  <si>
    <t>146</t>
  </si>
  <si>
    <t>735191910</t>
  </si>
  <si>
    <t>Napuštění vody do otopných těles</t>
  </si>
  <si>
    <t>-142797475</t>
  </si>
  <si>
    <t>147</t>
  </si>
  <si>
    <t>735192911</t>
  </si>
  <si>
    <t>Zpětná montáž otopných těles článkových litinových</t>
  </si>
  <si>
    <t>-1818641940</t>
  </si>
  <si>
    <t>148</t>
  </si>
  <si>
    <t>735221824</t>
  </si>
  <si>
    <t>Demontáž registru trubkového hladkého DN 65 dl do 3 m čtyřpramenný</t>
  </si>
  <si>
    <t>-1035947531</t>
  </si>
  <si>
    <t>149</t>
  </si>
  <si>
    <t>735221860</t>
  </si>
  <si>
    <t>Rozřezání demontovaného registru pramen DN 65 a DN 80</t>
  </si>
  <si>
    <t>-536425658</t>
  </si>
  <si>
    <t>150</t>
  </si>
  <si>
    <t>735494811</t>
  </si>
  <si>
    <t>Vypuštění vody z otopných těles</t>
  </si>
  <si>
    <t>883104872</t>
  </si>
  <si>
    <t>151</t>
  </si>
  <si>
    <t>998735103</t>
  </si>
  <si>
    <t>Přesun hmot tonážní pro otopná tělesa v objektech v přes 12 do 24 m</t>
  </si>
  <si>
    <t>1024862732</t>
  </si>
  <si>
    <t>152</t>
  </si>
  <si>
    <t>998735181</t>
  </si>
  <si>
    <t>Příplatek k přesunu hmot tonážní 735 prováděný bez použití mechanizace</t>
  </si>
  <si>
    <t>-1379757354</t>
  </si>
  <si>
    <t>153</t>
  </si>
  <si>
    <t>998735193</t>
  </si>
  <si>
    <t>Příplatek k přesunu hmot tonážní 735 za zvětšený přesun do 500 m</t>
  </si>
  <si>
    <t>954311082</t>
  </si>
  <si>
    <t>741</t>
  </si>
  <si>
    <t>Elektroinstalace - silnoproud</t>
  </si>
  <si>
    <t>154</t>
  </si>
  <si>
    <t>741-1</t>
  </si>
  <si>
    <t>Demontáž původních rozvodů elektro</t>
  </si>
  <si>
    <t>ks</t>
  </si>
  <si>
    <t>900094341</t>
  </si>
  <si>
    <t>155</t>
  </si>
  <si>
    <t>741112001</t>
  </si>
  <si>
    <t>Montáž krabice zapuštěná plastová kruhová</t>
  </si>
  <si>
    <t>1639188134</t>
  </si>
  <si>
    <t>156</t>
  </si>
  <si>
    <t>1441337</t>
  </si>
  <si>
    <t>KRABICE UNIVERZALNI MELKA 6400-10</t>
  </si>
  <si>
    <t>-190646735</t>
  </si>
  <si>
    <t>157</t>
  </si>
  <si>
    <t>34562690</t>
  </si>
  <si>
    <t>svorkovnice krabicová šroubovací čtyřpólová pro 4x3 vodiče 1,5-4,0mm2, 400V</t>
  </si>
  <si>
    <t>1312043725</t>
  </si>
  <si>
    <t>158</t>
  </si>
  <si>
    <t>741112061</t>
  </si>
  <si>
    <t>Montáž krabice přístrojová zapuštěná plastová kruhová</t>
  </si>
  <si>
    <t>1331286671</t>
  </si>
  <si>
    <t>159</t>
  </si>
  <si>
    <t>1188894</t>
  </si>
  <si>
    <t>KRABICE PRISTROJOVA KP 68/2 KA MELKA</t>
  </si>
  <si>
    <t>-1359348445</t>
  </si>
  <si>
    <t>741122005</t>
  </si>
  <si>
    <t>Montáž kabel Cu bez ukončení uložený pod omítku plný plochý 3x1 až 2,5 mm2 (např. CYKYLo)</t>
  </si>
  <si>
    <t>1494494880</t>
  </si>
  <si>
    <t>113+77</t>
  </si>
  <si>
    <t>161</t>
  </si>
  <si>
    <t>34109517</t>
  </si>
  <si>
    <t>kabel instalační plochý jádro Cu plné izolace PVC plášť PVC 450/750V (CYKYLo) 3x2,5mm2</t>
  </si>
  <si>
    <t>-876871156</t>
  </si>
  <si>
    <t>ZÁSUVKY</t>
  </si>
  <si>
    <t>Samostatný přívod kuchyně myčka</t>
  </si>
  <si>
    <t>Samostatný přívod spíž pračka</t>
  </si>
  <si>
    <t>Samostatná zásuvka kuchyně</t>
  </si>
  <si>
    <t xml:space="preserve">Zásuvkový obvod </t>
  </si>
  <si>
    <t xml:space="preserve">Koupelna </t>
  </si>
  <si>
    <t>113*1,15 'Přepočtené koeficientem množství</t>
  </si>
  <si>
    <t>162</t>
  </si>
  <si>
    <t>34109513</t>
  </si>
  <si>
    <t>kabel instalační plochý jádro Cu plné izolace PVC plášť PVC 450/750V (CYKYLo) 3x1,5mm2</t>
  </si>
  <si>
    <t>-709601893</t>
  </si>
  <si>
    <t xml:space="preserve">Světelný okruh </t>
  </si>
  <si>
    <t>163</t>
  </si>
  <si>
    <t>741122031</t>
  </si>
  <si>
    <t>Montáž kabel Cu bez ukončení uložený pod omítku plný kulatý 5x1,5 až 2,5 mm2 (např. CYKY)</t>
  </si>
  <si>
    <t>-331888401</t>
  </si>
  <si>
    <t xml:space="preserve">Sporák </t>
  </si>
  <si>
    <t>164</t>
  </si>
  <si>
    <t>34111094</t>
  </si>
  <si>
    <t>kabel instalační jádro Cu plné izolace PVC plášť PVC 450/750V (CYKY) 5x2,5mm2</t>
  </si>
  <si>
    <t>-1595017540</t>
  </si>
  <si>
    <t>10*1,15 'Přepočtené koeficientem množství</t>
  </si>
  <si>
    <t>165</t>
  </si>
  <si>
    <t>741130001</t>
  </si>
  <si>
    <t>Ukončení vodič izolovaný do 2,5 mm2 v rozváděči nebo na přístroji</t>
  </si>
  <si>
    <t>321820473</t>
  </si>
  <si>
    <t>166</t>
  </si>
  <si>
    <t>741130004</t>
  </si>
  <si>
    <t>Ukončení vodič izolovaný do 6 mm2 v rozváděči nebo na přístroji</t>
  </si>
  <si>
    <t>1666479537</t>
  </si>
  <si>
    <t>167</t>
  </si>
  <si>
    <t>741130021</t>
  </si>
  <si>
    <t>Ukončení vodič izolovaný do 2,5 mm2 na svorkovnici</t>
  </si>
  <si>
    <t>530128015</t>
  </si>
  <si>
    <t>168</t>
  </si>
  <si>
    <t>741210001</t>
  </si>
  <si>
    <t>Montáž rozvodnice oceloplechová nebo plastová běžná do 20 kg</t>
  </si>
  <si>
    <t>1287000430</t>
  </si>
  <si>
    <t>Bytová rozvodnice</t>
  </si>
  <si>
    <t>169</t>
  </si>
  <si>
    <t>35713116</t>
  </si>
  <si>
    <t>rozvodnice nástěnná, neprůhledné dveře, 1 řada, šířka 18 modulárních jednotek</t>
  </si>
  <si>
    <t>751133338</t>
  </si>
  <si>
    <t>170</t>
  </si>
  <si>
    <t>741210843</t>
  </si>
  <si>
    <t>Demontáž rozvodnic plastových na povrchu s krytím přes IPx4 plochou přes 0,2 m2</t>
  </si>
  <si>
    <t>393673901</t>
  </si>
  <si>
    <t>Bytový rozvaděč</t>
  </si>
  <si>
    <t>171</t>
  </si>
  <si>
    <t>741213811</t>
  </si>
  <si>
    <t>Demontáž kabelu silového z rozvodnice průřezu žil do 4 mm2 bez zachování funkčnosti</t>
  </si>
  <si>
    <t>-1426720102</t>
  </si>
  <si>
    <t>172</t>
  </si>
  <si>
    <t>741240022</t>
  </si>
  <si>
    <t>Montáž příslušenství rozvoden - tabulka pro přístroje lepená</t>
  </si>
  <si>
    <t>1005439251</t>
  </si>
  <si>
    <t>173</t>
  </si>
  <si>
    <t>741310101</t>
  </si>
  <si>
    <t>Montáž vypínač (polo)zapuštěný bezšroubové připojení 1-jednopólový se zapojením vodičů</t>
  </si>
  <si>
    <t>-874559732</t>
  </si>
  <si>
    <t>174</t>
  </si>
  <si>
    <t>ABB.3559A01345</t>
  </si>
  <si>
    <t>Přístroj spínače jednopólového, řazení 1, 1So</t>
  </si>
  <si>
    <t>967634077</t>
  </si>
  <si>
    <t>175</t>
  </si>
  <si>
    <t>ABB.355301289B1</t>
  </si>
  <si>
    <t>Spínač jednopólový, řazení 1</t>
  </si>
  <si>
    <t>674332238</t>
  </si>
  <si>
    <t>176</t>
  </si>
  <si>
    <t>ABB.3901GA00010B1</t>
  </si>
  <si>
    <t>Rámeček jednonásobný</t>
  </si>
  <si>
    <t>-1027560683</t>
  </si>
  <si>
    <t>7+2</t>
  </si>
  <si>
    <t>177</t>
  </si>
  <si>
    <t>741310122</t>
  </si>
  <si>
    <t>Montáž přepínač (polo)zapuštěný bezšroubové připojení 6-střídavý</t>
  </si>
  <si>
    <t>100344790</t>
  </si>
  <si>
    <t>178</t>
  </si>
  <si>
    <t>ABB.355306289B1</t>
  </si>
  <si>
    <t>Přepínač střídavý, řazení 6</t>
  </si>
  <si>
    <t>-1299397886</t>
  </si>
  <si>
    <t>179</t>
  </si>
  <si>
    <t>ABB.3558A06340</t>
  </si>
  <si>
    <t>Přístroj přepínače střídavého, řazení 6, 6So</t>
  </si>
  <si>
    <t>1578747836</t>
  </si>
  <si>
    <t>180</t>
  </si>
  <si>
    <t>741310401</t>
  </si>
  <si>
    <t>Montáž spínač tří/čtyřpólový nástěnný do 16 A prostředí normální</t>
  </si>
  <si>
    <t>-110246041</t>
  </si>
  <si>
    <t>Kuchyň - sporák</t>
  </si>
  <si>
    <t>181</t>
  </si>
  <si>
    <t>10.070.756</t>
  </si>
  <si>
    <t>Kombinace 39563-13 sporáková na omítku</t>
  </si>
  <si>
    <t>-1927522193</t>
  </si>
  <si>
    <t>182</t>
  </si>
  <si>
    <t>741311875</t>
  </si>
  <si>
    <t>Demontáž spínačů zapuštěných normálních do 10 A šroubových bez zachování funkčnosti do 4 svorek</t>
  </si>
  <si>
    <t>-924347474</t>
  </si>
  <si>
    <t xml:space="preserve">Chodba </t>
  </si>
  <si>
    <t>Kuchyň</t>
  </si>
  <si>
    <t>183</t>
  </si>
  <si>
    <t>741313001</t>
  </si>
  <si>
    <t>Montáž zásuvka (polo)zapuštěná bezšroubové připojení 2P+PE se zapojením vodičů</t>
  </si>
  <si>
    <t>-1928343058</t>
  </si>
  <si>
    <t>2+11</t>
  </si>
  <si>
    <t>184</t>
  </si>
  <si>
    <t>ABB.5519AA02357B</t>
  </si>
  <si>
    <t>Zásuvka jednonásobná, chráněná, s clonkami, s bezšroub. svorkami</t>
  </si>
  <si>
    <t>-272391587</t>
  </si>
  <si>
    <t>185</t>
  </si>
  <si>
    <t>ABB.5513AC02357B</t>
  </si>
  <si>
    <t>Zásuvka dvojnásobná s ochr. kolíky, s clonkami, s natočenou dutinou</t>
  </si>
  <si>
    <t>1899650012</t>
  </si>
  <si>
    <t>186</t>
  </si>
  <si>
    <t>741315813</t>
  </si>
  <si>
    <t>Demontáž zásuvek domovních normální prostředí do 16A zapuštěných bezšroubových bez zachování funkčnosti 2P+PE</t>
  </si>
  <si>
    <t>-182987026</t>
  </si>
  <si>
    <t>187</t>
  </si>
  <si>
    <t>741320105</t>
  </si>
  <si>
    <t>Montáž jistič jednopólový nn do 25 A ve skříni</t>
  </si>
  <si>
    <t>1106881005</t>
  </si>
  <si>
    <t>4+1</t>
  </si>
  <si>
    <t>188</t>
  </si>
  <si>
    <t>35822111</t>
  </si>
  <si>
    <t>jistič 1pólový-charakteristika B 16A</t>
  </si>
  <si>
    <t>407287532</t>
  </si>
  <si>
    <t>189</t>
  </si>
  <si>
    <t>35822109</t>
  </si>
  <si>
    <t>jistič 1pólový-charakteristika B 10A</t>
  </si>
  <si>
    <t>-160620219</t>
  </si>
  <si>
    <t>Osvětlení</t>
  </si>
  <si>
    <t>190</t>
  </si>
  <si>
    <t>741320165</t>
  </si>
  <si>
    <t>Montáž jističů třípólových nn do 25 A ve skříni se zapojením vodičů</t>
  </si>
  <si>
    <t>25980650</t>
  </si>
  <si>
    <t>Sporák</t>
  </si>
  <si>
    <t>191</t>
  </si>
  <si>
    <t>35822403</t>
  </si>
  <si>
    <t>jistič 3pólový-charakteristika B 25A</t>
  </si>
  <si>
    <t>-1381941208</t>
  </si>
  <si>
    <t>192</t>
  </si>
  <si>
    <t>741321003</t>
  </si>
  <si>
    <t>Montáž proudových chráničů dvoupólových nn do 25 A ve skříni</t>
  </si>
  <si>
    <t>1956975848</t>
  </si>
  <si>
    <t>193</t>
  </si>
  <si>
    <t>35889206</t>
  </si>
  <si>
    <t>chránič proudový 4pólový 25A pracovního proudu 0,03A</t>
  </si>
  <si>
    <t>737998407</t>
  </si>
  <si>
    <t>194</t>
  </si>
  <si>
    <t>741370002</t>
  </si>
  <si>
    <t>Montáž svítidlo žárovkové bytové stropní přisazené 1 zdroj se sklem</t>
  </si>
  <si>
    <t>705765864</t>
  </si>
  <si>
    <t>Chodb</t>
  </si>
  <si>
    <t>195</t>
  </si>
  <si>
    <t>741370032</t>
  </si>
  <si>
    <t>Montáž svítidlo žárovkové bytové nástěnné přisazené 1 zdroj se sklem</t>
  </si>
  <si>
    <t>-1419076913</t>
  </si>
  <si>
    <t xml:space="preserve"> koupelna</t>
  </si>
  <si>
    <t>196</t>
  </si>
  <si>
    <t>34821275</t>
  </si>
  <si>
    <t>svítidlo bytové žárovkové IP42, max. 60W E27</t>
  </si>
  <si>
    <t>-1196600470</t>
  </si>
  <si>
    <t>197</t>
  </si>
  <si>
    <t>34711200</t>
  </si>
  <si>
    <t>žárovka čirá E27/60W-set 30ks</t>
  </si>
  <si>
    <t>-647622580</t>
  </si>
  <si>
    <t>198</t>
  </si>
  <si>
    <t>741371843</t>
  </si>
  <si>
    <t>Demontáž svítidla bytového se standardní paticí přisazeného do 0,36 m2 bez zachováním funkčnosti</t>
  </si>
  <si>
    <t>-1415989414</t>
  </si>
  <si>
    <t>199</t>
  </si>
  <si>
    <t>741374841</t>
  </si>
  <si>
    <t>Demontáž svítidla interiérového se standardní paticí přisazeného stropního do 0,09 m2 se zachováním funkčnosti</t>
  </si>
  <si>
    <t>-1046383041</t>
  </si>
  <si>
    <t xml:space="preserve"> chodba, pokoj, kuchyně</t>
  </si>
  <si>
    <t>2+1+1</t>
  </si>
  <si>
    <t>200</t>
  </si>
  <si>
    <t>741410071</t>
  </si>
  <si>
    <t>Montáž pospojování ochranné konstrukce ostatní vodičem do 16 mm2 uloženým volně nebo pod omítku</t>
  </si>
  <si>
    <t>-1752657867</t>
  </si>
  <si>
    <t>201</t>
  </si>
  <si>
    <t>34140844</t>
  </si>
  <si>
    <t>vodič propojovací jádro Cu lanované izolace PVC 450/750V (H07V-R) 1x6mm2</t>
  </si>
  <si>
    <t>1293090052</t>
  </si>
  <si>
    <t>202</t>
  </si>
  <si>
    <t>741420021</t>
  </si>
  <si>
    <t>Montáž svorka hromosvodná se 2 šrouby</t>
  </si>
  <si>
    <t>-2135367301</t>
  </si>
  <si>
    <t>203</t>
  </si>
  <si>
    <t>35441895</t>
  </si>
  <si>
    <t>svorka připojovací k připojení kovových částí</t>
  </si>
  <si>
    <t>1217834747</t>
  </si>
  <si>
    <t>204</t>
  </si>
  <si>
    <t>741810001</t>
  </si>
  <si>
    <t>Celková prohlídka elektrického rozvodu a zařízení do 100 000,- Kč</t>
  </si>
  <si>
    <t>1240038204</t>
  </si>
  <si>
    <t>205</t>
  </si>
  <si>
    <t>998741103</t>
  </si>
  <si>
    <t>Přesun hmot tonážní pro silnoproud v objektech v do 24 m</t>
  </si>
  <si>
    <t>2041363853</t>
  </si>
  <si>
    <t>206</t>
  </si>
  <si>
    <t>998741181</t>
  </si>
  <si>
    <t>Příplatek k přesunu hmot tonážní 741 prováděný bez použití mechanizace</t>
  </si>
  <si>
    <t>151705074</t>
  </si>
  <si>
    <t>207</t>
  </si>
  <si>
    <t>998741192</t>
  </si>
  <si>
    <t>Příplatek k přesunu hmot tonážní 741 za zvětšený přesun do 100 m</t>
  </si>
  <si>
    <t>-1172211597</t>
  </si>
  <si>
    <t>742</t>
  </si>
  <si>
    <t>Elektroinstalace - slaboproud</t>
  </si>
  <si>
    <t>208</t>
  </si>
  <si>
    <t>742121001</t>
  </si>
  <si>
    <t>Montáž kabelů sdělovacích pro vnitřní rozvody do 15 žil</t>
  </si>
  <si>
    <t>1907455647</t>
  </si>
  <si>
    <t>209</t>
  </si>
  <si>
    <t>2305113500</t>
  </si>
  <si>
    <t xml:space="preserve">KOAXIÁLNÍ KABEL CB113UV 100M  S5265</t>
  </si>
  <si>
    <t>-392727990</t>
  </si>
  <si>
    <t>346</t>
  </si>
  <si>
    <t>742210161</t>
  </si>
  <si>
    <t>Demontáž a zpětná montáž indikátoru topných nákladů</t>
  </si>
  <si>
    <t>498653939</t>
  </si>
  <si>
    <t>Obývací pokoj a kuchyně</t>
  </si>
  <si>
    <t>210</t>
  </si>
  <si>
    <t>742310006</t>
  </si>
  <si>
    <t>Montáž domácího nástěnného audio/video telefonu</t>
  </si>
  <si>
    <t>-2070343806</t>
  </si>
  <si>
    <t>211</t>
  </si>
  <si>
    <t>742310806</t>
  </si>
  <si>
    <t>Demontáž domácího nástěnného audio/video telefonu</t>
  </si>
  <si>
    <t>293702486</t>
  </si>
  <si>
    <t>212</t>
  </si>
  <si>
    <t>38226805</t>
  </si>
  <si>
    <t>domovní telefon s ovládáním elektrického zámku</t>
  </si>
  <si>
    <t>-975042166</t>
  </si>
  <si>
    <t>213</t>
  </si>
  <si>
    <t>742420121</t>
  </si>
  <si>
    <t>Montáž televizní zásuvky koncové nebo průběžné</t>
  </si>
  <si>
    <t>-673026542</t>
  </si>
  <si>
    <t>214</t>
  </si>
  <si>
    <t>ABB.5011AW0303C</t>
  </si>
  <si>
    <t>Zásuvka TV+R koncová,nástěnná</t>
  </si>
  <si>
    <t>-1406766948</t>
  </si>
  <si>
    <t>215</t>
  </si>
  <si>
    <t>998742103</t>
  </si>
  <si>
    <t>Přesun hmot tonážní pro slaboproud v objektech v do 24 m</t>
  </si>
  <si>
    <t>-589084080</t>
  </si>
  <si>
    <t>216</t>
  </si>
  <si>
    <t>998742181</t>
  </si>
  <si>
    <t>Příplatek k přesunu hmot tonážní 742 prováděný bez použití mechanizace</t>
  </si>
  <si>
    <t>-1479760227</t>
  </si>
  <si>
    <t>217</t>
  </si>
  <si>
    <t>998742192</t>
  </si>
  <si>
    <t>Příplatek k přesunu hmot tonážní 742 za zvětšený přesun do 100 m</t>
  </si>
  <si>
    <t>86555863</t>
  </si>
  <si>
    <t>751</t>
  </si>
  <si>
    <t>Vzduchotechnika</t>
  </si>
  <si>
    <t>218</t>
  </si>
  <si>
    <t>751398022</t>
  </si>
  <si>
    <t>Montáž větrací mřížky stěnové přes 0,040 do 0,100 m2</t>
  </si>
  <si>
    <t>-1634858284</t>
  </si>
  <si>
    <t>219</t>
  </si>
  <si>
    <t>55341412</t>
  </si>
  <si>
    <t>průvětrník mřížový s klapkami 150x300mm</t>
  </si>
  <si>
    <t>-1926820610</t>
  </si>
  <si>
    <t>220</t>
  </si>
  <si>
    <t>751398822</t>
  </si>
  <si>
    <t>Demontáž větrací mřížky stěnové průřezu přes 0,040 do 0,100 m2</t>
  </si>
  <si>
    <t>-1088333745</t>
  </si>
  <si>
    <t>221</t>
  </si>
  <si>
    <t>998751102</t>
  </si>
  <si>
    <t>Přesun hmot tonážní pro vzduchotechniku v objektech výšky přes 12 do 24 m</t>
  </si>
  <si>
    <t>-629919652</t>
  </si>
  <si>
    <t>222</t>
  </si>
  <si>
    <t>998751181</t>
  </si>
  <si>
    <t>Příplatek k přesunu hmot tonážní 751 prováděný bez použití mechanizace pro jakoukoliv výšku objektu</t>
  </si>
  <si>
    <t>1083441803</t>
  </si>
  <si>
    <t>223</t>
  </si>
  <si>
    <t>998751191</t>
  </si>
  <si>
    <t>Příplatek k přesunu hmot tonážní 751 za zvětšený přesun do 500 m</t>
  </si>
  <si>
    <t>2017114081</t>
  </si>
  <si>
    <t>762</t>
  </si>
  <si>
    <t>Konstrukce tesařské</t>
  </si>
  <si>
    <t>224</t>
  </si>
  <si>
    <t>762111811</t>
  </si>
  <si>
    <t>Demontáž stěn a příček z hraněného řeziva</t>
  </si>
  <si>
    <t>463773089</t>
  </si>
  <si>
    <t>0,816*3</t>
  </si>
  <si>
    <t>225</t>
  </si>
  <si>
    <t>998762104</t>
  </si>
  <si>
    <t>Přesun hmot tonážní pro kce tesařské v objektech v do 36 m</t>
  </si>
  <si>
    <t>-500317907</t>
  </si>
  <si>
    <t>226</t>
  </si>
  <si>
    <t>998762181</t>
  </si>
  <si>
    <t>Příplatek k přesunu hmot tonážní 762 prováděný bez použití mechanizace</t>
  </si>
  <si>
    <t>567333193</t>
  </si>
  <si>
    <t>227</t>
  </si>
  <si>
    <t>998762194</t>
  </si>
  <si>
    <t>Příplatek k přesunu hmot tonážní 762 za zvětšený přesun do 1000 m</t>
  </si>
  <si>
    <t>1598250082</t>
  </si>
  <si>
    <t>763</t>
  </si>
  <si>
    <t>Konstrukce suché výstavby</t>
  </si>
  <si>
    <t>228</t>
  </si>
  <si>
    <t>763122402</t>
  </si>
  <si>
    <t>SDK stěna šachtová tl 87,5 mm profil CW+UW 75 desky 1xDF 12,5 bez izolace EI 15</t>
  </si>
  <si>
    <t>2011225865</t>
  </si>
  <si>
    <t>0,816*3-0,6*0,6</t>
  </si>
  <si>
    <t>229</t>
  </si>
  <si>
    <t>763172325</t>
  </si>
  <si>
    <t>Montáž dvířek revizních jednoplášťových SDK kcí vel. 600x600 mm pro příčky a předsazené stěny</t>
  </si>
  <si>
    <t>-786740293</t>
  </si>
  <si>
    <t>230</t>
  </si>
  <si>
    <t>59030714</t>
  </si>
  <si>
    <t>dvířka revizní jednokřídlá s automatickým zámkem 600x600mm</t>
  </si>
  <si>
    <t>1803944787</t>
  </si>
  <si>
    <t>231</t>
  </si>
  <si>
    <t>998763303</t>
  </si>
  <si>
    <t>Přesun hmot tonážní pro sádrokartonové konstrukce v objektech v přes 12 do 24 m</t>
  </si>
  <si>
    <t>-514188947</t>
  </si>
  <si>
    <t>232</t>
  </si>
  <si>
    <t>998763381</t>
  </si>
  <si>
    <t>Příplatek k přesunu hmot tonážní 763 SDK prováděný bez použití mechanizace</t>
  </si>
  <si>
    <t>-682538323</t>
  </si>
  <si>
    <t>233</t>
  </si>
  <si>
    <t>998763391</t>
  </si>
  <si>
    <t>Příplatek k přesunu hmot tonážní 763 SDK za zvětšený přesun do 100 m</t>
  </si>
  <si>
    <t>-1036311229</t>
  </si>
  <si>
    <t>766</t>
  </si>
  <si>
    <t>Konstrukce truhlářské</t>
  </si>
  <si>
    <t>234</t>
  </si>
  <si>
    <t>766-1</t>
  </si>
  <si>
    <t>Repase dveřního kování</t>
  </si>
  <si>
    <t>2129281472</t>
  </si>
  <si>
    <t>235</t>
  </si>
  <si>
    <t>766411811</t>
  </si>
  <si>
    <t>Demontáž truhlářského obložení stěn z panelů plochy do 1,5 m2</t>
  </si>
  <si>
    <t>-1729245134</t>
  </si>
  <si>
    <t>236</t>
  </si>
  <si>
    <t>766691914</t>
  </si>
  <si>
    <t>Vyvěšení nebo zavěšení dřevěných křídel dveří pl do 2 m2</t>
  </si>
  <si>
    <t>1416763908</t>
  </si>
  <si>
    <t>237</t>
  </si>
  <si>
    <t>766691932</t>
  </si>
  <si>
    <t>Seřízení plastového okenního nebo dveřního otvíracího a sklápěcího křídla</t>
  </si>
  <si>
    <t>-1960380534</t>
  </si>
  <si>
    <t>Kochyně</t>
  </si>
  <si>
    <t>238</t>
  </si>
  <si>
    <t>766695212</t>
  </si>
  <si>
    <t>Montáž truhlářských prahů dveří jednokřídlových šířky do 10 cm</t>
  </si>
  <si>
    <t>1473243147</t>
  </si>
  <si>
    <t>239</t>
  </si>
  <si>
    <t>61187116</t>
  </si>
  <si>
    <t>práh dveřní dřevěný dubový tl 20mm dl 620mm š 100mm</t>
  </si>
  <si>
    <t>635346010</t>
  </si>
  <si>
    <t>240</t>
  </si>
  <si>
    <t>61187156</t>
  </si>
  <si>
    <t>práh dveřní dřevěný dubový tl 20mm dl 820mm š 100mm</t>
  </si>
  <si>
    <t>-1212215831</t>
  </si>
  <si>
    <t>241</t>
  </si>
  <si>
    <t>766812830</t>
  </si>
  <si>
    <t>Demontáž kuchyňských linek dřevěných nebo kovových dl přes 1,5 do 1,8 m</t>
  </si>
  <si>
    <t>1698387573</t>
  </si>
  <si>
    <t>242</t>
  </si>
  <si>
    <t>998766105</t>
  </si>
  <si>
    <t>Přesun hmot tonážní pro konstrukce truhlářské v objektech v do 48 m</t>
  </si>
  <si>
    <t>-120704778</t>
  </si>
  <si>
    <t>243</t>
  </si>
  <si>
    <t>998766181</t>
  </si>
  <si>
    <t>Příplatek k přesunu hmot tonážní 766 prováděný bez použití mechanizace</t>
  </si>
  <si>
    <t>1644898640</t>
  </si>
  <si>
    <t>244</t>
  </si>
  <si>
    <t>998766192</t>
  </si>
  <si>
    <t>Příplatek k přesunu hmot tonážní 766 za zvětšený přesun do 100 m</t>
  </si>
  <si>
    <t>933314090</t>
  </si>
  <si>
    <t>771</t>
  </si>
  <si>
    <t>Podlahy z dlaždic</t>
  </si>
  <si>
    <t>313</t>
  </si>
  <si>
    <t>771111011</t>
  </si>
  <si>
    <t>Vysátí podkladu před pokládkou dlažby</t>
  </si>
  <si>
    <t>-2079094534</t>
  </si>
  <si>
    <t>1,242*0,816</t>
  </si>
  <si>
    <t>2,006*0,709</t>
  </si>
  <si>
    <t>314</t>
  </si>
  <si>
    <t>771121011</t>
  </si>
  <si>
    <t>Nátěr penetrační na podlahu</t>
  </si>
  <si>
    <t>1200110013</t>
  </si>
  <si>
    <t>315</t>
  </si>
  <si>
    <t>771471810</t>
  </si>
  <si>
    <t>Demontáž soklíků z dlaždic keramických kladených do malty rovných</t>
  </si>
  <si>
    <t>649968960</t>
  </si>
  <si>
    <t>2,768*2+3,439*2-0,8</t>
  </si>
  <si>
    <t>2,644+1,337+0,771+0,34+0,6+3,298+0,834+1,58+5,362-0,8*2-0,6*3</t>
  </si>
  <si>
    <t>1,242*2+0,816*2-0,6</t>
  </si>
  <si>
    <t>2,006*2+0,709*2-0,6</t>
  </si>
  <si>
    <t>316</t>
  </si>
  <si>
    <t>771474112</t>
  </si>
  <si>
    <t>Montáž soklů z dlaždic keramických rovných flexibilní lepidlo v přes 65 do 90 mm</t>
  </si>
  <si>
    <t>795908918</t>
  </si>
  <si>
    <t>317</t>
  </si>
  <si>
    <t>59761416</t>
  </si>
  <si>
    <t>sokl-dlažba keramická slinutá hladká do interiéru i exteriéru 300x80mm</t>
  </si>
  <si>
    <t>-893078631</t>
  </si>
  <si>
    <t>318</t>
  </si>
  <si>
    <t>771574375</t>
  </si>
  <si>
    <t>Montáž podlah keramických pro mechanické zatížení protiskluzných lepených flexi rychletuhnoucím lepidlem do 12 ks/m2</t>
  </si>
  <si>
    <t>1063345029</t>
  </si>
  <si>
    <t>319</t>
  </si>
  <si>
    <t>59761409</t>
  </si>
  <si>
    <t>dlažba keramická slinutá protiskluzná do interiéru i exteriéru pro vysoké mechanické namáhání přes 9 do 12ks/m2</t>
  </si>
  <si>
    <t>178622058</t>
  </si>
  <si>
    <t>4,923</t>
  </si>
  <si>
    <t>4,923*1,1 'Přepočtené koeficientem množství</t>
  </si>
  <si>
    <t>320</t>
  </si>
  <si>
    <t>771577141</t>
  </si>
  <si>
    <t>Příplatek k montáži podlah keramických lepených disperzním lepidlem za plochu do 5 m2</t>
  </si>
  <si>
    <t>485496302</t>
  </si>
  <si>
    <t>321</t>
  </si>
  <si>
    <t>771591115</t>
  </si>
  <si>
    <t>Podlahy spárování silikonem</t>
  </si>
  <si>
    <t>-654618058</t>
  </si>
  <si>
    <t>Styk podlaha - obklad</t>
  </si>
  <si>
    <t>1,735*2+1,434*2</t>
  </si>
  <si>
    <t>1,242*2+0,816*2</t>
  </si>
  <si>
    <t>2,006*2+0,709*2</t>
  </si>
  <si>
    <t>322</t>
  </si>
  <si>
    <t>771592011</t>
  </si>
  <si>
    <t>Čištění vnitřních ploch podlah nebo schodišť po položení dlažby chemickými prostředky</t>
  </si>
  <si>
    <t>-1229864731</t>
  </si>
  <si>
    <t>323</t>
  </si>
  <si>
    <t>998771103</t>
  </si>
  <si>
    <t>Přesun hmot tonážní pro podlahy z dlaždic v objektech v přes 12 do 24 m</t>
  </si>
  <si>
    <t>595809116</t>
  </si>
  <si>
    <t>324</t>
  </si>
  <si>
    <t>998771181</t>
  </si>
  <si>
    <t>Příplatek k přesunu hmot tonážní 771 prováděný bez použití mechanizace</t>
  </si>
  <si>
    <t>-116106351</t>
  </si>
  <si>
    <t>325</t>
  </si>
  <si>
    <t>998771193</t>
  </si>
  <si>
    <t>Příplatek k přesunu hmot tonážní 771 za zvětšený přesun do 500 m</t>
  </si>
  <si>
    <t>1839583959</t>
  </si>
  <si>
    <t>775</t>
  </si>
  <si>
    <t>Podlahy skládané</t>
  </si>
  <si>
    <t>296</t>
  </si>
  <si>
    <t>775411810</t>
  </si>
  <si>
    <t>Demontáž soklíků nebo lišt dřevěných přibíjených do suti</t>
  </si>
  <si>
    <t>1045376178</t>
  </si>
  <si>
    <t>5,805*2+3,528*2-0,8</t>
  </si>
  <si>
    <t>297</t>
  </si>
  <si>
    <t>775413401</t>
  </si>
  <si>
    <t>Montáž podlahové lišty obvodové lepené</t>
  </si>
  <si>
    <t>1665558613</t>
  </si>
  <si>
    <t>Soklík k PVC podlahám</t>
  </si>
  <si>
    <t>3,439*2+2,768*2-0,8</t>
  </si>
  <si>
    <t>298</t>
  </si>
  <si>
    <t>61418155</t>
  </si>
  <si>
    <t>lišta soklová dřevěná š 15.0 mm, h 60.0 mm</t>
  </si>
  <si>
    <t>575407447</t>
  </si>
  <si>
    <t>42,846*1,08 'Přepočtené koeficientem množství</t>
  </si>
  <si>
    <t>299</t>
  </si>
  <si>
    <t>775510952</t>
  </si>
  <si>
    <t>Doplnění podlah vlysových, tl do 22 mm, plochy do 1 m2</t>
  </si>
  <si>
    <t>1589473686</t>
  </si>
  <si>
    <t>300</t>
  </si>
  <si>
    <t>61192460</t>
  </si>
  <si>
    <t>vlysy parketové š 50mm nad dl 300mm I třída dub</t>
  </si>
  <si>
    <t>1627625688</t>
  </si>
  <si>
    <t>3*1,1 'Přepočtené koeficientem množství</t>
  </si>
  <si>
    <t>301</t>
  </si>
  <si>
    <t>775511820</t>
  </si>
  <si>
    <t>Demontáž podlah vlysových lepených bez lišt do suti</t>
  </si>
  <si>
    <t>-708895378</t>
  </si>
  <si>
    <t>302</t>
  </si>
  <si>
    <t>775591905</t>
  </si>
  <si>
    <t>Oprava podlah dřevěných - tmelení celoplošné vlysové, parketové podlahy</t>
  </si>
  <si>
    <t>-297836231</t>
  </si>
  <si>
    <t>303</t>
  </si>
  <si>
    <t>775591911</t>
  </si>
  <si>
    <t>Oprava podlah dřevěných - broušení hrubé</t>
  </si>
  <si>
    <t>1854202777</t>
  </si>
  <si>
    <t>304</t>
  </si>
  <si>
    <t>775591912</t>
  </si>
  <si>
    <t>Oprava podlah dřevěných - broušení střední</t>
  </si>
  <si>
    <t>-138406336</t>
  </si>
  <si>
    <t>305</t>
  </si>
  <si>
    <t>775591913</t>
  </si>
  <si>
    <t>Oprava podlah dřevěných - broušení jemné</t>
  </si>
  <si>
    <t>153374616</t>
  </si>
  <si>
    <t>306</t>
  </si>
  <si>
    <t>775591920</t>
  </si>
  <si>
    <t>Oprava podlah dřevěných - vysátí povrchu</t>
  </si>
  <si>
    <t>-2112097197</t>
  </si>
  <si>
    <t>307</t>
  </si>
  <si>
    <t>775591921</t>
  </si>
  <si>
    <t>Oprava podlah dřevěných - základní lak</t>
  </si>
  <si>
    <t>-440185040</t>
  </si>
  <si>
    <t>308</t>
  </si>
  <si>
    <t>775591922</t>
  </si>
  <si>
    <t>Oprava podlah dřevěných - vrchní lak pro běžnou zátěž</t>
  </si>
  <si>
    <t>-1691461689</t>
  </si>
  <si>
    <t>309</t>
  </si>
  <si>
    <t>775591926</t>
  </si>
  <si>
    <t>Oprava podlah dřevěných - mezibroušení mezi vrstvami laku</t>
  </si>
  <si>
    <t>913092716</t>
  </si>
  <si>
    <t>310</t>
  </si>
  <si>
    <t>998775103</t>
  </si>
  <si>
    <t>Přesun hmot tonážní pro podlahy dřevěné v objektech v přes 12 do 24 m</t>
  </si>
  <si>
    <t>912486574</t>
  </si>
  <si>
    <t>311</t>
  </si>
  <si>
    <t>998775181</t>
  </si>
  <si>
    <t>Příplatek k přesunu hmot tonážní 775 prováděný bez použití mechanizace</t>
  </si>
  <si>
    <t>-1268124425</t>
  </si>
  <si>
    <t>312</t>
  </si>
  <si>
    <t>998775192</t>
  </si>
  <si>
    <t>Příplatek k přesunu hmot tonážní 775 za zvětšený přesun do 100 m</t>
  </si>
  <si>
    <t>477425340</t>
  </si>
  <si>
    <t>776</t>
  </si>
  <si>
    <t>Podlahy povlakové</t>
  </si>
  <si>
    <t>284</t>
  </si>
  <si>
    <t>776111116</t>
  </si>
  <si>
    <t>Odstranění zbytků lepidla z podkladu povlakových podlah broušením</t>
  </si>
  <si>
    <t>-798678934</t>
  </si>
  <si>
    <t>285</t>
  </si>
  <si>
    <t>776111311</t>
  </si>
  <si>
    <t>Vysátí podkladu povlakových podlah</t>
  </si>
  <si>
    <t>820787150</t>
  </si>
  <si>
    <t>286</t>
  </si>
  <si>
    <t>776141111</t>
  </si>
  <si>
    <t>Vyrovnání podkladu povlakových podlah stěrkou pevnosti 20 MPa tl do 3 mm</t>
  </si>
  <si>
    <t>1466513549</t>
  </si>
  <si>
    <t>287</t>
  </si>
  <si>
    <t>776201811</t>
  </si>
  <si>
    <t>Demontáž lepených povlakových podlah bez podložky ručně</t>
  </si>
  <si>
    <t>1778066371</t>
  </si>
  <si>
    <t>288</t>
  </si>
  <si>
    <t>776221111</t>
  </si>
  <si>
    <t>Lepení pásů z PVC standardním lepidlem</t>
  </si>
  <si>
    <t>-2030490015</t>
  </si>
  <si>
    <t>289</t>
  </si>
  <si>
    <t>28412245</t>
  </si>
  <si>
    <t>krytina podlahová heterogenní š 1,5m tl 2mm</t>
  </si>
  <si>
    <t>-2007944107</t>
  </si>
  <si>
    <t>18,579*1,1 'Přepočtené koeficientem množství</t>
  </si>
  <si>
    <t>290</t>
  </si>
  <si>
    <t>776223111</t>
  </si>
  <si>
    <t>Spoj povlakových podlahovin z PVC svařováním za tepla</t>
  </si>
  <si>
    <t>-1029745996</t>
  </si>
  <si>
    <t>2,769</t>
  </si>
  <si>
    <t>2,644+0,771+3,298</t>
  </si>
  <si>
    <t>291</t>
  </si>
  <si>
    <t>776991111</t>
  </si>
  <si>
    <t>Spárování silikonem</t>
  </si>
  <si>
    <t>-838667885</t>
  </si>
  <si>
    <t>292</t>
  </si>
  <si>
    <t>998776103</t>
  </si>
  <si>
    <t>Přesun hmot tonážní pro podlahy povlakové v objektech v přes 12 do 24 m</t>
  </si>
  <si>
    <t>267875797</t>
  </si>
  <si>
    <t>293</t>
  </si>
  <si>
    <t>998776181</t>
  </si>
  <si>
    <t>Příplatek k přesunu hmot tonážní 776 prováděný bez použití mechanizace</t>
  </si>
  <si>
    <t>98744225</t>
  </si>
  <si>
    <t>294</t>
  </si>
  <si>
    <t>998776192</t>
  </si>
  <si>
    <t>Příplatek k přesunu hmot tonážní 776 za zvětšený přesun do 100 m</t>
  </si>
  <si>
    <t>1055447650</t>
  </si>
  <si>
    <t>781</t>
  </si>
  <si>
    <t>Dokončovací práce - obklady</t>
  </si>
  <si>
    <t>247</t>
  </si>
  <si>
    <t>781111011.1</t>
  </si>
  <si>
    <t>Ometení (oprášení) stěny při přípravě podkladu</t>
  </si>
  <si>
    <t>1399533710</t>
  </si>
  <si>
    <t>(1,242*2+0,816*2)*1,6-0,6*1,6</t>
  </si>
  <si>
    <t>(1,735*2+1,434*2)*2-0,6*2</t>
  </si>
  <si>
    <t>248</t>
  </si>
  <si>
    <t>781121011</t>
  </si>
  <si>
    <t>Nátěr penetrační na stěnu</t>
  </si>
  <si>
    <t>-228173389</t>
  </si>
  <si>
    <t>249</t>
  </si>
  <si>
    <t>781131251</t>
  </si>
  <si>
    <t>Izolace pod obklad těsnící manžetou pro prostupy potrubí</t>
  </si>
  <si>
    <t>879249570</t>
  </si>
  <si>
    <t>Koupelna vana</t>
  </si>
  <si>
    <t>250</t>
  </si>
  <si>
    <t>781161012</t>
  </si>
  <si>
    <t>Montáž profilu dilatační spáry koutové bez izolace při styku podlahy se stěnou</t>
  </si>
  <si>
    <t>380386009</t>
  </si>
  <si>
    <t>(1,242*2+0,816*2)</t>
  </si>
  <si>
    <t>(1,735*2+1,434*2)</t>
  </si>
  <si>
    <t>251</t>
  </si>
  <si>
    <t>LSS.BPESR100D04</t>
  </si>
  <si>
    <t>PES - separační provazec průměr 4 mm 100m</t>
  </si>
  <si>
    <t>1906807677</t>
  </si>
  <si>
    <t>15,884*1,1 'Přepočtené koeficientem množství</t>
  </si>
  <si>
    <t>252</t>
  </si>
  <si>
    <t>781474113</t>
  </si>
  <si>
    <t>Montáž obkladů vnitřních keramických hladkých do 19 ks/m2 lepených flexibilním lepidlem</t>
  </si>
  <si>
    <t>1275074950</t>
  </si>
  <si>
    <t>253</t>
  </si>
  <si>
    <t>LSS.WAAMB201</t>
  </si>
  <si>
    <t>Keramická obkládačka 198x398x7mm</t>
  </si>
  <si>
    <t>1910406538</t>
  </si>
  <si>
    <t>17,102*1,1 'Přepočtené koeficientem množství</t>
  </si>
  <si>
    <t>254</t>
  </si>
  <si>
    <t>781493611</t>
  </si>
  <si>
    <t>Montáž vanových plastových dvířek s rámem lepených</t>
  </si>
  <si>
    <t>-1586004323</t>
  </si>
  <si>
    <t>255</t>
  </si>
  <si>
    <t>55347200</t>
  </si>
  <si>
    <t>dvířka vanová nerezová 300x300mm</t>
  </si>
  <si>
    <t>-592865364</t>
  </si>
  <si>
    <t>256</t>
  </si>
  <si>
    <t>781495115</t>
  </si>
  <si>
    <t>Spárování vnitřních obkladů silikonem</t>
  </si>
  <si>
    <t>-1968894694</t>
  </si>
  <si>
    <t>Styk podlaha - obklad, soklík</t>
  </si>
  <si>
    <t>257</t>
  </si>
  <si>
    <t>781495141</t>
  </si>
  <si>
    <t>Průnik obkladem kruhový do DN 30</t>
  </si>
  <si>
    <t>1324612032</t>
  </si>
  <si>
    <t>Koupelna sprchová a umyvadlová baterie</t>
  </si>
  <si>
    <t>258</t>
  </si>
  <si>
    <t>781495142</t>
  </si>
  <si>
    <t>Průnik obkladem kruhový do DN 90</t>
  </si>
  <si>
    <t>3664277</t>
  </si>
  <si>
    <t xml:space="preserve">zásuvky a vypínače koupelna </t>
  </si>
  <si>
    <t>Sifon umyvadlo</t>
  </si>
  <si>
    <t>259</t>
  </si>
  <si>
    <t>781495143</t>
  </si>
  <si>
    <t>Průnik obkladem kruhový přes DN 90</t>
  </si>
  <si>
    <t>278628957</t>
  </si>
  <si>
    <t>WC koupelna</t>
  </si>
  <si>
    <t>260</t>
  </si>
  <si>
    <t>781495211</t>
  </si>
  <si>
    <t>Čištění vnitřních ploch stěn po provedení obkladu chemickými prostředky</t>
  </si>
  <si>
    <t>103905777</t>
  </si>
  <si>
    <t>261</t>
  </si>
  <si>
    <t>998781103</t>
  </si>
  <si>
    <t>Přesun hmot tonážní pro obklady keramické v objektech v přes 12 do 24 m</t>
  </si>
  <si>
    <t>914099086</t>
  </si>
  <si>
    <t>262</t>
  </si>
  <si>
    <t>998781181</t>
  </si>
  <si>
    <t>Příplatek k přesunu hmot tonážní 781 prováděný bez použití mechanizace</t>
  </si>
  <si>
    <t>-985988016</t>
  </si>
  <si>
    <t>263</t>
  </si>
  <si>
    <t>998781192</t>
  </si>
  <si>
    <t>Příplatek k přesunu hmot tonážní 781 za zvětšený přesun do 100 m</t>
  </si>
  <si>
    <t>-81627611</t>
  </si>
  <si>
    <t>783</t>
  </si>
  <si>
    <t>Dokončovací práce - nátěry</t>
  </si>
  <si>
    <t>265</t>
  </si>
  <si>
    <t>783101403</t>
  </si>
  <si>
    <t>Oprášení podkladu truhlářských konstrukcí před provedením nátěru</t>
  </si>
  <si>
    <t>-165171473</t>
  </si>
  <si>
    <t>DVEŘE - zvětšení plochy dle URS 0,05 + 0,025</t>
  </si>
  <si>
    <t>Dveře pokoje prosklené-dle URS plocha minus 25%</t>
  </si>
  <si>
    <t>(0,8+0,05)*(2+0,025)*2*0,75</t>
  </si>
  <si>
    <t>Dveře na WC</t>
  </si>
  <si>
    <t>(0,6+0,05)*(2+0,025)*2</t>
  </si>
  <si>
    <t>Dveře do spíže</t>
  </si>
  <si>
    <t>Dveře do koupelny</t>
  </si>
  <si>
    <t>Dveře do kuchyně prosklené-dle URS plocha minus 25%</t>
  </si>
  <si>
    <t>266</t>
  </si>
  <si>
    <t>783106801</t>
  </si>
  <si>
    <t>Odstranění nátěrů z truhlářských konstrukcí obroušením</t>
  </si>
  <si>
    <t>704203772</t>
  </si>
  <si>
    <t>267</t>
  </si>
  <si>
    <t>783113101</t>
  </si>
  <si>
    <t>Jednonásobný napouštěcí syntetický nátěr truhlářských konstrukcí</t>
  </si>
  <si>
    <t>1295826036</t>
  </si>
  <si>
    <t>268</t>
  </si>
  <si>
    <t>783114101</t>
  </si>
  <si>
    <t>Základní jednonásobný syntetický nátěr truhlářských konstrukcí</t>
  </si>
  <si>
    <t>-60964630</t>
  </si>
  <si>
    <t>269</t>
  </si>
  <si>
    <t>783117101</t>
  </si>
  <si>
    <t>Krycí jednonásobný syntetický nátěr truhlářských konstrukcí</t>
  </si>
  <si>
    <t>915008527</t>
  </si>
  <si>
    <t>270</t>
  </si>
  <si>
    <t>783152101</t>
  </si>
  <si>
    <t>Lokální tmelení truhlářských konstrukcí včetně přebroušení polyesterovým tmelem plochy do 10%</t>
  </si>
  <si>
    <t>1193356291</t>
  </si>
  <si>
    <t>271</t>
  </si>
  <si>
    <t>783301401</t>
  </si>
  <si>
    <t>Ometení zámečnických konstrukcí</t>
  </si>
  <si>
    <t>-203542267</t>
  </si>
  <si>
    <t>Zárubně</t>
  </si>
  <si>
    <t>Dveře pokoje</t>
  </si>
  <si>
    <t>5*0,4</t>
  </si>
  <si>
    <t xml:space="preserve">Dveře do kuchyně </t>
  </si>
  <si>
    <t>272</t>
  </si>
  <si>
    <t>783306805</t>
  </si>
  <si>
    <t>Odstranění nátěru ze zámečnických konstrukcí opálením</t>
  </si>
  <si>
    <t>-462263602</t>
  </si>
  <si>
    <t>273</t>
  </si>
  <si>
    <t>783314101</t>
  </si>
  <si>
    <t>Základní jednonásobný syntetický nátěr zámečnických konstrukcí</t>
  </si>
  <si>
    <t>-2011422593</t>
  </si>
  <si>
    <t>274</t>
  </si>
  <si>
    <t>783315101</t>
  </si>
  <si>
    <t>Mezinátěr jednonásobný syntetický standardní zámečnických konstrukcí</t>
  </si>
  <si>
    <t>661763236</t>
  </si>
  <si>
    <t>275</t>
  </si>
  <si>
    <t>783317101</t>
  </si>
  <si>
    <t>Krycí jednonásobný syntetický standardní nátěr zámečnických konstrukcí</t>
  </si>
  <si>
    <t>-1793168507</t>
  </si>
  <si>
    <t>276</t>
  </si>
  <si>
    <t>783352101</t>
  </si>
  <si>
    <t>Tmelení včetně přebroušení zámečnických konstrukcí polyesterovým tmelem</t>
  </si>
  <si>
    <t>327372259</t>
  </si>
  <si>
    <t>277</t>
  </si>
  <si>
    <t>783601711</t>
  </si>
  <si>
    <t>Bezoplachové odrezivění potrubí DN do 50 mm</t>
  </si>
  <si>
    <t>-2085970554</t>
  </si>
  <si>
    <t>278</t>
  </si>
  <si>
    <t>783606861</t>
  </si>
  <si>
    <t>Odstranění nátěrů z potrubí DN do 50 mm obroušením</t>
  </si>
  <si>
    <t>-550875674</t>
  </si>
  <si>
    <t>279</t>
  </si>
  <si>
    <t>783614551</t>
  </si>
  <si>
    <t>Základní jednonásobný syntetický nátěr potrubí DN do 50 mm</t>
  </si>
  <si>
    <t>-454376486</t>
  </si>
  <si>
    <t>280</t>
  </si>
  <si>
    <t>783615551</t>
  </si>
  <si>
    <t>Mezinátěr jednonásobný syntetický nátěr potrubí DN do 50 mm</t>
  </si>
  <si>
    <t>661569950</t>
  </si>
  <si>
    <t>281</t>
  </si>
  <si>
    <t>783617601</t>
  </si>
  <si>
    <t>Krycí jednonásobný syntetický nátěr potrubí DN do 50 mm</t>
  </si>
  <si>
    <t>1892136571</t>
  </si>
  <si>
    <t>282</t>
  </si>
  <si>
    <t>783652331</t>
  </si>
  <si>
    <t>Tmelení polyesterovým tmelem potrubí DN do 50 mm</t>
  </si>
  <si>
    <t>1672154199</t>
  </si>
  <si>
    <t>784</t>
  </si>
  <si>
    <t>Dokončovací práce - malby a tapety</t>
  </si>
  <si>
    <t>326</t>
  </si>
  <si>
    <t>784111001</t>
  </si>
  <si>
    <t>Oprášení (ometení ) podkladu v místnostech výšky do 3,80 m</t>
  </si>
  <si>
    <t>1227253885</t>
  </si>
  <si>
    <t>STROPY</t>
  </si>
  <si>
    <t>STĚNY</t>
  </si>
  <si>
    <t>(1,242*2+0,816*2)*2,9-0,6*2</t>
  </si>
  <si>
    <t>327</t>
  </si>
  <si>
    <t>784111011</t>
  </si>
  <si>
    <t>Obroušení podkladu omítnutého v místnostech výšky do 3,80 m</t>
  </si>
  <si>
    <t>-2056846596</t>
  </si>
  <si>
    <t>328</t>
  </si>
  <si>
    <t>784121001</t>
  </si>
  <si>
    <t>Oškrabání malby v mísnostech výšky do 3,80 m</t>
  </si>
  <si>
    <t>1196170432</t>
  </si>
  <si>
    <t>329</t>
  </si>
  <si>
    <t>784121011</t>
  </si>
  <si>
    <t>Rozmývání podkladu po oškrabání malby v místnostech výšky do 3,80 m</t>
  </si>
  <si>
    <t>-2006647761</t>
  </si>
  <si>
    <t>330</t>
  </si>
  <si>
    <t>784171101</t>
  </si>
  <si>
    <t>Zakrytí vnitřních podlah včetně pozdějšího odkrytí</t>
  </si>
  <si>
    <t>-1271633013</t>
  </si>
  <si>
    <t>331</t>
  </si>
  <si>
    <t>58124844</t>
  </si>
  <si>
    <t>fólie pro malířské potřeby zakrývací tl 25µ 4x5m</t>
  </si>
  <si>
    <t>1479050569</t>
  </si>
  <si>
    <t>43,982</t>
  </si>
  <si>
    <t>43,982*1,05 'Přepočtené koeficientem množství</t>
  </si>
  <si>
    <t>332</t>
  </si>
  <si>
    <t>784171121</t>
  </si>
  <si>
    <t>Zakrytí vnitřních ploch konstrukcí nebo prvků v místnostech výšky do 3,80 m</t>
  </si>
  <si>
    <t>1325563547</t>
  </si>
  <si>
    <t>333</t>
  </si>
  <si>
    <t>58124842</t>
  </si>
  <si>
    <t>fólie pro malířské potřeby zakrývací tl 7µ 4x5m</t>
  </si>
  <si>
    <t>-438662736</t>
  </si>
  <si>
    <t>15*1,05 'Přepočtené koeficientem množství</t>
  </si>
  <si>
    <t>334</t>
  </si>
  <si>
    <t>784181121</t>
  </si>
  <si>
    <t>Hloubková jednonásobná penetrace podkladu v místnostech výšky do 3,80 m</t>
  </si>
  <si>
    <t>1067550331</t>
  </si>
  <si>
    <t>335</t>
  </si>
  <si>
    <t>784211101</t>
  </si>
  <si>
    <t>Dvojnásobné bílé malby ze směsí za mokra výborně otěruvzdorných v místnostech výšky do 3,80 m</t>
  </si>
  <si>
    <t>701841442</t>
  </si>
  <si>
    <t>336</t>
  </si>
  <si>
    <t>784211141</t>
  </si>
  <si>
    <t>Příplatek k cenám 2x maleb ze směsí za mokra za provádění plochy do 5m2</t>
  </si>
  <si>
    <t>-515158158</t>
  </si>
  <si>
    <t>Práce a dodávky M</t>
  </si>
  <si>
    <t>58-M</t>
  </si>
  <si>
    <t>Revize vyhrazených technických zařízení</t>
  </si>
  <si>
    <t>337</t>
  </si>
  <si>
    <t>580506007</t>
  </si>
  <si>
    <t>Revize plyn</t>
  </si>
  <si>
    <t>446004749</t>
  </si>
  <si>
    <t>VRN</t>
  </si>
  <si>
    <t>Vedlejší rozpočtové náklady</t>
  </si>
  <si>
    <t>VRN3</t>
  </si>
  <si>
    <t>Zařízení staveniště</t>
  </si>
  <si>
    <t>338</t>
  </si>
  <si>
    <t>030001000</t>
  </si>
  <si>
    <t>den</t>
  </si>
  <si>
    <t>1024</t>
  </si>
  <si>
    <t>-2094645212</t>
  </si>
  <si>
    <t>VRN7</t>
  </si>
  <si>
    <t>Provozní vlivy</t>
  </si>
  <si>
    <t>339</t>
  </si>
  <si>
    <t>070001000</t>
  </si>
  <si>
    <t>173661111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</si>
</sst>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23. 12. 2021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'09 - Bělohorská 1688-122,...'!J30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'09 - Bělohorská 1688-122,...'!P149</f>
        <v>0</v>
      </c>
      <c r="AV95" s="128">
        <f>'09 - Bělohorská 1688-122,...'!J33</f>
        <v>0</v>
      </c>
      <c r="AW95" s="128">
        <f>'09 - Bělohorská 1688-122,...'!J34</f>
        <v>0</v>
      </c>
      <c r="AX95" s="128">
        <f>'09 - Bělohorská 1688-122,...'!J35</f>
        <v>0</v>
      </c>
      <c r="AY95" s="128">
        <f>'09 - Bělohorská 1688-122,...'!J36</f>
        <v>0</v>
      </c>
      <c r="AZ95" s="128">
        <f>'09 - Bělohorská 1688-122,...'!F33</f>
        <v>0</v>
      </c>
      <c r="BA95" s="128">
        <f>'09 - Bělohorská 1688-122,...'!F34</f>
        <v>0</v>
      </c>
      <c r="BB95" s="128">
        <f>'09 - Bělohorská 1688-122,...'!F35</f>
        <v>0</v>
      </c>
      <c r="BC95" s="128">
        <f>'09 - Bělohorská 1688-122,...'!F36</f>
        <v>0</v>
      </c>
      <c r="BD95" s="130">
        <f>'09 - Bělohorská 1688-122,...'!F37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CbpZO02IodiUUXoYkxNX3Iat4i7hIMGZBgd9pJY05FNIajADqoPFCsDEv0nN5XX3Wc3qkUf4KFIXf9d7y1adA==" hashValue="1DXhqEwjI9+mxb5/PchtAIFb7PWB5kvHF08XXysTjROA6tll4hED35WXjcz9SvIBdZKt61a97lt26DiXwG4E9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9 - Bělohorská 1688-122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23. 12. 2021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ROUND((SUM(BE149:BE1625)),  2)</f>
        <v>0</v>
      </c>
      <c r="G33" s="38"/>
      <c r="H33" s="38"/>
      <c r="I33" s="151">
        <v>0.20999999999999999</v>
      </c>
      <c r="J33" s="150">
        <f>ROUND(((SUM(BE149:BE1625))*I33),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ROUND((SUM(BF149:BF1625)),  2)</f>
        <v>0</v>
      </c>
      <c r="G34" s="38"/>
      <c r="H34" s="38"/>
      <c r="I34" s="151">
        <v>0.14999999999999999</v>
      </c>
      <c r="J34" s="150">
        <f>ROUND(((SUM(BF149:BF1625))*I34),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ROUND((SUM(BG149:BG1625)),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ROUND((SUM(BH149:BH1625)),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ROUND((SUM(BI149:BI1625)),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09 - Bělohorská 1688/122, byt č.14, 4.NP-Joujová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23. 12. 2021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J150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J151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J158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J249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J343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J351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J355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J356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J384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J447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J503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J512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J560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J570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J580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J592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J672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J918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J937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J962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J970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J981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J1006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J1077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J1123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J1164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J1234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J1397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9" customFormat="1" ht="24.96" customHeight="1">
      <c r="A125" s="9"/>
      <c r="B125" s="175"/>
      <c r="C125" s="176"/>
      <c r="D125" s="177" t="s">
        <v>119</v>
      </c>
      <c r="E125" s="178"/>
      <c r="F125" s="178"/>
      <c r="G125" s="178"/>
      <c r="H125" s="178"/>
      <c r="I125" s="178"/>
      <c r="J125" s="179">
        <f>J1618</f>
        <v>0</v>
      </c>
      <c r="K125" s="176"/>
      <c r="L125" s="18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J1619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75"/>
      <c r="C127" s="176"/>
      <c r="D127" s="177" t="s">
        <v>121</v>
      </c>
      <c r="E127" s="178"/>
      <c r="F127" s="178"/>
      <c r="G127" s="178"/>
      <c r="H127" s="178"/>
      <c r="I127" s="178"/>
      <c r="J127" s="179">
        <f>J1621</f>
        <v>0</v>
      </c>
      <c r="K127" s="176"/>
      <c r="L127" s="18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81"/>
      <c r="C128" s="182"/>
      <c r="D128" s="183" t="s">
        <v>122</v>
      </c>
      <c r="E128" s="184"/>
      <c r="F128" s="184"/>
      <c r="G128" s="184"/>
      <c r="H128" s="184"/>
      <c r="I128" s="184"/>
      <c r="J128" s="185">
        <f>J1622</f>
        <v>0</v>
      </c>
      <c r="K128" s="182"/>
      <c r="L128" s="18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81"/>
      <c r="C129" s="182"/>
      <c r="D129" s="183" t="s">
        <v>123</v>
      </c>
      <c r="E129" s="184"/>
      <c r="F129" s="184"/>
      <c r="G129" s="184"/>
      <c r="H129" s="184"/>
      <c r="I129" s="184"/>
      <c r="J129" s="185">
        <f>J1624</f>
        <v>0</v>
      </c>
      <c r="K129" s="182"/>
      <c r="L129" s="18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67"/>
      <c r="J131" s="67"/>
      <c r="K131" s="67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5" s="2" customFormat="1" ht="6.96" customHeight="1">
      <c r="A135" s="38"/>
      <c r="B135" s="68"/>
      <c r="C135" s="69"/>
      <c r="D135" s="69"/>
      <c r="E135" s="69"/>
      <c r="F135" s="69"/>
      <c r="G135" s="69"/>
      <c r="H135" s="69"/>
      <c r="I135" s="69"/>
      <c r="J135" s="69"/>
      <c r="K135" s="69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24.96" customHeight="1">
      <c r="A136" s="38"/>
      <c r="B136" s="39"/>
      <c r="C136" s="23" t="s">
        <v>124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16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170" t="str">
        <f>E7</f>
        <v>Byty Bělohorská</v>
      </c>
      <c r="F139" s="32"/>
      <c r="G139" s="32"/>
      <c r="H139" s="32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2" customHeight="1">
      <c r="A140" s="38"/>
      <c r="B140" s="39"/>
      <c r="C140" s="32" t="s">
        <v>84</v>
      </c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6.5" customHeight="1">
      <c r="A141" s="38"/>
      <c r="B141" s="39"/>
      <c r="C141" s="40"/>
      <c r="D141" s="40"/>
      <c r="E141" s="76" t="str">
        <f>E9</f>
        <v>09 - Bělohorská 1688/122, byt č.14, 4.NP-Joujová</v>
      </c>
      <c r="F141" s="40"/>
      <c r="G141" s="40"/>
      <c r="H141" s="40"/>
      <c r="I141" s="40"/>
      <c r="J141" s="40"/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2" customHeight="1">
      <c r="A143" s="38"/>
      <c r="B143" s="39"/>
      <c r="C143" s="32" t="s">
        <v>20</v>
      </c>
      <c r="D143" s="40"/>
      <c r="E143" s="40"/>
      <c r="F143" s="27" t="str">
        <f>F12</f>
        <v xml:space="preserve"> </v>
      </c>
      <c r="G143" s="40"/>
      <c r="H143" s="40"/>
      <c r="I143" s="32" t="s">
        <v>22</v>
      </c>
      <c r="J143" s="79" t="str">
        <f>IF(J12="","",J12)</f>
        <v>23. 12. 2021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6.96" customHeight="1">
      <c r="A144" s="38"/>
      <c r="B144" s="39"/>
      <c r="C144" s="40"/>
      <c r="D144" s="40"/>
      <c r="E144" s="40"/>
      <c r="F144" s="40"/>
      <c r="G144" s="40"/>
      <c r="H144" s="40"/>
      <c r="I144" s="40"/>
      <c r="J144" s="40"/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5.15" customHeight="1">
      <c r="A145" s="38"/>
      <c r="B145" s="39"/>
      <c r="C145" s="32" t="s">
        <v>24</v>
      </c>
      <c r="D145" s="40"/>
      <c r="E145" s="40"/>
      <c r="F145" s="27" t="str">
        <f>E15</f>
        <v xml:space="preserve"> </v>
      </c>
      <c r="G145" s="40"/>
      <c r="H145" s="40"/>
      <c r="I145" s="32" t="s">
        <v>29</v>
      </c>
      <c r="J145" s="36" t="str">
        <f>E21</f>
        <v xml:space="preserve"> </v>
      </c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2" customFormat="1" ht="15.15" customHeight="1">
      <c r="A146" s="38"/>
      <c r="B146" s="39"/>
      <c r="C146" s="32" t="s">
        <v>27</v>
      </c>
      <c r="D146" s="40"/>
      <c r="E146" s="40"/>
      <c r="F146" s="27" t="str">
        <f>IF(E18="","",E18)</f>
        <v>Vyplň údaj</v>
      </c>
      <c r="G146" s="40"/>
      <c r="H146" s="40"/>
      <c r="I146" s="32" t="s">
        <v>31</v>
      </c>
      <c r="J146" s="36" t="str">
        <f>E24</f>
        <v xml:space="preserve"> </v>
      </c>
      <c r="K146" s="40"/>
      <c r="L146" s="63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</row>
    <row r="147" s="2" customFormat="1" ht="10.32" customHeight="1">
      <c r="A147" s="38"/>
      <c r="B147" s="39"/>
      <c r="C147" s="40"/>
      <c r="D147" s="40"/>
      <c r="E147" s="40"/>
      <c r="F147" s="40"/>
      <c r="G147" s="40"/>
      <c r="H147" s="40"/>
      <c r="I147" s="40"/>
      <c r="J147" s="40"/>
      <c r="K147" s="40"/>
      <c r="L147" s="63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  <row r="148" s="11" customFormat="1" ht="29.28" customHeight="1">
      <c r="A148" s="187"/>
      <c r="B148" s="188"/>
      <c r="C148" s="189" t="s">
        <v>125</v>
      </c>
      <c r="D148" s="190" t="s">
        <v>58</v>
      </c>
      <c r="E148" s="190" t="s">
        <v>54</v>
      </c>
      <c r="F148" s="190" t="s">
        <v>55</v>
      </c>
      <c r="G148" s="190" t="s">
        <v>126</v>
      </c>
      <c r="H148" s="190" t="s">
        <v>127</v>
      </c>
      <c r="I148" s="190" t="s">
        <v>128</v>
      </c>
      <c r="J148" s="191" t="s">
        <v>88</v>
      </c>
      <c r="K148" s="192" t="s">
        <v>129</v>
      </c>
      <c r="L148" s="193"/>
      <c r="M148" s="100" t="s">
        <v>1</v>
      </c>
      <c r="N148" s="101" t="s">
        <v>37</v>
      </c>
      <c r="O148" s="101" t="s">
        <v>130</v>
      </c>
      <c r="P148" s="101" t="s">
        <v>131</v>
      </c>
      <c r="Q148" s="101" t="s">
        <v>132</v>
      </c>
      <c r="R148" s="101" t="s">
        <v>133</v>
      </c>
      <c r="S148" s="101" t="s">
        <v>134</v>
      </c>
      <c r="T148" s="102" t="s">
        <v>135</v>
      </c>
      <c r="U148" s="187"/>
      <c r="V148" s="187"/>
      <c r="W148" s="187"/>
      <c r="X148" s="187"/>
      <c r="Y148" s="187"/>
      <c r="Z148" s="187"/>
      <c r="AA148" s="187"/>
      <c r="AB148" s="187"/>
      <c r="AC148" s="187"/>
      <c r="AD148" s="187"/>
      <c r="AE148" s="187"/>
    </row>
    <row r="149" s="2" customFormat="1" ht="22.8" customHeight="1">
      <c r="A149" s="38"/>
      <c r="B149" s="39"/>
      <c r="C149" s="107" t="s">
        <v>136</v>
      </c>
      <c r="D149" s="40"/>
      <c r="E149" s="40"/>
      <c r="F149" s="40"/>
      <c r="G149" s="40"/>
      <c r="H149" s="40"/>
      <c r="I149" s="40"/>
      <c r="J149" s="194">
        <f>BK149</f>
        <v>0</v>
      </c>
      <c r="K149" s="40"/>
      <c r="L149" s="44"/>
      <c r="M149" s="103"/>
      <c r="N149" s="195"/>
      <c r="O149" s="104"/>
      <c r="P149" s="196">
        <f>P150+P355+P1618+P1621</f>
        <v>0</v>
      </c>
      <c r="Q149" s="104"/>
      <c r="R149" s="196">
        <f>R150+R355+R1618+R1621</f>
        <v>3.1442980600000006</v>
      </c>
      <c r="S149" s="104"/>
      <c r="T149" s="197">
        <f>T150+T355+T1618+T1621</f>
        <v>3.9793614800000001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72</v>
      </c>
      <c r="AU149" s="17" t="s">
        <v>90</v>
      </c>
      <c r="BK149" s="198">
        <f>BK150+BK355+BK1618+BK1621</f>
        <v>0</v>
      </c>
    </row>
    <row r="150" s="12" customFormat="1" ht="25.92" customHeight="1">
      <c r="A150" s="12"/>
      <c r="B150" s="199"/>
      <c r="C150" s="200"/>
      <c r="D150" s="201" t="s">
        <v>72</v>
      </c>
      <c r="E150" s="202" t="s">
        <v>137</v>
      </c>
      <c r="F150" s="202" t="s">
        <v>138</v>
      </c>
      <c r="G150" s="200"/>
      <c r="H150" s="200"/>
      <c r="I150" s="203"/>
      <c r="J150" s="204">
        <f>BK150</f>
        <v>0</v>
      </c>
      <c r="K150" s="200"/>
      <c r="L150" s="205"/>
      <c r="M150" s="206"/>
      <c r="N150" s="207"/>
      <c r="O150" s="207"/>
      <c r="P150" s="208">
        <f>P151+P158+P249+P343+P351</f>
        <v>0</v>
      </c>
      <c r="Q150" s="207"/>
      <c r="R150" s="208">
        <f>R151+R158+R249+R343+R351</f>
        <v>1.8413049200000002</v>
      </c>
      <c r="S150" s="207"/>
      <c r="T150" s="209">
        <f>T151+T158+T249+T343+T351</f>
        <v>2.1084910000000003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72</v>
      </c>
      <c r="AU150" s="211" t="s">
        <v>73</v>
      </c>
      <c r="AY150" s="210" t="s">
        <v>139</v>
      </c>
      <c r="BK150" s="212">
        <f>BK151+BK158+BK249+BK343+BK351</f>
        <v>0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140</v>
      </c>
      <c r="F151" s="213" t="s">
        <v>141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SUM(P152:P157)</f>
        <v>0</v>
      </c>
      <c r="Q151" s="207"/>
      <c r="R151" s="208">
        <f>SUM(R152:R157)</f>
        <v>0.14779500000000001</v>
      </c>
      <c r="S151" s="207"/>
      <c r="T151" s="209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81</v>
      </c>
      <c r="AT151" s="211" t="s">
        <v>72</v>
      </c>
      <c r="AU151" s="211" t="s">
        <v>81</v>
      </c>
      <c r="AY151" s="210" t="s">
        <v>139</v>
      </c>
      <c r="BK151" s="212">
        <f>SUM(BK152:BK157)</f>
        <v>0</v>
      </c>
    </row>
    <row r="152" s="2" customFormat="1" ht="33" customHeight="1">
      <c r="A152" s="38"/>
      <c r="B152" s="39"/>
      <c r="C152" s="215" t="s">
        <v>81</v>
      </c>
      <c r="D152" s="215" t="s">
        <v>142</v>
      </c>
      <c r="E152" s="216" t="s">
        <v>143</v>
      </c>
      <c r="F152" s="217" t="s">
        <v>144</v>
      </c>
      <c r="G152" s="218" t="s">
        <v>145</v>
      </c>
      <c r="H152" s="219">
        <v>6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39</v>
      </c>
      <c r="O152" s="91"/>
      <c r="P152" s="225">
        <f>O152*H152</f>
        <v>0</v>
      </c>
      <c r="Q152" s="225">
        <v>0.01218</v>
      </c>
      <c r="R152" s="225">
        <f>Q152*H152</f>
        <v>0.073080000000000006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146</v>
      </c>
      <c r="AT152" s="227" t="s">
        <v>142</v>
      </c>
      <c r="AU152" s="227" t="s">
        <v>147</v>
      </c>
      <c r="AY152" s="17" t="s">
        <v>139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147</v>
      </c>
      <c r="BK152" s="228">
        <f>ROUND(I152*H152,2)</f>
        <v>0</v>
      </c>
      <c r="BL152" s="17" t="s">
        <v>146</v>
      </c>
      <c r="BM152" s="227" t="s">
        <v>148</v>
      </c>
    </row>
    <row r="153" s="13" customFormat="1">
      <c r="A153" s="13"/>
      <c r="B153" s="229"/>
      <c r="C153" s="230"/>
      <c r="D153" s="231" t="s">
        <v>149</v>
      </c>
      <c r="E153" s="232" t="s">
        <v>1</v>
      </c>
      <c r="F153" s="233" t="s">
        <v>150</v>
      </c>
      <c r="G153" s="230"/>
      <c r="H153" s="232" t="s">
        <v>1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149</v>
      </c>
      <c r="AU153" s="239" t="s">
        <v>147</v>
      </c>
      <c r="AV153" s="13" t="s">
        <v>81</v>
      </c>
      <c r="AW153" s="13" t="s">
        <v>30</v>
      </c>
      <c r="AX153" s="13" t="s">
        <v>73</v>
      </c>
      <c r="AY153" s="239" t="s">
        <v>139</v>
      </c>
    </row>
    <row r="154" s="14" customFormat="1">
      <c r="A154" s="14"/>
      <c r="B154" s="240"/>
      <c r="C154" s="241"/>
      <c r="D154" s="231" t="s">
        <v>149</v>
      </c>
      <c r="E154" s="242" t="s">
        <v>1</v>
      </c>
      <c r="F154" s="243" t="s">
        <v>151</v>
      </c>
      <c r="G154" s="241"/>
      <c r="H154" s="244">
        <v>6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0" t="s">
        <v>149</v>
      </c>
      <c r="AU154" s="250" t="s">
        <v>147</v>
      </c>
      <c r="AV154" s="14" t="s">
        <v>147</v>
      </c>
      <c r="AW154" s="14" t="s">
        <v>30</v>
      </c>
      <c r="AX154" s="14" t="s">
        <v>81</v>
      </c>
      <c r="AY154" s="250" t="s">
        <v>139</v>
      </c>
    </row>
    <row r="155" s="2" customFormat="1" ht="24.15" customHeight="1">
      <c r="A155" s="38"/>
      <c r="B155" s="39"/>
      <c r="C155" s="215" t="s">
        <v>147</v>
      </c>
      <c r="D155" s="215" t="s">
        <v>142</v>
      </c>
      <c r="E155" s="216" t="s">
        <v>152</v>
      </c>
      <c r="F155" s="217" t="s">
        <v>153</v>
      </c>
      <c r="G155" s="218" t="s">
        <v>154</v>
      </c>
      <c r="H155" s="219">
        <v>1.02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39</v>
      </c>
      <c r="O155" s="91"/>
      <c r="P155" s="225">
        <f>O155*H155</f>
        <v>0</v>
      </c>
      <c r="Q155" s="225">
        <v>0.073249999999999996</v>
      </c>
      <c r="R155" s="225">
        <f>Q155*H155</f>
        <v>0.074715000000000004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146</v>
      </c>
      <c r="AT155" s="227" t="s">
        <v>142</v>
      </c>
      <c r="AU155" s="227" t="s">
        <v>147</v>
      </c>
      <c r="AY155" s="17" t="s">
        <v>139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147</v>
      </c>
      <c r="BK155" s="228">
        <f>ROUND(I155*H155,2)</f>
        <v>0</v>
      </c>
      <c r="BL155" s="17" t="s">
        <v>146</v>
      </c>
      <c r="BM155" s="227" t="s">
        <v>155</v>
      </c>
    </row>
    <row r="156" s="13" customFormat="1">
      <c r="A156" s="13"/>
      <c r="B156" s="229"/>
      <c r="C156" s="230"/>
      <c r="D156" s="231" t="s">
        <v>149</v>
      </c>
      <c r="E156" s="232" t="s">
        <v>1</v>
      </c>
      <c r="F156" s="233" t="s">
        <v>156</v>
      </c>
      <c r="G156" s="230"/>
      <c r="H156" s="232" t="s">
        <v>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9" t="s">
        <v>149</v>
      </c>
      <c r="AU156" s="239" t="s">
        <v>147</v>
      </c>
      <c r="AV156" s="13" t="s">
        <v>81</v>
      </c>
      <c r="AW156" s="13" t="s">
        <v>30</v>
      </c>
      <c r="AX156" s="13" t="s">
        <v>73</v>
      </c>
      <c r="AY156" s="239" t="s">
        <v>139</v>
      </c>
    </row>
    <row r="157" s="14" customFormat="1">
      <c r="A157" s="14"/>
      <c r="B157" s="240"/>
      <c r="C157" s="241"/>
      <c r="D157" s="231" t="s">
        <v>149</v>
      </c>
      <c r="E157" s="242" t="s">
        <v>1</v>
      </c>
      <c r="F157" s="243" t="s">
        <v>157</v>
      </c>
      <c r="G157" s="241"/>
      <c r="H157" s="244">
        <v>1.02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0" t="s">
        <v>149</v>
      </c>
      <c r="AU157" s="250" t="s">
        <v>147</v>
      </c>
      <c r="AV157" s="14" t="s">
        <v>147</v>
      </c>
      <c r="AW157" s="14" t="s">
        <v>30</v>
      </c>
      <c r="AX157" s="14" t="s">
        <v>81</v>
      </c>
      <c r="AY157" s="250" t="s">
        <v>139</v>
      </c>
    </row>
    <row r="158" s="12" customFormat="1" ht="22.8" customHeight="1">
      <c r="A158" s="12"/>
      <c r="B158" s="199"/>
      <c r="C158" s="200"/>
      <c r="D158" s="201" t="s">
        <v>72</v>
      </c>
      <c r="E158" s="213" t="s">
        <v>151</v>
      </c>
      <c r="F158" s="213" t="s">
        <v>158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SUM(P159:P248)</f>
        <v>0</v>
      </c>
      <c r="Q158" s="207"/>
      <c r="R158" s="208">
        <f>SUM(R159:R248)</f>
        <v>1.68603298</v>
      </c>
      <c r="S158" s="207"/>
      <c r="T158" s="209">
        <f>SUM(T159:T248)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81</v>
      </c>
      <c r="AT158" s="211" t="s">
        <v>72</v>
      </c>
      <c r="AU158" s="211" t="s">
        <v>81</v>
      </c>
      <c r="AY158" s="210" t="s">
        <v>139</v>
      </c>
      <c r="BK158" s="212">
        <f>SUM(BK159:BK248)</f>
        <v>0</v>
      </c>
    </row>
    <row r="159" s="2" customFormat="1" ht="24.15" customHeight="1">
      <c r="A159" s="38"/>
      <c r="B159" s="39"/>
      <c r="C159" s="215" t="s">
        <v>140</v>
      </c>
      <c r="D159" s="215" t="s">
        <v>142</v>
      </c>
      <c r="E159" s="216" t="s">
        <v>159</v>
      </c>
      <c r="F159" s="217" t="s">
        <v>160</v>
      </c>
      <c r="G159" s="218" t="s">
        <v>154</v>
      </c>
      <c r="H159" s="219">
        <v>43.981999999999999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0.00025999999999999998</v>
      </c>
      <c r="R159" s="225">
        <f>Q159*H159</f>
        <v>0.011435319999999999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146</v>
      </c>
      <c r="AT159" s="227" t="s">
        <v>142</v>
      </c>
      <c r="AU159" s="227" t="s">
        <v>147</v>
      </c>
      <c r="AY159" s="17" t="s">
        <v>139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147</v>
      </c>
      <c r="BK159" s="228">
        <f>ROUND(I159*H159,2)</f>
        <v>0</v>
      </c>
      <c r="BL159" s="17" t="s">
        <v>146</v>
      </c>
      <c r="BM159" s="227" t="s">
        <v>161</v>
      </c>
    </row>
    <row r="160" s="13" customFormat="1">
      <c r="A160" s="13"/>
      <c r="B160" s="229"/>
      <c r="C160" s="230"/>
      <c r="D160" s="231" t="s">
        <v>149</v>
      </c>
      <c r="E160" s="232" t="s">
        <v>1</v>
      </c>
      <c r="F160" s="233" t="s">
        <v>162</v>
      </c>
      <c r="G160" s="230"/>
      <c r="H160" s="232" t="s">
        <v>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149</v>
      </c>
      <c r="AU160" s="239" t="s">
        <v>147</v>
      </c>
      <c r="AV160" s="13" t="s">
        <v>81</v>
      </c>
      <c r="AW160" s="13" t="s">
        <v>30</v>
      </c>
      <c r="AX160" s="13" t="s">
        <v>73</v>
      </c>
      <c r="AY160" s="239" t="s">
        <v>139</v>
      </c>
    </row>
    <row r="161" s="14" customFormat="1">
      <c r="A161" s="14"/>
      <c r="B161" s="240"/>
      <c r="C161" s="241"/>
      <c r="D161" s="231" t="s">
        <v>149</v>
      </c>
      <c r="E161" s="242" t="s">
        <v>1</v>
      </c>
      <c r="F161" s="243" t="s">
        <v>163</v>
      </c>
      <c r="G161" s="241"/>
      <c r="H161" s="244">
        <v>9.0600000000000005</v>
      </c>
      <c r="I161" s="245"/>
      <c r="J161" s="241"/>
      <c r="K161" s="241"/>
      <c r="L161" s="246"/>
      <c r="M161" s="247"/>
      <c r="N161" s="248"/>
      <c r="O161" s="248"/>
      <c r="P161" s="248"/>
      <c r="Q161" s="248"/>
      <c r="R161" s="248"/>
      <c r="S161" s="248"/>
      <c r="T161" s="24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0" t="s">
        <v>149</v>
      </c>
      <c r="AU161" s="250" t="s">
        <v>147</v>
      </c>
      <c r="AV161" s="14" t="s">
        <v>147</v>
      </c>
      <c r="AW161" s="14" t="s">
        <v>30</v>
      </c>
      <c r="AX161" s="14" t="s">
        <v>73</v>
      </c>
      <c r="AY161" s="250" t="s">
        <v>139</v>
      </c>
    </row>
    <row r="162" s="13" customFormat="1">
      <c r="A162" s="13"/>
      <c r="B162" s="229"/>
      <c r="C162" s="230"/>
      <c r="D162" s="231" t="s">
        <v>149</v>
      </c>
      <c r="E162" s="232" t="s">
        <v>1</v>
      </c>
      <c r="F162" s="233" t="s">
        <v>164</v>
      </c>
      <c r="G162" s="230"/>
      <c r="H162" s="232" t="s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9" t="s">
        <v>149</v>
      </c>
      <c r="AU162" s="239" t="s">
        <v>147</v>
      </c>
      <c r="AV162" s="13" t="s">
        <v>81</v>
      </c>
      <c r="AW162" s="13" t="s">
        <v>30</v>
      </c>
      <c r="AX162" s="13" t="s">
        <v>73</v>
      </c>
      <c r="AY162" s="239" t="s">
        <v>139</v>
      </c>
    </row>
    <row r="163" s="14" customFormat="1">
      <c r="A163" s="14"/>
      <c r="B163" s="240"/>
      <c r="C163" s="241"/>
      <c r="D163" s="231" t="s">
        <v>149</v>
      </c>
      <c r="E163" s="242" t="s">
        <v>1</v>
      </c>
      <c r="F163" s="243" t="s">
        <v>165</v>
      </c>
      <c r="G163" s="241"/>
      <c r="H163" s="244">
        <v>2.488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0" t="s">
        <v>149</v>
      </c>
      <c r="AU163" s="250" t="s">
        <v>147</v>
      </c>
      <c r="AV163" s="14" t="s">
        <v>147</v>
      </c>
      <c r="AW163" s="14" t="s">
        <v>30</v>
      </c>
      <c r="AX163" s="14" t="s">
        <v>73</v>
      </c>
      <c r="AY163" s="250" t="s">
        <v>139</v>
      </c>
    </row>
    <row r="164" s="13" customFormat="1">
      <c r="A164" s="13"/>
      <c r="B164" s="229"/>
      <c r="C164" s="230"/>
      <c r="D164" s="231" t="s">
        <v>149</v>
      </c>
      <c r="E164" s="232" t="s">
        <v>1</v>
      </c>
      <c r="F164" s="233" t="s">
        <v>166</v>
      </c>
      <c r="G164" s="230"/>
      <c r="H164" s="232" t="s">
        <v>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149</v>
      </c>
      <c r="AU164" s="239" t="s">
        <v>147</v>
      </c>
      <c r="AV164" s="13" t="s">
        <v>81</v>
      </c>
      <c r="AW164" s="13" t="s">
        <v>30</v>
      </c>
      <c r="AX164" s="13" t="s">
        <v>73</v>
      </c>
      <c r="AY164" s="239" t="s">
        <v>139</v>
      </c>
    </row>
    <row r="165" s="14" customFormat="1">
      <c r="A165" s="14"/>
      <c r="B165" s="240"/>
      <c r="C165" s="241"/>
      <c r="D165" s="231" t="s">
        <v>149</v>
      </c>
      <c r="E165" s="242" t="s">
        <v>1</v>
      </c>
      <c r="F165" s="243" t="s">
        <v>167</v>
      </c>
      <c r="G165" s="241"/>
      <c r="H165" s="244">
        <v>1.0129999999999999</v>
      </c>
      <c r="I165" s="245"/>
      <c r="J165" s="241"/>
      <c r="K165" s="241"/>
      <c r="L165" s="246"/>
      <c r="M165" s="247"/>
      <c r="N165" s="248"/>
      <c r="O165" s="248"/>
      <c r="P165" s="248"/>
      <c r="Q165" s="248"/>
      <c r="R165" s="248"/>
      <c r="S165" s="248"/>
      <c r="T165" s="24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0" t="s">
        <v>149</v>
      </c>
      <c r="AU165" s="250" t="s">
        <v>147</v>
      </c>
      <c r="AV165" s="14" t="s">
        <v>147</v>
      </c>
      <c r="AW165" s="14" t="s">
        <v>30</v>
      </c>
      <c r="AX165" s="14" t="s">
        <v>73</v>
      </c>
      <c r="AY165" s="250" t="s">
        <v>139</v>
      </c>
    </row>
    <row r="166" s="13" customFormat="1">
      <c r="A166" s="13"/>
      <c r="B166" s="229"/>
      <c r="C166" s="230"/>
      <c r="D166" s="231" t="s">
        <v>149</v>
      </c>
      <c r="E166" s="232" t="s">
        <v>1</v>
      </c>
      <c r="F166" s="233" t="s">
        <v>168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149</v>
      </c>
      <c r="AU166" s="239" t="s">
        <v>147</v>
      </c>
      <c r="AV166" s="13" t="s">
        <v>81</v>
      </c>
      <c r="AW166" s="13" t="s">
        <v>30</v>
      </c>
      <c r="AX166" s="13" t="s">
        <v>73</v>
      </c>
      <c r="AY166" s="239" t="s">
        <v>139</v>
      </c>
    </row>
    <row r="167" s="14" customFormat="1">
      <c r="A167" s="14"/>
      <c r="B167" s="240"/>
      <c r="C167" s="241"/>
      <c r="D167" s="231" t="s">
        <v>149</v>
      </c>
      <c r="E167" s="242" t="s">
        <v>1</v>
      </c>
      <c r="F167" s="243" t="s">
        <v>169</v>
      </c>
      <c r="G167" s="241"/>
      <c r="H167" s="244">
        <v>1.4219999999999999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149</v>
      </c>
      <c r="AU167" s="250" t="s">
        <v>147</v>
      </c>
      <c r="AV167" s="14" t="s">
        <v>147</v>
      </c>
      <c r="AW167" s="14" t="s">
        <v>30</v>
      </c>
      <c r="AX167" s="14" t="s">
        <v>73</v>
      </c>
      <c r="AY167" s="250" t="s">
        <v>139</v>
      </c>
    </row>
    <row r="168" s="13" customFormat="1">
      <c r="A168" s="13"/>
      <c r="B168" s="229"/>
      <c r="C168" s="230"/>
      <c r="D168" s="231" t="s">
        <v>149</v>
      </c>
      <c r="E168" s="232" t="s">
        <v>1</v>
      </c>
      <c r="F168" s="233" t="s">
        <v>170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149</v>
      </c>
      <c r="AU168" s="239" t="s">
        <v>147</v>
      </c>
      <c r="AV168" s="13" t="s">
        <v>81</v>
      </c>
      <c r="AW168" s="13" t="s">
        <v>30</v>
      </c>
      <c r="AX168" s="13" t="s">
        <v>73</v>
      </c>
      <c r="AY168" s="239" t="s">
        <v>139</v>
      </c>
    </row>
    <row r="169" s="14" customFormat="1">
      <c r="A169" s="14"/>
      <c r="B169" s="240"/>
      <c r="C169" s="241"/>
      <c r="D169" s="231" t="s">
        <v>149</v>
      </c>
      <c r="E169" s="242" t="s">
        <v>1</v>
      </c>
      <c r="F169" s="243" t="s">
        <v>171</v>
      </c>
      <c r="G169" s="241"/>
      <c r="H169" s="244">
        <v>9.5190000000000001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149</v>
      </c>
      <c r="AU169" s="250" t="s">
        <v>147</v>
      </c>
      <c r="AV169" s="14" t="s">
        <v>147</v>
      </c>
      <c r="AW169" s="14" t="s">
        <v>30</v>
      </c>
      <c r="AX169" s="14" t="s">
        <v>73</v>
      </c>
      <c r="AY169" s="250" t="s">
        <v>139</v>
      </c>
    </row>
    <row r="170" s="13" customFormat="1">
      <c r="A170" s="13"/>
      <c r="B170" s="229"/>
      <c r="C170" s="230"/>
      <c r="D170" s="231" t="s">
        <v>149</v>
      </c>
      <c r="E170" s="232" t="s">
        <v>1</v>
      </c>
      <c r="F170" s="233" t="s">
        <v>172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149</v>
      </c>
      <c r="AU170" s="239" t="s">
        <v>147</v>
      </c>
      <c r="AV170" s="13" t="s">
        <v>81</v>
      </c>
      <c r="AW170" s="13" t="s">
        <v>30</v>
      </c>
      <c r="AX170" s="13" t="s">
        <v>73</v>
      </c>
      <c r="AY170" s="239" t="s">
        <v>139</v>
      </c>
    </row>
    <row r="171" s="14" customFormat="1">
      <c r="A171" s="14"/>
      <c r="B171" s="240"/>
      <c r="C171" s="241"/>
      <c r="D171" s="231" t="s">
        <v>149</v>
      </c>
      <c r="E171" s="242" t="s">
        <v>1</v>
      </c>
      <c r="F171" s="243" t="s">
        <v>173</v>
      </c>
      <c r="G171" s="241"/>
      <c r="H171" s="244">
        <v>20.48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149</v>
      </c>
      <c r="AU171" s="250" t="s">
        <v>147</v>
      </c>
      <c r="AV171" s="14" t="s">
        <v>147</v>
      </c>
      <c r="AW171" s="14" t="s">
        <v>30</v>
      </c>
      <c r="AX171" s="14" t="s">
        <v>73</v>
      </c>
      <c r="AY171" s="250" t="s">
        <v>139</v>
      </c>
    </row>
    <row r="172" s="15" customFormat="1">
      <c r="A172" s="15"/>
      <c r="B172" s="251"/>
      <c r="C172" s="252"/>
      <c r="D172" s="231" t="s">
        <v>149</v>
      </c>
      <c r="E172" s="253" t="s">
        <v>1</v>
      </c>
      <c r="F172" s="254" t="s">
        <v>174</v>
      </c>
      <c r="G172" s="252"/>
      <c r="H172" s="255">
        <v>43.981999999999999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1" t="s">
        <v>149</v>
      </c>
      <c r="AU172" s="261" t="s">
        <v>147</v>
      </c>
      <c r="AV172" s="15" t="s">
        <v>146</v>
      </c>
      <c r="AW172" s="15" t="s">
        <v>30</v>
      </c>
      <c r="AX172" s="15" t="s">
        <v>81</v>
      </c>
      <c r="AY172" s="261" t="s">
        <v>139</v>
      </c>
    </row>
    <row r="173" s="2" customFormat="1" ht="24.15" customHeight="1">
      <c r="A173" s="38"/>
      <c r="B173" s="39"/>
      <c r="C173" s="215" t="s">
        <v>146</v>
      </c>
      <c r="D173" s="215" t="s">
        <v>142</v>
      </c>
      <c r="E173" s="216" t="s">
        <v>175</v>
      </c>
      <c r="F173" s="217" t="s">
        <v>176</v>
      </c>
      <c r="G173" s="218" t="s">
        <v>154</v>
      </c>
      <c r="H173" s="219">
        <v>43.981999999999999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39</v>
      </c>
      <c r="O173" s="91"/>
      <c r="P173" s="225">
        <f>O173*H173</f>
        <v>0</v>
      </c>
      <c r="Q173" s="225">
        <v>0.0030000000000000001</v>
      </c>
      <c r="R173" s="225">
        <f>Q173*H173</f>
        <v>0.13194600000000001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146</v>
      </c>
      <c r="AT173" s="227" t="s">
        <v>142</v>
      </c>
      <c r="AU173" s="227" t="s">
        <v>147</v>
      </c>
      <c r="AY173" s="17" t="s">
        <v>139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147</v>
      </c>
      <c r="BK173" s="228">
        <f>ROUND(I173*H173,2)</f>
        <v>0</v>
      </c>
      <c r="BL173" s="17" t="s">
        <v>146</v>
      </c>
      <c r="BM173" s="227" t="s">
        <v>177</v>
      </c>
    </row>
    <row r="174" s="13" customFormat="1">
      <c r="A174" s="13"/>
      <c r="B174" s="229"/>
      <c r="C174" s="230"/>
      <c r="D174" s="231" t="s">
        <v>149</v>
      </c>
      <c r="E174" s="232" t="s">
        <v>1</v>
      </c>
      <c r="F174" s="233" t="s">
        <v>162</v>
      </c>
      <c r="G174" s="230"/>
      <c r="H174" s="232" t="s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9" t="s">
        <v>149</v>
      </c>
      <c r="AU174" s="239" t="s">
        <v>147</v>
      </c>
      <c r="AV174" s="13" t="s">
        <v>81</v>
      </c>
      <c r="AW174" s="13" t="s">
        <v>30</v>
      </c>
      <c r="AX174" s="13" t="s">
        <v>73</v>
      </c>
      <c r="AY174" s="239" t="s">
        <v>139</v>
      </c>
    </row>
    <row r="175" s="14" customFormat="1">
      <c r="A175" s="14"/>
      <c r="B175" s="240"/>
      <c r="C175" s="241"/>
      <c r="D175" s="231" t="s">
        <v>149</v>
      </c>
      <c r="E175" s="242" t="s">
        <v>1</v>
      </c>
      <c r="F175" s="243" t="s">
        <v>163</v>
      </c>
      <c r="G175" s="241"/>
      <c r="H175" s="244">
        <v>9.0600000000000005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0" t="s">
        <v>149</v>
      </c>
      <c r="AU175" s="250" t="s">
        <v>147</v>
      </c>
      <c r="AV175" s="14" t="s">
        <v>147</v>
      </c>
      <c r="AW175" s="14" t="s">
        <v>30</v>
      </c>
      <c r="AX175" s="14" t="s">
        <v>73</v>
      </c>
      <c r="AY175" s="250" t="s">
        <v>139</v>
      </c>
    </row>
    <row r="176" s="13" customFormat="1">
      <c r="A176" s="13"/>
      <c r="B176" s="229"/>
      <c r="C176" s="230"/>
      <c r="D176" s="231" t="s">
        <v>149</v>
      </c>
      <c r="E176" s="232" t="s">
        <v>1</v>
      </c>
      <c r="F176" s="233" t="s">
        <v>164</v>
      </c>
      <c r="G176" s="230"/>
      <c r="H176" s="232" t="s">
        <v>1</v>
      </c>
      <c r="I176" s="234"/>
      <c r="J176" s="230"/>
      <c r="K176" s="230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149</v>
      </c>
      <c r="AU176" s="239" t="s">
        <v>147</v>
      </c>
      <c r="AV176" s="13" t="s">
        <v>81</v>
      </c>
      <c r="AW176" s="13" t="s">
        <v>30</v>
      </c>
      <c r="AX176" s="13" t="s">
        <v>73</v>
      </c>
      <c r="AY176" s="239" t="s">
        <v>139</v>
      </c>
    </row>
    <row r="177" s="14" customFormat="1">
      <c r="A177" s="14"/>
      <c r="B177" s="240"/>
      <c r="C177" s="241"/>
      <c r="D177" s="231" t="s">
        <v>149</v>
      </c>
      <c r="E177" s="242" t="s">
        <v>1</v>
      </c>
      <c r="F177" s="243" t="s">
        <v>165</v>
      </c>
      <c r="G177" s="241"/>
      <c r="H177" s="244">
        <v>2.488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149</v>
      </c>
      <c r="AU177" s="250" t="s">
        <v>147</v>
      </c>
      <c r="AV177" s="14" t="s">
        <v>147</v>
      </c>
      <c r="AW177" s="14" t="s">
        <v>30</v>
      </c>
      <c r="AX177" s="14" t="s">
        <v>73</v>
      </c>
      <c r="AY177" s="250" t="s">
        <v>139</v>
      </c>
    </row>
    <row r="178" s="13" customFormat="1">
      <c r="A178" s="13"/>
      <c r="B178" s="229"/>
      <c r="C178" s="230"/>
      <c r="D178" s="231" t="s">
        <v>149</v>
      </c>
      <c r="E178" s="232" t="s">
        <v>1</v>
      </c>
      <c r="F178" s="233" t="s">
        <v>166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149</v>
      </c>
      <c r="AU178" s="239" t="s">
        <v>147</v>
      </c>
      <c r="AV178" s="13" t="s">
        <v>81</v>
      </c>
      <c r="AW178" s="13" t="s">
        <v>30</v>
      </c>
      <c r="AX178" s="13" t="s">
        <v>73</v>
      </c>
      <c r="AY178" s="239" t="s">
        <v>139</v>
      </c>
    </row>
    <row r="179" s="14" customFormat="1">
      <c r="A179" s="14"/>
      <c r="B179" s="240"/>
      <c r="C179" s="241"/>
      <c r="D179" s="231" t="s">
        <v>149</v>
      </c>
      <c r="E179" s="242" t="s">
        <v>1</v>
      </c>
      <c r="F179" s="243" t="s">
        <v>167</v>
      </c>
      <c r="G179" s="241"/>
      <c r="H179" s="244">
        <v>1.0129999999999999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149</v>
      </c>
      <c r="AU179" s="250" t="s">
        <v>147</v>
      </c>
      <c r="AV179" s="14" t="s">
        <v>147</v>
      </c>
      <c r="AW179" s="14" t="s">
        <v>30</v>
      </c>
      <c r="AX179" s="14" t="s">
        <v>73</v>
      </c>
      <c r="AY179" s="250" t="s">
        <v>139</v>
      </c>
    </row>
    <row r="180" s="13" customFormat="1">
      <c r="A180" s="13"/>
      <c r="B180" s="229"/>
      <c r="C180" s="230"/>
      <c r="D180" s="231" t="s">
        <v>149</v>
      </c>
      <c r="E180" s="232" t="s">
        <v>1</v>
      </c>
      <c r="F180" s="233" t="s">
        <v>168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149</v>
      </c>
      <c r="AU180" s="239" t="s">
        <v>147</v>
      </c>
      <c r="AV180" s="13" t="s">
        <v>81</v>
      </c>
      <c r="AW180" s="13" t="s">
        <v>30</v>
      </c>
      <c r="AX180" s="13" t="s">
        <v>73</v>
      </c>
      <c r="AY180" s="239" t="s">
        <v>139</v>
      </c>
    </row>
    <row r="181" s="14" customFormat="1">
      <c r="A181" s="14"/>
      <c r="B181" s="240"/>
      <c r="C181" s="241"/>
      <c r="D181" s="231" t="s">
        <v>149</v>
      </c>
      <c r="E181" s="242" t="s">
        <v>1</v>
      </c>
      <c r="F181" s="243" t="s">
        <v>169</v>
      </c>
      <c r="G181" s="241"/>
      <c r="H181" s="244">
        <v>1.4219999999999999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149</v>
      </c>
      <c r="AU181" s="250" t="s">
        <v>147</v>
      </c>
      <c r="AV181" s="14" t="s">
        <v>147</v>
      </c>
      <c r="AW181" s="14" t="s">
        <v>30</v>
      </c>
      <c r="AX181" s="14" t="s">
        <v>73</v>
      </c>
      <c r="AY181" s="250" t="s">
        <v>139</v>
      </c>
    </row>
    <row r="182" s="13" customFormat="1">
      <c r="A182" s="13"/>
      <c r="B182" s="229"/>
      <c r="C182" s="230"/>
      <c r="D182" s="231" t="s">
        <v>149</v>
      </c>
      <c r="E182" s="232" t="s">
        <v>1</v>
      </c>
      <c r="F182" s="233" t="s">
        <v>170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149</v>
      </c>
      <c r="AU182" s="239" t="s">
        <v>147</v>
      </c>
      <c r="AV182" s="13" t="s">
        <v>81</v>
      </c>
      <c r="AW182" s="13" t="s">
        <v>30</v>
      </c>
      <c r="AX182" s="13" t="s">
        <v>73</v>
      </c>
      <c r="AY182" s="239" t="s">
        <v>139</v>
      </c>
    </row>
    <row r="183" s="14" customFormat="1">
      <c r="A183" s="14"/>
      <c r="B183" s="240"/>
      <c r="C183" s="241"/>
      <c r="D183" s="231" t="s">
        <v>149</v>
      </c>
      <c r="E183" s="242" t="s">
        <v>1</v>
      </c>
      <c r="F183" s="243" t="s">
        <v>171</v>
      </c>
      <c r="G183" s="241"/>
      <c r="H183" s="244">
        <v>9.5190000000000001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149</v>
      </c>
      <c r="AU183" s="250" t="s">
        <v>147</v>
      </c>
      <c r="AV183" s="14" t="s">
        <v>147</v>
      </c>
      <c r="AW183" s="14" t="s">
        <v>30</v>
      </c>
      <c r="AX183" s="14" t="s">
        <v>73</v>
      </c>
      <c r="AY183" s="250" t="s">
        <v>139</v>
      </c>
    </row>
    <row r="184" s="13" customFormat="1">
      <c r="A184" s="13"/>
      <c r="B184" s="229"/>
      <c r="C184" s="230"/>
      <c r="D184" s="231" t="s">
        <v>149</v>
      </c>
      <c r="E184" s="232" t="s">
        <v>1</v>
      </c>
      <c r="F184" s="233" t="s">
        <v>172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149</v>
      </c>
      <c r="AU184" s="239" t="s">
        <v>147</v>
      </c>
      <c r="AV184" s="13" t="s">
        <v>81</v>
      </c>
      <c r="AW184" s="13" t="s">
        <v>30</v>
      </c>
      <c r="AX184" s="13" t="s">
        <v>73</v>
      </c>
      <c r="AY184" s="239" t="s">
        <v>139</v>
      </c>
    </row>
    <row r="185" s="14" customFormat="1">
      <c r="A185" s="14"/>
      <c r="B185" s="240"/>
      <c r="C185" s="241"/>
      <c r="D185" s="231" t="s">
        <v>149</v>
      </c>
      <c r="E185" s="242" t="s">
        <v>1</v>
      </c>
      <c r="F185" s="243" t="s">
        <v>173</v>
      </c>
      <c r="G185" s="241"/>
      <c r="H185" s="244">
        <v>20.48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149</v>
      </c>
      <c r="AU185" s="250" t="s">
        <v>147</v>
      </c>
      <c r="AV185" s="14" t="s">
        <v>147</v>
      </c>
      <c r="AW185" s="14" t="s">
        <v>30</v>
      </c>
      <c r="AX185" s="14" t="s">
        <v>73</v>
      </c>
      <c r="AY185" s="250" t="s">
        <v>139</v>
      </c>
    </row>
    <row r="186" s="15" customFormat="1">
      <c r="A186" s="15"/>
      <c r="B186" s="251"/>
      <c r="C186" s="252"/>
      <c r="D186" s="231" t="s">
        <v>149</v>
      </c>
      <c r="E186" s="253" t="s">
        <v>1</v>
      </c>
      <c r="F186" s="254" t="s">
        <v>174</v>
      </c>
      <c r="G186" s="252"/>
      <c r="H186" s="255">
        <v>43.981999999999999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149</v>
      </c>
      <c r="AU186" s="261" t="s">
        <v>147</v>
      </c>
      <c r="AV186" s="15" t="s">
        <v>146</v>
      </c>
      <c r="AW186" s="15" t="s">
        <v>30</v>
      </c>
      <c r="AX186" s="15" t="s">
        <v>81</v>
      </c>
      <c r="AY186" s="261" t="s">
        <v>139</v>
      </c>
    </row>
    <row r="187" s="2" customFormat="1" ht="21.75" customHeight="1">
      <c r="A187" s="38"/>
      <c r="B187" s="39"/>
      <c r="C187" s="215" t="s">
        <v>178</v>
      </c>
      <c r="D187" s="215" t="s">
        <v>142</v>
      </c>
      <c r="E187" s="216" t="s">
        <v>179</v>
      </c>
      <c r="F187" s="217" t="s">
        <v>180</v>
      </c>
      <c r="G187" s="218" t="s">
        <v>154</v>
      </c>
      <c r="H187" s="219">
        <v>1.2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39</v>
      </c>
      <c r="O187" s="91"/>
      <c r="P187" s="225">
        <f>O187*H187</f>
        <v>0</v>
      </c>
      <c r="Q187" s="225">
        <v>0.0373</v>
      </c>
      <c r="R187" s="225">
        <f>Q187*H187</f>
        <v>0.044760000000000001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146</v>
      </c>
      <c r="AT187" s="227" t="s">
        <v>142</v>
      </c>
      <c r="AU187" s="227" t="s">
        <v>147</v>
      </c>
      <c r="AY187" s="17" t="s">
        <v>139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147</v>
      </c>
      <c r="BK187" s="228">
        <f>ROUND(I187*H187,2)</f>
        <v>0</v>
      </c>
      <c r="BL187" s="17" t="s">
        <v>146</v>
      </c>
      <c r="BM187" s="227" t="s">
        <v>181</v>
      </c>
    </row>
    <row r="188" s="13" customFormat="1">
      <c r="A188" s="13"/>
      <c r="B188" s="229"/>
      <c r="C188" s="230"/>
      <c r="D188" s="231" t="s">
        <v>149</v>
      </c>
      <c r="E188" s="232" t="s">
        <v>1</v>
      </c>
      <c r="F188" s="233" t="s">
        <v>182</v>
      </c>
      <c r="G188" s="230"/>
      <c r="H188" s="232" t="s">
        <v>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9" t="s">
        <v>149</v>
      </c>
      <c r="AU188" s="239" t="s">
        <v>147</v>
      </c>
      <c r="AV188" s="13" t="s">
        <v>81</v>
      </c>
      <c r="AW188" s="13" t="s">
        <v>30</v>
      </c>
      <c r="AX188" s="13" t="s">
        <v>73</v>
      </c>
      <c r="AY188" s="239" t="s">
        <v>139</v>
      </c>
    </row>
    <row r="189" s="14" customFormat="1">
      <c r="A189" s="14"/>
      <c r="B189" s="240"/>
      <c r="C189" s="241"/>
      <c r="D189" s="231" t="s">
        <v>149</v>
      </c>
      <c r="E189" s="242" t="s">
        <v>1</v>
      </c>
      <c r="F189" s="243" t="s">
        <v>183</v>
      </c>
      <c r="G189" s="241"/>
      <c r="H189" s="244">
        <v>1.2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0" t="s">
        <v>149</v>
      </c>
      <c r="AU189" s="250" t="s">
        <v>147</v>
      </c>
      <c r="AV189" s="14" t="s">
        <v>147</v>
      </c>
      <c r="AW189" s="14" t="s">
        <v>30</v>
      </c>
      <c r="AX189" s="14" t="s">
        <v>81</v>
      </c>
      <c r="AY189" s="250" t="s">
        <v>139</v>
      </c>
    </row>
    <row r="190" s="2" customFormat="1" ht="24.15" customHeight="1">
      <c r="A190" s="38"/>
      <c r="B190" s="39"/>
      <c r="C190" s="215" t="s">
        <v>151</v>
      </c>
      <c r="D190" s="215" t="s">
        <v>142</v>
      </c>
      <c r="E190" s="216" t="s">
        <v>184</v>
      </c>
      <c r="F190" s="217" t="s">
        <v>185</v>
      </c>
      <c r="G190" s="218" t="s">
        <v>154</v>
      </c>
      <c r="H190" s="219">
        <v>18.969999999999999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39</v>
      </c>
      <c r="O190" s="91"/>
      <c r="P190" s="225">
        <f>O190*H190</f>
        <v>0</v>
      </c>
      <c r="Q190" s="225">
        <v>0.0073499999999999998</v>
      </c>
      <c r="R190" s="225">
        <f>Q190*H190</f>
        <v>0.13942949999999998</v>
      </c>
      <c r="S190" s="225">
        <v>0</v>
      </c>
      <c r="T190" s="22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146</v>
      </c>
      <c r="AT190" s="227" t="s">
        <v>142</v>
      </c>
      <c r="AU190" s="227" t="s">
        <v>147</v>
      </c>
      <c r="AY190" s="17" t="s">
        <v>139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147</v>
      </c>
      <c r="BK190" s="228">
        <f>ROUND(I190*H190,2)</f>
        <v>0</v>
      </c>
      <c r="BL190" s="17" t="s">
        <v>146</v>
      </c>
      <c r="BM190" s="227" t="s">
        <v>186</v>
      </c>
    </row>
    <row r="191" s="13" customFormat="1">
      <c r="A191" s="13"/>
      <c r="B191" s="229"/>
      <c r="C191" s="230"/>
      <c r="D191" s="231" t="s">
        <v>149</v>
      </c>
      <c r="E191" s="232" t="s">
        <v>1</v>
      </c>
      <c r="F191" s="233" t="s">
        <v>187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149</v>
      </c>
      <c r="AU191" s="239" t="s">
        <v>147</v>
      </c>
      <c r="AV191" s="13" t="s">
        <v>81</v>
      </c>
      <c r="AW191" s="13" t="s">
        <v>30</v>
      </c>
      <c r="AX191" s="13" t="s">
        <v>73</v>
      </c>
      <c r="AY191" s="239" t="s">
        <v>139</v>
      </c>
    </row>
    <row r="192" s="13" customFormat="1">
      <c r="A192" s="13"/>
      <c r="B192" s="229"/>
      <c r="C192" s="230"/>
      <c r="D192" s="231" t="s">
        <v>149</v>
      </c>
      <c r="E192" s="232" t="s">
        <v>1</v>
      </c>
      <c r="F192" s="233" t="s">
        <v>166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149</v>
      </c>
      <c r="AU192" s="239" t="s">
        <v>147</v>
      </c>
      <c r="AV192" s="13" t="s">
        <v>81</v>
      </c>
      <c r="AW192" s="13" t="s">
        <v>30</v>
      </c>
      <c r="AX192" s="13" t="s">
        <v>73</v>
      </c>
      <c r="AY192" s="239" t="s">
        <v>139</v>
      </c>
    </row>
    <row r="193" s="14" customFormat="1">
      <c r="A193" s="14"/>
      <c r="B193" s="240"/>
      <c r="C193" s="241"/>
      <c r="D193" s="231" t="s">
        <v>149</v>
      </c>
      <c r="E193" s="242" t="s">
        <v>1</v>
      </c>
      <c r="F193" s="243" t="s">
        <v>188</v>
      </c>
      <c r="G193" s="241"/>
      <c r="H193" s="244">
        <v>4.6920000000000002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149</v>
      </c>
      <c r="AU193" s="250" t="s">
        <v>147</v>
      </c>
      <c r="AV193" s="14" t="s">
        <v>147</v>
      </c>
      <c r="AW193" s="14" t="s">
        <v>30</v>
      </c>
      <c r="AX193" s="14" t="s">
        <v>73</v>
      </c>
      <c r="AY193" s="250" t="s">
        <v>139</v>
      </c>
    </row>
    <row r="194" s="13" customFormat="1">
      <c r="A194" s="13"/>
      <c r="B194" s="229"/>
      <c r="C194" s="230"/>
      <c r="D194" s="231" t="s">
        <v>149</v>
      </c>
      <c r="E194" s="232" t="s">
        <v>1</v>
      </c>
      <c r="F194" s="233" t="s">
        <v>189</v>
      </c>
      <c r="G194" s="230"/>
      <c r="H194" s="232" t="s">
        <v>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9" t="s">
        <v>149</v>
      </c>
      <c r="AU194" s="239" t="s">
        <v>147</v>
      </c>
      <c r="AV194" s="13" t="s">
        <v>81</v>
      </c>
      <c r="AW194" s="13" t="s">
        <v>30</v>
      </c>
      <c r="AX194" s="13" t="s">
        <v>73</v>
      </c>
      <c r="AY194" s="239" t="s">
        <v>139</v>
      </c>
    </row>
    <row r="195" s="14" customFormat="1">
      <c r="A195" s="14"/>
      <c r="B195" s="240"/>
      <c r="C195" s="241"/>
      <c r="D195" s="231" t="s">
        <v>149</v>
      </c>
      <c r="E195" s="242" t="s">
        <v>1</v>
      </c>
      <c r="F195" s="243" t="s">
        <v>190</v>
      </c>
      <c r="G195" s="241"/>
      <c r="H195" s="244">
        <v>12.528000000000001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0" t="s">
        <v>149</v>
      </c>
      <c r="AU195" s="250" t="s">
        <v>147</v>
      </c>
      <c r="AV195" s="14" t="s">
        <v>147</v>
      </c>
      <c r="AW195" s="14" t="s">
        <v>30</v>
      </c>
      <c r="AX195" s="14" t="s">
        <v>73</v>
      </c>
      <c r="AY195" s="250" t="s">
        <v>139</v>
      </c>
    </row>
    <row r="196" s="13" customFormat="1">
      <c r="A196" s="13"/>
      <c r="B196" s="229"/>
      <c r="C196" s="230"/>
      <c r="D196" s="231" t="s">
        <v>149</v>
      </c>
      <c r="E196" s="232" t="s">
        <v>1</v>
      </c>
      <c r="F196" s="233" t="s">
        <v>191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149</v>
      </c>
      <c r="AU196" s="239" t="s">
        <v>147</v>
      </c>
      <c r="AV196" s="13" t="s">
        <v>81</v>
      </c>
      <c r="AW196" s="13" t="s">
        <v>30</v>
      </c>
      <c r="AX196" s="13" t="s">
        <v>73</v>
      </c>
      <c r="AY196" s="239" t="s">
        <v>139</v>
      </c>
    </row>
    <row r="197" s="14" customFormat="1">
      <c r="A197" s="14"/>
      <c r="B197" s="240"/>
      <c r="C197" s="241"/>
      <c r="D197" s="231" t="s">
        <v>149</v>
      </c>
      <c r="E197" s="242" t="s">
        <v>1</v>
      </c>
      <c r="F197" s="243" t="s">
        <v>192</v>
      </c>
      <c r="G197" s="241"/>
      <c r="H197" s="244">
        <v>1.75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149</v>
      </c>
      <c r="AU197" s="250" t="s">
        <v>147</v>
      </c>
      <c r="AV197" s="14" t="s">
        <v>147</v>
      </c>
      <c r="AW197" s="14" t="s">
        <v>30</v>
      </c>
      <c r="AX197" s="14" t="s">
        <v>73</v>
      </c>
      <c r="AY197" s="250" t="s">
        <v>139</v>
      </c>
    </row>
    <row r="198" s="15" customFormat="1">
      <c r="A198" s="15"/>
      <c r="B198" s="251"/>
      <c r="C198" s="252"/>
      <c r="D198" s="231" t="s">
        <v>149</v>
      </c>
      <c r="E198" s="253" t="s">
        <v>1</v>
      </c>
      <c r="F198" s="254" t="s">
        <v>174</v>
      </c>
      <c r="G198" s="252"/>
      <c r="H198" s="255">
        <v>18.969999999999999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149</v>
      </c>
      <c r="AU198" s="261" t="s">
        <v>147</v>
      </c>
      <c r="AV198" s="15" t="s">
        <v>146</v>
      </c>
      <c r="AW198" s="15" t="s">
        <v>30</v>
      </c>
      <c r="AX198" s="15" t="s">
        <v>81</v>
      </c>
      <c r="AY198" s="261" t="s">
        <v>139</v>
      </c>
    </row>
    <row r="199" s="2" customFormat="1" ht="24.15" customHeight="1">
      <c r="A199" s="38"/>
      <c r="B199" s="39"/>
      <c r="C199" s="215" t="s">
        <v>193</v>
      </c>
      <c r="D199" s="215" t="s">
        <v>142</v>
      </c>
      <c r="E199" s="216" t="s">
        <v>194</v>
      </c>
      <c r="F199" s="217" t="s">
        <v>195</v>
      </c>
      <c r="G199" s="218" t="s">
        <v>154</v>
      </c>
      <c r="H199" s="219">
        <v>152.50100000000001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39</v>
      </c>
      <c r="O199" s="91"/>
      <c r="P199" s="225">
        <f>O199*H199</f>
        <v>0</v>
      </c>
      <c r="Q199" s="225">
        <v>0.00025999999999999998</v>
      </c>
      <c r="R199" s="225">
        <f>Q199*H199</f>
        <v>0.03965026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146</v>
      </c>
      <c r="AT199" s="227" t="s">
        <v>142</v>
      </c>
      <c r="AU199" s="227" t="s">
        <v>147</v>
      </c>
      <c r="AY199" s="17" t="s">
        <v>139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147</v>
      </c>
      <c r="BK199" s="228">
        <f>ROUND(I199*H199,2)</f>
        <v>0</v>
      </c>
      <c r="BL199" s="17" t="s">
        <v>146</v>
      </c>
      <c r="BM199" s="227" t="s">
        <v>196</v>
      </c>
    </row>
    <row r="200" s="13" customFormat="1">
      <c r="A200" s="13"/>
      <c r="B200" s="229"/>
      <c r="C200" s="230"/>
      <c r="D200" s="231" t="s">
        <v>149</v>
      </c>
      <c r="E200" s="232" t="s">
        <v>1</v>
      </c>
      <c r="F200" s="233" t="s">
        <v>162</v>
      </c>
      <c r="G200" s="230"/>
      <c r="H200" s="232" t="s">
        <v>1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9" t="s">
        <v>149</v>
      </c>
      <c r="AU200" s="239" t="s">
        <v>147</v>
      </c>
      <c r="AV200" s="13" t="s">
        <v>81</v>
      </c>
      <c r="AW200" s="13" t="s">
        <v>30</v>
      </c>
      <c r="AX200" s="13" t="s">
        <v>73</v>
      </c>
      <c r="AY200" s="239" t="s">
        <v>139</v>
      </c>
    </row>
    <row r="201" s="14" customFormat="1">
      <c r="A201" s="14"/>
      <c r="B201" s="240"/>
      <c r="C201" s="241"/>
      <c r="D201" s="231" t="s">
        <v>149</v>
      </c>
      <c r="E201" s="242" t="s">
        <v>1</v>
      </c>
      <c r="F201" s="243" t="s">
        <v>197</v>
      </c>
      <c r="G201" s="241"/>
      <c r="H201" s="244">
        <v>46.472000000000001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149</v>
      </c>
      <c r="AU201" s="250" t="s">
        <v>147</v>
      </c>
      <c r="AV201" s="14" t="s">
        <v>147</v>
      </c>
      <c r="AW201" s="14" t="s">
        <v>30</v>
      </c>
      <c r="AX201" s="14" t="s">
        <v>73</v>
      </c>
      <c r="AY201" s="250" t="s">
        <v>139</v>
      </c>
    </row>
    <row r="202" s="13" customFormat="1">
      <c r="A202" s="13"/>
      <c r="B202" s="229"/>
      <c r="C202" s="230"/>
      <c r="D202" s="231" t="s">
        <v>149</v>
      </c>
      <c r="E202" s="232" t="s">
        <v>1</v>
      </c>
      <c r="F202" s="233" t="s">
        <v>166</v>
      </c>
      <c r="G202" s="230"/>
      <c r="H202" s="232" t="s">
        <v>1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149</v>
      </c>
      <c r="AU202" s="239" t="s">
        <v>147</v>
      </c>
      <c r="AV202" s="13" t="s">
        <v>81</v>
      </c>
      <c r="AW202" s="13" t="s">
        <v>30</v>
      </c>
      <c r="AX202" s="13" t="s">
        <v>73</v>
      </c>
      <c r="AY202" s="239" t="s">
        <v>139</v>
      </c>
    </row>
    <row r="203" s="14" customFormat="1">
      <c r="A203" s="14"/>
      <c r="B203" s="240"/>
      <c r="C203" s="241"/>
      <c r="D203" s="231" t="s">
        <v>149</v>
      </c>
      <c r="E203" s="242" t="s">
        <v>1</v>
      </c>
      <c r="F203" s="243" t="s">
        <v>198</v>
      </c>
      <c r="G203" s="241"/>
      <c r="H203" s="244">
        <v>8.3699999999999992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149</v>
      </c>
      <c r="AU203" s="250" t="s">
        <v>147</v>
      </c>
      <c r="AV203" s="14" t="s">
        <v>147</v>
      </c>
      <c r="AW203" s="14" t="s">
        <v>30</v>
      </c>
      <c r="AX203" s="14" t="s">
        <v>73</v>
      </c>
      <c r="AY203" s="250" t="s">
        <v>139</v>
      </c>
    </row>
    <row r="204" s="13" customFormat="1">
      <c r="A204" s="13"/>
      <c r="B204" s="229"/>
      <c r="C204" s="230"/>
      <c r="D204" s="231" t="s">
        <v>149</v>
      </c>
      <c r="E204" s="232" t="s">
        <v>1</v>
      </c>
      <c r="F204" s="233" t="s">
        <v>164</v>
      </c>
      <c r="G204" s="230"/>
      <c r="H204" s="232" t="s">
        <v>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149</v>
      </c>
      <c r="AU204" s="239" t="s">
        <v>147</v>
      </c>
      <c r="AV204" s="13" t="s">
        <v>81</v>
      </c>
      <c r="AW204" s="13" t="s">
        <v>30</v>
      </c>
      <c r="AX204" s="13" t="s">
        <v>73</v>
      </c>
      <c r="AY204" s="239" t="s">
        <v>139</v>
      </c>
    </row>
    <row r="205" s="14" customFormat="1">
      <c r="A205" s="14"/>
      <c r="B205" s="240"/>
      <c r="C205" s="241"/>
      <c r="D205" s="231" t="s">
        <v>149</v>
      </c>
      <c r="E205" s="242" t="s">
        <v>1</v>
      </c>
      <c r="F205" s="243" t="s">
        <v>199</v>
      </c>
      <c r="G205" s="241"/>
      <c r="H205" s="244">
        <v>17.18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0" t="s">
        <v>149</v>
      </c>
      <c r="AU205" s="250" t="s">
        <v>147</v>
      </c>
      <c r="AV205" s="14" t="s">
        <v>147</v>
      </c>
      <c r="AW205" s="14" t="s">
        <v>30</v>
      </c>
      <c r="AX205" s="14" t="s">
        <v>73</v>
      </c>
      <c r="AY205" s="250" t="s">
        <v>139</v>
      </c>
    </row>
    <row r="206" s="13" customFormat="1">
      <c r="A206" s="13"/>
      <c r="B206" s="229"/>
      <c r="C206" s="230"/>
      <c r="D206" s="231" t="s">
        <v>149</v>
      </c>
      <c r="E206" s="232" t="s">
        <v>1</v>
      </c>
      <c r="F206" s="233" t="s">
        <v>168</v>
      </c>
      <c r="G206" s="230"/>
      <c r="H206" s="232" t="s">
        <v>1</v>
      </c>
      <c r="I206" s="234"/>
      <c r="J206" s="230"/>
      <c r="K206" s="230"/>
      <c r="L206" s="235"/>
      <c r="M206" s="236"/>
      <c r="N206" s="237"/>
      <c r="O206" s="237"/>
      <c r="P206" s="237"/>
      <c r="Q206" s="237"/>
      <c r="R206" s="237"/>
      <c r="S206" s="237"/>
      <c r="T206" s="23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9" t="s">
        <v>149</v>
      </c>
      <c r="AU206" s="239" t="s">
        <v>147</v>
      </c>
      <c r="AV206" s="13" t="s">
        <v>81</v>
      </c>
      <c r="AW206" s="13" t="s">
        <v>30</v>
      </c>
      <c r="AX206" s="13" t="s">
        <v>73</v>
      </c>
      <c r="AY206" s="239" t="s">
        <v>139</v>
      </c>
    </row>
    <row r="207" s="14" customFormat="1">
      <c r="A207" s="14"/>
      <c r="B207" s="240"/>
      <c r="C207" s="241"/>
      <c r="D207" s="231" t="s">
        <v>149</v>
      </c>
      <c r="E207" s="242" t="s">
        <v>1</v>
      </c>
      <c r="F207" s="243" t="s">
        <v>200</v>
      </c>
      <c r="G207" s="241"/>
      <c r="H207" s="244">
        <v>14.547000000000001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0" t="s">
        <v>149</v>
      </c>
      <c r="AU207" s="250" t="s">
        <v>147</v>
      </c>
      <c r="AV207" s="14" t="s">
        <v>147</v>
      </c>
      <c r="AW207" s="14" t="s">
        <v>30</v>
      </c>
      <c r="AX207" s="14" t="s">
        <v>73</v>
      </c>
      <c r="AY207" s="250" t="s">
        <v>139</v>
      </c>
    </row>
    <row r="208" s="13" customFormat="1">
      <c r="A208" s="13"/>
      <c r="B208" s="229"/>
      <c r="C208" s="230"/>
      <c r="D208" s="231" t="s">
        <v>149</v>
      </c>
      <c r="E208" s="232" t="s">
        <v>1</v>
      </c>
      <c r="F208" s="233" t="s">
        <v>172</v>
      </c>
      <c r="G208" s="230"/>
      <c r="H208" s="232" t="s">
        <v>1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9" t="s">
        <v>149</v>
      </c>
      <c r="AU208" s="239" t="s">
        <v>147</v>
      </c>
      <c r="AV208" s="13" t="s">
        <v>81</v>
      </c>
      <c r="AW208" s="13" t="s">
        <v>30</v>
      </c>
      <c r="AX208" s="13" t="s">
        <v>73</v>
      </c>
      <c r="AY208" s="239" t="s">
        <v>139</v>
      </c>
    </row>
    <row r="209" s="14" customFormat="1">
      <c r="A209" s="14"/>
      <c r="B209" s="240"/>
      <c r="C209" s="241"/>
      <c r="D209" s="231" t="s">
        <v>149</v>
      </c>
      <c r="E209" s="242" t="s">
        <v>1</v>
      </c>
      <c r="F209" s="243" t="s">
        <v>201</v>
      </c>
      <c r="G209" s="241"/>
      <c r="H209" s="244">
        <v>50.829000000000001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149</v>
      </c>
      <c r="AU209" s="250" t="s">
        <v>147</v>
      </c>
      <c r="AV209" s="14" t="s">
        <v>147</v>
      </c>
      <c r="AW209" s="14" t="s">
        <v>30</v>
      </c>
      <c r="AX209" s="14" t="s">
        <v>73</v>
      </c>
      <c r="AY209" s="250" t="s">
        <v>139</v>
      </c>
    </row>
    <row r="210" s="13" customFormat="1">
      <c r="A210" s="13"/>
      <c r="B210" s="229"/>
      <c r="C210" s="230"/>
      <c r="D210" s="231" t="s">
        <v>149</v>
      </c>
      <c r="E210" s="232" t="s">
        <v>1</v>
      </c>
      <c r="F210" s="233" t="s">
        <v>170</v>
      </c>
      <c r="G210" s="230"/>
      <c r="H210" s="232" t="s">
        <v>1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149</v>
      </c>
      <c r="AU210" s="239" t="s">
        <v>147</v>
      </c>
      <c r="AV210" s="13" t="s">
        <v>81</v>
      </c>
      <c r="AW210" s="13" t="s">
        <v>30</v>
      </c>
      <c r="AX210" s="13" t="s">
        <v>73</v>
      </c>
      <c r="AY210" s="239" t="s">
        <v>139</v>
      </c>
    </row>
    <row r="211" s="14" customFormat="1">
      <c r="A211" s="14"/>
      <c r="B211" s="240"/>
      <c r="C211" s="241"/>
      <c r="D211" s="231" t="s">
        <v>149</v>
      </c>
      <c r="E211" s="242" t="s">
        <v>1</v>
      </c>
      <c r="F211" s="243" t="s">
        <v>202</v>
      </c>
      <c r="G211" s="241"/>
      <c r="H211" s="244">
        <v>32.204999999999998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0" t="s">
        <v>149</v>
      </c>
      <c r="AU211" s="250" t="s">
        <v>147</v>
      </c>
      <c r="AV211" s="14" t="s">
        <v>147</v>
      </c>
      <c r="AW211" s="14" t="s">
        <v>30</v>
      </c>
      <c r="AX211" s="14" t="s">
        <v>73</v>
      </c>
      <c r="AY211" s="250" t="s">
        <v>139</v>
      </c>
    </row>
    <row r="212" s="13" customFormat="1">
      <c r="A212" s="13"/>
      <c r="B212" s="229"/>
      <c r="C212" s="230"/>
      <c r="D212" s="231" t="s">
        <v>149</v>
      </c>
      <c r="E212" s="232" t="s">
        <v>1</v>
      </c>
      <c r="F212" s="233" t="s">
        <v>203</v>
      </c>
      <c r="G212" s="230"/>
      <c r="H212" s="232" t="s">
        <v>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149</v>
      </c>
      <c r="AU212" s="239" t="s">
        <v>147</v>
      </c>
      <c r="AV212" s="13" t="s">
        <v>81</v>
      </c>
      <c r="AW212" s="13" t="s">
        <v>30</v>
      </c>
      <c r="AX212" s="13" t="s">
        <v>73</v>
      </c>
      <c r="AY212" s="239" t="s">
        <v>139</v>
      </c>
    </row>
    <row r="213" s="14" customFormat="1">
      <c r="A213" s="14"/>
      <c r="B213" s="240"/>
      <c r="C213" s="241"/>
      <c r="D213" s="231" t="s">
        <v>149</v>
      </c>
      <c r="E213" s="242" t="s">
        <v>1</v>
      </c>
      <c r="F213" s="243" t="s">
        <v>204</v>
      </c>
      <c r="G213" s="241"/>
      <c r="H213" s="244">
        <v>-17.102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0" t="s">
        <v>149</v>
      </c>
      <c r="AU213" s="250" t="s">
        <v>147</v>
      </c>
      <c r="AV213" s="14" t="s">
        <v>147</v>
      </c>
      <c r="AW213" s="14" t="s">
        <v>30</v>
      </c>
      <c r="AX213" s="14" t="s">
        <v>73</v>
      </c>
      <c r="AY213" s="250" t="s">
        <v>139</v>
      </c>
    </row>
    <row r="214" s="15" customFormat="1">
      <c r="A214" s="15"/>
      <c r="B214" s="251"/>
      <c r="C214" s="252"/>
      <c r="D214" s="231" t="s">
        <v>149</v>
      </c>
      <c r="E214" s="253" t="s">
        <v>1</v>
      </c>
      <c r="F214" s="254" t="s">
        <v>174</v>
      </c>
      <c r="G214" s="252"/>
      <c r="H214" s="255">
        <v>152.50100000000001</v>
      </c>
      <c r="I214" s="256"/>
      <c r="J214" s="252"/>
      <c r="K214" s="252"/>
      <c r="L214" s="257"/>
      <c r="M214" s="258"/>
      <c r="N214" s="259"/>
      <c r="O214" s="259"/>
      <c r="P214" s="259"/>
      <c r="Q214" s="259"/>
      <c r="R214" s="259"/>
      <c r="S214" s="259"/>
      <c r="T214" s="26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1" t="s">
        <v>149</v>
      </c>
      <c r="AU214" s="261" t="s">
        <v>147</v>
      </c>
      <c r="AV214" s="15" t="s">
        <v>146</v>
      </c>
      <c r="AW214" s="15" t="s">
        <v>30</v>
      </c>
      <c r="AX214" s="15" t="s">
        <v>81</v>
      </c>
      <c r="AY214" s="261" t="s">
        <v>139</v>
      </c>
    </row>
    <row r="215" s="2" customFormat="1" ht="24.15" customHeight="1">
      <c r="A215" s="38"/>
      <c r="B215" s="39"/>
      <c r="C215" s="215" t="s">
        <v>205</v>
      </c>
      <c r="D215" s="215" t="s">
        <v>142</v>
      </c>
      <c r="E215" s="216" t="s">
        <v>206</v>
      </c>
      <c r="F215" s="217" t="s">
        <v>207</v>
      </c>
      <c r="G215" s="218" t="s">
        <v>154</v>
      </c>
      <c r="H215" s="219">
        <v>4.9870000000000001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39</v>
      </c>
      <c r="O215" s="91"/>
      <c r="P215" s="225">
        <f>O215*H215</f>
        <v>0</v>
      </c>
      <c r="Q215" s="225">
        <v>0.0147</v>
      </c>
      <c r="R215" s="225">
        <f>Q215*H215</f>
        <v>0.073308899999999996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146</v>
      </c>
      <c r="AT215" s="227" t="s">
        <v>142</v>
      </c>
      <c r="AU215" s="227" t="s">
        <v>147</v>
      </c>
      <c r="AY215" s="17" t="s">
        <v>139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147</v>
      </c>
      <c r="BK215" s="228">
        <f>ROUND(I215*H215,2)</f>
        <v>0</v>
      </c>
      <c r="BL215" s="17" t="s">
        <v>146</v>
      </c>
      <c r="BM215" s="227" t="s">
        <v>208</v>
      </c>
    </row>
    <row r="216" s="13" customFormat="1">
      <c r="A216" s="13"/>
      <c r="B216" s="229"/>
      <c r="C216" s="230"/>
      <c r="D216" s="231" t="s">
        <v>149</v>
      </c>
      <c r="E216" s="232" t="s">
        <v>1</v>
      </c>
      <c r="F216" s="233" t="s">
        <v>191</v>
      </c>
      <c r="G216" s="230"/>
      <c r="H216" s="232" t="s">
        <v>1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149</v>
      </c>
      <c r="AU216" s="239" t="s">
        <v>147</v>
      </c>
      <c r="AV216" s="13" t="s">
        <v>81</v>
      </c>
      <c r="AW216" s="13" t="s">
        <v>30</v>
      </c>
      <c r="AX216" s="13" t="s">
        <v>73</v>
      </c>
      <c r="AY216" s="239" t="s">
        <v>139</v>
      </c>
    </row>
    <row r="217" s="14" customFormat="1">
      <c r="A217" s="14"/>
      <c r="B217" s="240"/>
      <c r="C217" s="241"/>
      <c r="D217" s="231" t="s">
        <v>149</v>
      </c>
      <c r="E217" s="242" t="s">
        <v>1</v>
      </c>
      <c r="F217" s="243" t="s">
        <v>192</v>
      </c>
      <c r="G217" s="241"/>
      <c r="H217" s="244">
        <v>1.75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0" t="s">
        <v>149</v>
      </c>
      <c r="AU217" s="250" t="s">
        <v>147</v>
      </c>
      <c r="AV217" s="14" t="s">
        <v>147</v>
      </c>
      <c r="AW217" s="14" t="s">
        <v>30</v>
      </c>
      <c r="AX217" s="14" t="s">
        <v>73</v>
      </c>
      <c r="AY217" s="250" t="s">
        <v>139</v>
      </c>
    </row>
    <row r="218" s="13" customFormat="1">
      <c r="A218" s="13"/>
      <c r="B218" s="229"/>
      <c r="C218" s="230"/>
      <c r="D218" s="231" t="s">
        <v>149</v>
      </c>
      <c r="E218" s="232" t="s">
        <v>1</v>
      </c>
      <c r="F218" s="233" t="s">
        <v>209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149</v>
      </c>
      <c r="AU218" s="239" t="s">
        <v>147</v>
      </c>
      <c r="AV218" s="13" t="s">
        <v>81</v>
      </c>
      <c r="AW218" s="13" t="s">
        <v>30</v>
      </c>
      <c r="AX218" s="13" t="s">
        <v>73</v>
      </c>
      <c r="AY218" s="239" t="s">
        <v>139</v>
      </c>
    </row>
    <row r="219" s="14" customFormat="1">
      <c r="A219" s="14"/>
      <c r="B219" s="240"/>
      <c r="C219" s="241"/>
      <c r="D219" s="231" t="s">
        <v>149</v>
      </c>
      <c r="E219" s="242" t="s">
        <v>1</v>
      </c>
      <c r="F219" s="243" t="s">
        <v>210</v>
      </c>
      <c r="G219" s="241"/>
      <c r="H219" s="244">
        <v>3.2370000000000001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149</v>
      </c>
      <c r="AU219" s="250" t="s">
        <v>147</v>
      </c>
      <c r="AV219" s="14" t="s">
        <v>147</v>
      </c>
      <c r="AW219" s="14" t="s">
        <v>30</v>
      </c>
      <c r="AX219" s="14" t="s">
        <v>73</v>
      </c>
      <c r="AY219" s="250" t="s">
        <v>139</v>
      </c>
    </row>
    <row r="220" s="15" customFormat="1">
      <c r="A220" s="15"/>
      <c r="B220" s="251"/>
      <c r="C220" s="252"/>
      <c r="D220" s="231" t="s">
        <v>149</v>
      </c>
      <c r="E220" s="253" t="s">
        <v>1</v>
      </c>
      <c r="F220" s="254" t="s">
        <v>174</v>
      </c>
      <c r="G220" s="252"/>
      <c r="H220" s="255">
        <v>4.9870000000000001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6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1" t="s">
        <v>149</v>
      </c>
      <c r="AU220" s="261" t="s">
        <v>147</v>
      </c>
      <c r="AV220" s="15" t="s">
        <v>146</v>
      </c>
      <c r="AW220" s="15" t="s">
        <v>30</v>
      </c>
      <c r="AX220" s="15" t="s">
        <v>81</v>
      </c>
      <c r="AY220" s="261" t="s">
        <v>139</v>
      </c>
    </row>
    <row r="221" s="2" customFormat="1" ht="24.15" customHeight="1">
      <c r="A221" s="38"/>
      <c r="B221" s="39"/>
      <c r="C221" s="215" t="s">
        <v>211</v>
      </c>
      <c r="D221" s="215" t="s">
        <v>142</v>
      </c>
      <c r="E221" s="216" t="s">
        <v>212</v>
      </c>
      <c r="F221" s="217" t="s">
        <v>213</v>
      </c>
      <c r="G221" s="218" t="s">
        <v>154</v>
      </c>
      <c r="H221" s="219">
        <v>152.50100000000001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39</v>
      </c>
      <c r="O221" s="91"/>
      <c r="P221" s="225">
        <f>O221*H221</f>
        <v>0</v>
      </c>
      <c r="Q221" s="225">
        <v>0.0030000000000000001</v>
      </c>
      <c r="R221" s="225">
        <f>Q221*H221</f>
        <v>0.45750300000000005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146</v>
      </c>
      <c r="AT221" s="227" t="s">
        <v>142</v>
      </c>
      <c r="AU221" s="227" t="s">
        <v>147</v>
      </c>
      <c r="AY221" s="17" t="s">
        <v>139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147</v>
      </c>
      <c r="BK221" s="228">
        <f>ROUND(I221*H221,2)</f>
        <v>0</v>
      </c>
      <c r="BL221" s="17" t="s">
        <v>146</v>
      </c>
      <c r="BM221" s="227" t="s">
        <v>214</v>
      </c>
    </row>
    <row r="222" s="13" customFormat="1">
      <c r="A222" s="13"/>
      <c r="B222" s="229"/>
      <c r="C222" s="230"/>
      <c r="D222" s="231" t="s">
        <v>149</v>
      </c>
      <c r="E222" s="232" t="s">
        <v>1</v>
      </c>
      <c r="F222" s="233" t="s">
        <v>162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149</v>
      </c>
      <c r="AU222" s="239" t="s">
        <v>147</v>
      </c>
      <c r="AV222" s="13" t="s">
        <v>81</v>
      </c>
      <c r="AW222" s="13" t="s">
        <v>30</v>
      </c>
      <c r="AX222" s="13" t="s">
        <v>73</v>
      </c>
      <c r="AY222" s="239" t="s">
        <v>139</v>
      </c>
    </row>
    <row r="223" s="14" customFormat="1">
      <c r="A223" s="14"/>
      <c r="B223" s="240"/>
      <c r="C223" s="241"/>
      <c r="D223" s="231" t="s">
        <v>149</v>
      </c>
      <c r="E223" s="242" t="s">
        <v>1</v>
      </c>
      <c r="F223" s="243" t="s">
        <v>197</v>
      </c>
      <c r="G223" s="241"/>
      <c r="H223" s="244">
        <v>46.472000000000001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149</v>
      </c>
      <c r="AU223" s="250" t="s">
        <v>147</v>
      </c>
      <c r="AV223" s="14" t="s">
        <v>147</v>
      </c>
      <c r="AW223" s="14" t="s">
        <v>30</v>
      </c>
      <c r="AX223" s="14" t="s">
        <v>73</v>
      </c>
      <c r="AY223" s="250" t="s">
        <v>139</v>
      </c>
    </row>
    <row r="224" s="13" customFormat="1">
      <c r="A224" s="13"/>
      <c r="B224" s="229"/>
      <c r="C224" s="230"/>
      <c r="D224" s="231" t="s">
        <v>149</v>
      </c>
      <c r="E224" s="232" t="s">
        <v>1</v>
      </c>
      <c r="F224" s="233" t="s">
        <v>166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149</v>
      </c>
      <c r="AU224" s="239" t="s">
        <v>147</v>
      </c>
      <c r="AV224" s="13" t="s">
        <v>81</v>
      </c>
      <c r="AW224" s="13" t="s">
        <v>30</v>
      </c>
      <c r="AX224" s="13" t="s">
        <v>73</v>
      </c>
      <c r="AY224" s="239" t="s">
        <v>139</v>
      </c>
    </row>
    <row r="225" s="14" customFormat="1">
      <c r="A225" s="14"/>
      <c r="B225" s="240"/>
      <c r="C225" s="241"/>
      <c r="D225" s="231" t="s">
        <v>149</v>
      </c>
      <c r="E225" s="242" t="s">
        <v>1</v>
      </c>
      <c r="F225" s="243" t="s">
        <v>198</v>
      </c>
      <c r="G225" s="241"/>
      <c r="H225" s="244">
        <v>8.3699999999999992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149</v>
      </c>
      <c r="AU225" s="250" t="s">
        <v>147</v>
      </c>
      <c r="AV225" s="14" t="s">
        <v>147</v>
      </c>
      <c r="AW225" s="14" t="s">
        <v>30</v>
      </c>
      <c r="AX225" s="14" t="s">
        <v>73</v>
      </c>
      <c r="AY225" s="250" t="s">
        <v>139</v>
      </c>
    </row>
    <row r="226" s="13" customFormat="1">
      <c r="A226" s="13"/>
      <c r="B226" s="229"/>
      <c r="C226" s="230"/>
      <c r="D226" s="231" t="s">
        <v>149</v>
      </c>
      <c r="E226" s="232" t="s">
        <v>1</v>
      </c>
      <c r="F226" s="233" t="s">
        <v>164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149</v>
      </c>
      <c r="AU226" s="239" t="s">
        <v>147</v>
      </c>
      <c r="AV226" s="13" t="s">
        <v>81</v>
      </c>
      <c r="AW226" s="13" t="s">
        <v>30</v>
      </c>
      <c r="AX226" s="13" t="s">
        <v>73</v>
      </c>
      <c r="AY226" s="239" t="s">
        <v>139</v>
      </c>
    </row>
    <row r="227" s="14" customFormat="1">
      <c r="A227" s="14"/>
      <c r="B227" s="240"/>
      <c r="C227" s="241"/>
      <c r="D227" s="231" t="s">
        <v>149</v>
      </c>
      <c r="E227" s="242" t="s">
        <v>1</v>
      </c>
      <c r="F227" s="243" t="s">
        <v>199</v>
      </c>
      <c r="G227" s="241"/>
      <c r="H227" s="244">
        <v>17.18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149</v>
      </c>
      <c r="AU227" s="250" t="s">
        <v>147</v>
      </c>
      <c r="AV227" s="14" t="s">
        <v>147</v>
      </c>
      <c r="AW227" s="14" t="s">
        <v>30</v>
      </c>
      <c r="AX227" s="14" t="s">
        <v>73</v>
      </c>
      <c r="AY227" s="250" t="s">
        <v>139</v>
      </c>
    </row>
    <row r="228" s="13" customFormat="1">
      <c r="A228" s="13"/>
      <c r="B228" s="229"/>
      <c r="C228" s="230"/>
      <c r="D228" s="231" t="s">
        <v>149</v>
      </c>
      <c r="E228" s="232" t="s">
        <v>1</v>
      </c>
      <c r="F228" s="233" t="s">
        <v>168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149</v>
      </c>
      <c r="AU228" s="239" t="s">
        <v>147</v>
      </c>
      <c r="AV228" s="13" t="s">
        <v>81</v>
      </c>
      <c r="AW228" s="13" t="s">
        <v>30</v>
      </c>
      <c r="AX228" s="13" t="s">
        <v>73</v>
      </c>
      <c r="AY228" s="239" t="s">
        <v>139</v>
      </c>
    </row>
    <row r="229" s="14" customFormat="1">
      <c r="A229" s="14"/>
      <c r="B229" s="240"/>
      <c r="C229" s="241"/>
      <c r="D229" s="231" t="s">
        <v>149</v>
      </c>
      <c r="E229" s="242" t="s">
        <v>1</v>
      </c>
      <c r="F229" s="243" t="s">
        <v>200</v>
      </c>
      <c r="G229" s="241"/>
      <c r="H229" s="244">
        <v>14.547000000000001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149</v>
      </c>
      <c r="AU229" s="250" t="s">
        <v>147</v>
      </c>
      <c r="AV229" s="14" t="s">
        <v>147</v>
      </c>
      <c r="AW229" s="14" t="s">
        <v>30</v>
      </c>
      <c r="AX229" s="14" t="s">
        <v>73</v>
      </c>
      <c r="AY229" s="250" t="s">
        <v>139</v>
      </c>
    </row>
    <row r="230" s="13" customFormat="1">
      <c r="A230" s="13"/>
      <c r="B230" s="229"/>
      <c r="C230" s="230"/>
      <c r="D230" s="231" t="s">
        <v>149</v>
      </c>
      <c r="E230" s="232" t="s">
        <v>1</v>
      </c>
      <c r="F230" s="233" t="s">
        <v>172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149</v>
      </c>
      <c r="AU230" s="239" t="s">
        <v>147</v>
      </c>
      <c r="AV230" s="13" t="s">
        <v>81</v>
      </c>
      <c r="AW230" s="13" t="s">
        <v>30</v>
      </c>
      <c r="AX230" s="13" t="s">
        <v>73</v>
      </c>
      <c r="AY230" s="239" t="s">
        <v>139</v>
      </c>
    </row>
    <row r="231" s="14" customFormat="1">
      <c r="A231" s="14"/>
      <c r="B231" s="240"/>
      <c r="C231" s="241"/>
      <c r="D231" s="231" t="s">
        <v>149</v>
      </c>
      <c r="E231" s="242" t="s">
        <v>1</v>
      </c>
      <c r="F231" s="243" t="s">
        <v>201</v>
      </c>
      <c r="G231" s="241"/>
      <c r="H231" s="244">
        <v>50.829000000000001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149</v>
      </c>
      <c r="AU231" s="250" t="s">
        <v>147</v>
      </c>
      <c r="AV231" s="14" t="s">
        <v>147</v>
      </c>
      <c r="AW231" s="14" t="s">
        <v>30</v>
      </c>
      <c r="AX231" s="14" t="s">
        <v>73</v>
      </c>
      <c r="AY231" s="250" t="s">
        <v>139</v>
      </c>
    </row>
    <row r="232" s="13" customFormat="1">
      <c r="A232" s="13"/>
      <c r="B232" s="229"/>
      <c r="C232" s="230"/>
      <c r="D232" s="231" t="s">
        <v>149</v>
      </c>
      <c r="E232" s="232" t="s">
        <v>1</v>
      </c>
      <c r="F232" s="233" t="s">
        <v>170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149</v>
      </c>
      <c r="AU232" s="239" t="s">
        <v>147</v>
      </c>
      <c r="AV232" s="13" t="s">
        <v>81</v>
      </c>
      <c r="AW232" s="13" t="s">
        <v>30</v>
      </c>
      <c r="AX232" s="13" t="s">
        <v>73</v>
      </c>
      <c r="AY232" s="239" t="s">
        <v>139</v>
      </c>
    </row>
    <row r="233" s="14" customFormat="1">
      <c r="A233" s="14"/>
      <c r="B233" s="240"/>
      <c r="C233" s="241"/>
      <c r="D233" s="231" t="s">
        <v>149</v>
      </c>
      <c r="E233" s="242" t="s">
        <v>1</v>
      </c>
      <c r="F233" s="243" t="s">
        <v>202</v>
      </c>
      <c r="G233" s="241"/>
      <c r="H233" s="244">
        <v>32.204999999999998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149</v>
      </c>
      <c r="AU233" s="250" t="s">
        <v>147</v>
      </c>
      <c r="AV233" s="14" t="s">
        <v>147</v>
      </c>
      <c r="AW233" s="14" t="s">
        <v>30</v>
      </c>
      <c r="AX233" s="14" t="s">
        <v>73</v>
      </c>
      <c r="AY233" s="250" t="s">
        <v>139</v>
      </c>
    </row>
    <row r="234" s="13" customFormat="1">
      <c r="A234" s="13"/>
      <c r="B234" s="229"/>
      <c r="C234" s="230"/>
      <c r="D234" s="231" t="s">
        <v>149</v>
      </c>
      <c r="E234" s="232" t="s">
        <v>1</v>
      </c>
      <c r="F234" s="233" t="s">
        <v>203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149</v>
      </c>
      <c r="AU234" s="239" t="s">
        <v>147</v>
      </c>
      <c r="AV234" s="13" t="s">
        <v>81</v>
      </c>
      <c r="AW234" s="13" t="s">
        <v>30</v>
      </c>
      <c r="AX234" s="13" t="s">
        <v>73</v>
      </c>
      <c r="AY234" s="239" t="s">
        <v>139</v>
      </c>
    </row>
    <row r="235" s="14" customFormat="1">
      <c r="A235" s="14"/>
      <c r="B235" s="240"/>
      <c r="C235" s="241"/>
      <c r="D235" s="231" t="s">
        <v>149</v>
      </c>
      <c r="E235" s="242" t="s">
        <v>1</v>
      </c>
      <c r="F235" s="243" t="s">
        <v>204</v>
      </c>
      <c r="G235" s="241"/>
      <c r="H235" s="244">
        <v>-17.102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149</v>
      </c>
      <c r="AU235" s="250" t="s">
        <v>147</v>
      </c>
      <c r="AV235" s="14" t="s">
        <v>147</v>
      </c>
      <c r="AW235" s="14" t="s">
        <v>30</v>
      </c>
      <c r="AX235" s="14" t="s">
        <v>73</v>
      </c>
      <c r="AY235" s="250" t="s">
        <v>139</v>
      </c>
    </row>
    <row r="236" s="15" customFormat="1">
      <c r="A236" s="15"/>
      <c r="B236" s="251"/>
      <c r="C236" s="252"/>
      <c r="D236" s="231" t="s">
        <v>149</v>
      </c>
      <c r="E236" s="253" t="s">
        <v>1</v>
      </c>
      <c r="F236" s="254" t="s">
        <v>174</v>
      </c>
      <c r="G236" s="252"/>
      <c r="H236" s="255">
        <v>152.50100000000001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149</v>
      </c>
      <c r="AU236" s="261" t="s">
        <v>147</v>
      </c>
      <c r="AV236" s="15" t="s">
        <v>146</v>
      </c>
      <c r="AW236" s="15" t="s">
        <v>30</v>
      </c>
      <c r="AX236" s="15" t="s">
        <v>81</v>
      </c>
      <c r="AY236" s="261" t="s">
        <v>139</v>
      </c>
    </row>
    <row r="237" s="2" customFormat="1" ht="21.75" customHeight="1">
      <c r="A237" s="38"/>
      <c r="B237" s="39"/>
      <c r="C237" s="215" t="s">
        <v>215</v>
      </c>
      <c r="D237" s="215" t="s">
        <v>142</v>
      </c>
      <c r="E237" s="216" t="s">
        <v>216</v>
      </c>
      <c r="F237" s="217" t="s">
        <v>217</v>
      </c>
      <c r="G237" s="218" t="s">
        <v>154</v>
      </c>
      <c r="H237" s="219">
        <v>20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39</v>
      </c>
      <c r="O237" s="91"/>
      <c r="P237" s="225">
        <f>O237*H237</f>
        <v>0</v>
      </c>
      <c r="Q237" s="225">
        <v>0.0373</v>
      </c>
      <c r="R237" s="225">
        <f>Q237*H237</f>
        <v>0.746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146</v>
      </c>
      <c r="AT237" s="227" t="s">
        <v>142</v>
      </c>
      <c r="AU237" s="227" t="s">
        <v>147</v>
      </c>
      <c r="AY237" s="17" t="s">
        <v>139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147</v>
      </c>
      <c r="BK237" s="228">
        <f>ROUND(I237*H237,2)</f>
        <v>0</v>
      </c>
      <c r="BL237" s="17" t="s">
        <v>146</v>
      </c>
      <c r="BM237" s="227" t="s">
        <v>218</v>
      </c>
    </row>
    <row r="238" s="13" customFormat="1">
      <c r="A238" s="13"/>
      <c r="B238" s="229"/>
      <c r="C238" s="230"/>
      <c r="D238" s="231" t="s">
        <v>149</v>
      </c>
      <c r="E238" s="232" t="s">
        <v>1</v>
      </c>
      <c r="F238" s="233" t="s">
        <v>219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149</v>
      </c>
      <c r="AU238" s="239" t="s">
        <v>147</v>
      </c>
      <c r="AV238" s="13" t="s">
        <v>81</v>
      </c>
      <c r="AW238" s="13" t="s">
        <v>30</v>
      </c>
      <c r="AX238" s="13" t="s">
        <v>73</v>
      </c>
      <c r="AY238" s="239" t="s">
        <v>139</v>
      </c>
    </row>
    <row r="239" s="14" customFormat="1">
      <c r="A239" s="14"/>
      <c r="B239" s="240"/>
      <c r="C239" s="241"/>
      <c r="D239" s="231" t="s">
        <v>149</v>
      </c>
      <c r="E239" s="242" t="s">
        <v>1</v>
      </c>
      <c r="F239" s="243" t="s">
        <v>220</v>
      </c>
      <c r="G239" s="241"/>
      <c r="H239" s="244">
        <v>1.5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149</v>
      </c>
      <c r="AU239" s="250" t="s">
        <v>147</v>
      </c>
      <c r="AV239" s="14" t="s">
        <v>147</v>
      </c>
      <c r="AW239" s="14" t="s">
        <v>30</v>
      </c>
      <c r="AX239" s="14" t="s">
        <v>73</v>
      </c>
      <c r="AY239" s="250" t="s">
        <v>139</v>
      </c>
    </row>
    <row r="240" s="13" customFormat="1">
      <c r="A240" s="13"/>
      <c r="B240" s="229"/>
      <c r="C240" s="230"/>
      <c r="D240" s="231" t="s">
        <v>149</v>
      </c>
      <c r="E240" s="232" t="s">
        <v>1</v>
      </c>
      <c r="F240" s="233" t="s">
        <v>221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149</v>
      </c>
      <c r="AU240" s="239" t="s">
        <v>147</v>
      </c>
      <c r="AV240" s="13" t="s">
        <v>81</v>
      </c>
      <c r="AW240" s="13" t="s">
        <v>30</v>
      </c>
      <c r="AX240" s="13" t="s">
        <v>73</v>
      </c>
      <c r="AY240" s="239" t="s">
        <v>139</v>
      </c>
    </row>
    <row r="241" s="14" customFormat="1">
      <c r="A241" s="14"/>
      <c r="B241" s="240"/>
      <c r="C241" s="241"/>
      <c r="D241" s="231" t="s">
        <v>149</v>
      </c>
      <c r="E241" s="242" t="s">
        <v>1</v>
      </c>
      <c r="F241" s="243" t="s">
        <v>222</v>
      </c>
      <c r="G241" s="241"/>
      <c r="H241" s="244">
        <v>2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149</v>
      </c>
      <c r="AU241" s="250" t="s">
        <v>147</v>
      </c>
      <c r="AV241" s="14" t="s">
        <v>147</v>
      </c>
      <c r="AW241" s="14" t="s">
        <v>30</v>
      </c>
      <c r="AX241" s="14" t="s">
        <v>73</v>
      </c>
      <c r="AY241" s="250" t="s">
        <v>139</v>
      </c>
    </row>
    <row r="242" s="13" customFormat="1">
      <c r="A242" s="13"/>
      <c r="B242" s="229"/>
      <c r="C242" s="230"/>
      <c r="D242" s="231" t="s">
        <v>149</v>
      </c>
      <c r="E242" s="232" t="s">
        <v>1</v>
      </c>
      <c r="F242" s="233" t="s">
        <v>182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149</v>
      </c>
      <c r="AU242" s="239" t="s">
        <v>147</v>
      </c>
      <c r="AV242" s="13" t="s">
        <v>81</v>
      </c>
      <c r="AW242" s="13" t="s">
        <v>30</v>
      </c>
      <c r="AX242" s="13" t="s">
        <v>73</v>
      </c>
      <c r="AY242" s="239" t="s">
        <v>139</v>
      </c>
    </row>
    <row r="243" s="14" customFormat="1">
      <c r="A243" s="14"/>
      <c r="B243" s="240"/>
      <c r="C243" s="241"/>
      <c r="D243" s="231" t="s">
        <v>149</v>
      </c>
      <c r="E243" s="242" t="s">
        <v>1</v>
      </c>
      <c r="F243" s="243" t="s">
        <v>223</v>
      </c>
      <c r="G243" s="241"/>
      <c r="H243" s="244">
        <v>16.5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149</v>
      </c>
      <c r="AU243" s="250" t="s">
        <v>147</v>
      </c>
      <c r="AV243" s="14" t="s">
        <v>147</v>
      </c>
      <c r="AW243" s="14" t="s">
        <v>30</v>
      </c>
      <c r="AX243" s="14" t="s">
        <v>73</v>
      </c>
      <c r="AY243" s="250" t="s">
        <v>139</v>
      </c>
    </row>
    <row r="244" s="15" customFormat="1">
      <c r="A244" s="15"/>
      <c r="B244" s="251"/>
      <c r="C244" s="252"/>
      <c r="D244" s="231" t="s">
        <v>149</v>
      </c>
      <c r="E244" s="253" t="s">
        <v>1</v>
      </c>
      <c r="F244" s="254" t="s">
        <v>174</v>
      </c>
      <c r="G244" s="252"/>
      <c r="H244" s="255">
        <v>20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149</v>
      </c>
      <c r="AU244" s="261" t="s">
        <v>147</v>
      </c>
      <c r="AV244" s="15" t="s">
        <v>146</v>
      </c>
      <c r="AW244" s="15" t="s">
        <v>30</v>
      </c>
      <c r="AX244" s="15" t="s">
        <v>81</v>
      </c>
      <c r="AY244" s="261" t="s">
        <v>139</v>
      </c>
    </row>
    <row r="245" s="2" customFormat="1" ht="24.15" customHeight="1">
      <c r="A245" s="38"/>
      <c r="B245" s="39"/>
      <c r="C245" s="215" t="s">
        <v>224</v>
      </c>
      <c r="D245" s="215" t="s">
        <v>142</v>
      </c>
      <c r="E245" s="216" t="s">
        <v>225</v>
      </c>
      <c r="F245" s="217" t="s">
        <v>226</v>
      </c>
      <c r="G245" s="218" t="s">
        <v>145</v>
      </c>
      <c r="H245" s="219">
        <v>12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0.0035000000000000001</v>
      </c>
      <c r="R245" s="225">
        <f>Q245*H245</f>
        <v>0.042000000000000003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146</v>
      </c>
      <c r="AT245" s="227" t="s">
        <v>142</v>
      </c>
      <c r="AU245" s="227" t="s">
        <v>147</v>
      </c>
      <c r="AY245" s="17" t="s">
        <v>139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147</v>
      </c>
      <c r="BK245" s="228">
        <f>ROUND(I245*H245,2)</f>
        <v>0</v>
      </c>
      <c r="BL245" s="17" t="s">
        <v>146</v>
      </c>
      <c r="BM245" s="227" t="s">
        <v>227</v>
      </c>
    </row>
    <row r="246" s="13" customFormat="1">
      <c r="A246" s="13"/>
      <c r="B246" s="229"/>
      <c r="C246" s="230"/>
      <c r="D246" s="231" t="s">
        <v>149</v>
      </c>
      <c r="E246" s="232" t="s">
        <v>1</v>
      </c>
      <c r="F246" s="233" t="s">
        <v>150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149</v>
      </c>
      <c r="AU246" s="239" t="s">
        <v>147</v>
      </c>
      <c r="AV246" s="13" t="s">
        <v>81</v>
      </c>
      <c r="AW246" s="13" t="s">
        <v>30</v>
      </c>
      <c r="AX246" s="13" t="s">
        <v>73</v>
      </c>
      <c r="AY246" s="239" t="s">
        <v>139</v>
      </c>
    </row>
    <row r="247" s="14" customFormat="1">
      <c r="A247" s="14"/>
      <c r="B247" s="240"/>
      <c r="C247" s="241"/>
      <c r="D247" s="231" t="s">
        <v>149</v>
      </c>
      <c r="E247" s="242" t="s">
        <v>1</v>
      </c>
      <c r="F247" s="243" t="s">
        <v>228</v>
      </c>
      <c r="G247" s="241"/>
      <c r="H247" s="244">
        <v>12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149</v>
      </c>
      <c r="AU247" s="250" t="s">
        <v>147</v>
      </c>
      <c r="AV247" s="14" t="s">
        <v>147</v>
      </c>
      <c r="AW247" s="14" t="s">
        <v>30</v>
      </c>
      <c r="AX247" s="14" t="s">
        <v>73</v>
      </c>
      <c r="AY247" s="250" t="s">
        <v>139</v>
      </c>
    </row>
    <row r="248" s="15" customFormat="1">
      <c r="A248" s="15"/>
      <c r="B248" s="251"/>
      <c r="C248" s="252"/>
      <c r="D248" s="231" t="s">
        <v>149</v>
      </c>
      <c r="E248" s="253" t="s">
        <v>1</v>
      </c>
      <c r="F248" s="254" t="s">
        <v>174</v>
      </c>
      <c r="G248" s="252"/>
      <c r="H248" s="255">
        <v>12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1" t="s">
        <v>149</v>
      </c>
      <c r="AU248" s="261" t="s">
        <v>147</v>
      </c>
      <c r="AV248" s="15" t="s">
        <v>146</v>
      </c>
      <c r="AW248" s="15" t="s">
        <v>30</v>
      </c>
      <c r="AX248" s="15" t="s">
        <v>81</v>
      </c>
      <c r="AY248" s="261" t="s">
        <v>139</v>
      </c>
    </row>
    <row r="249" s="12" customFormat="1" ht="22.8" customHeight="1">
      <c r="A249" s="12"/>
      <c r="B249" s="199"/>
      <c r="C249" s="200"/>
      <c r="D249" s="201" t="s">
        <v>72</v>
      </c>
      <c r="E249" s="213" t="s">
        <v>211</v>
      </c>
      <c r="F249" s="213" t="s">
        <v>229</v>
      </c>
      <c r="G249" s="200"/>
      <c r="H249" s="200"/>
      <c r="I249" s="203"/>
      <c r="J249" s="214">
        <f>BK249</f>
        <v>0</v>
      </c>
      <c r="K249" s="200"/>
      <c r="L249" s="205"/>
      <c r="M249" s="206"/>
      <c r="N249" s="207"/>
      <c r="O249" s="207"/>
      <c r="P249" s="208">
        <f>SUM(P250:P342)</f>
        <v>0</v>
      </c>
      <c r="Q249" s="207"/>
      <c r="R249" s="208">
        <f>SUM(R250:R342)</f>
        <v>0.0074769399999999996</v>
      </c>
      <c r="S249" s="207"/>
      <c r="T249" s="209">
        <f>SUM(T250:T342)</f>
        <v>2.1084910000000003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0" t="s">
        <v>81</v>
      </c>
      <c r="AT249" s="211" t="s">
        <v>72</v>
      </c>
      <c r="AU249" s="211" t="s">
        <v>81</v>
      </c>
      <c r="AY249" s="210" t="s">
        <v>139</v>
      </c>
      <c r="BK249" s="212">
        <f>SUM(BK250:BK342)</f>
        <v>0</v>
      </c>
    </row>
    <row r="250" s="2" customFormat="1" ht="33" customHeight="1">
      <c r="A250" s="38"/>
      <c r="B250" s="39"/>
      <c r="C250" s="215" t="s">
        <v>230</v>
      </c>
      <c r="D250" s="215" t="s">
        <v>142</v>
      </c>
      <c r="E250" s="216" t="s">
        <v>231</v>
      </c>
      <c r="F250" s="217" t="s">
        <v>232</v>
      </c>
      <c r="G250" s="218" t="s">
        <v>154</v>
      </c>
      <c r="H250" s="219">
        <v>43.981999999999999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39</v>
      </c>
      <c r="O250" s="91"/>
      <c r="P250" s="225">
        <f>O250*H250</f>
        <v>0</v>
      </c>
      <c r="Q250" s="225">
        <v>0.00012999999999999999</v>
      </c>
      <c r="R250" s="225">
        <f>Q250*H250</f>
        <v>0.0057176599999999994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146</v>
      </c>
      <c r="AT250" s="227" t="s">
        <v>142</v>
      </c>
      <c r="AU250" s="227" t="s">
        <v>147</v>
      </c>
      <c r="AY250" s="17" t="s">
        <v>139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147</v>
      </c>
      <c r="BK250" s="228">
        <f>ROUND(I250*H250,2)</f>
        <v>0</v>
      </c>
      <c r="BL250" s="17" t="s">
        <v>146</v>
      </c>
      <c r="BM250" s="227" t="s">
        <v>233</v>
      </c>
    </row>
    <row r="251" s="13" customFormat="1">
      <c r="A251" s="13"/>
      <c r="B251" s="229"/>
      <c r="C251" s="230"/>
      <c r="D251" s="231" t="s">
        <v>149</v>
      </c>
      <c r="E251" s="232" t="s">
        <v>1</v>
      </c>
      <c r="F251" s="233" t="s">
        <v>162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149</v>
      </c>
      <c r="AU251" s="239" t="s">
        <v>147</v>
      </c>
      <c r="AV251" s="13" t="s">
        <v>81</v>
      </c>
      <c r="AW251" s="13" t="s">
        <v>30</v>
      </c>
      <c r="AX251" s="13" t="s">
        <v>73</v>
      </c>
      <c r="AY251" s="239" t="s">
        <v>139</v>
      </c>
    </row>
    <row r="252" s="14" customFormat="1">
      <c r="A252" s="14"/>
      <c r="B252" s="240"/>
      <c r="C252" s="241"/>
      <c r="D252" s="231" t="s">
        <v>149</v>
      </c>
      <c r="E252" s="242" t="s">
        <v>1</v>
      </c>
      <c r="F252" s="243" t="s">
        <v>163</v>
      </c>
      <c r="G252" s="241"/>
      <c r="H252" s="244">
        <v>9.0600000000000005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149</v>
      </c>
      <c r="AU252" s="250" t="s">
        <v>147</v>
      </c>
      <c r="AV252" s="14" t="s">
        <v>147</v>
      </c>
      <c r="AW252" s="14" t="s">
        <v>30</v>
      </c>
      <c r="AX252" s="14" t="s">
        <v>73</v>
      </c>
      <c r="AY252" s="250" t="s">
        <v>139</v>
      </c>
    </row>
    <row r="253" s="13" customFormat="1">
      <c r="A253" s="13"/>
      <c r="B253" s="229"/>
      <c r="C253" s="230"/>
      <c r="D253" s="231" t="s">
        <v>149</v>
      </c>
      <c r="E253" s="232" t="s">
        <v>1</v>
      </c>
      <c r="F253" s="233" t="s">
        <v>164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149</v>
      </c>
      <c r="AU253" s="239" t="s">
        <v>147</v>
      </c>
      <c r="AV253" s="13" t="s">
        <v>81</v>
      </c>
      <c r="AW253" s="13" t="s">
        <v>30</v>
      </c>
      <c r="AX253" s="13" t="s">
        <v>73</v>
      </c>
      <c r="AY253" s="239" t="s">
        <v>139</v>
      </c>
    </row>
    <row r="254" s="14" customFormat="1">
      <c r="A254" s="14"/>
      <c r="B254" s="240"/>
      <c r="C254" s="241"/>
      <c r="D254" s="231" t="s">
        <v>149</v>
      </c>
      <c r="E254" s="242" t="s">
        <v>1</v>
      </c>
      <c r="F254" s="243" t="s">
        <v>165</v>
      </c>
      <c r="G254" s="241"/>
      <c r="H254" s="244">
        <v>2.488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149</v>
      </c>
      <c r="AU254" s="250" t="s">
        <v>147</v>
      </c>
      <c r="AV254" s="14" t="s">
        <v>147</v>
      </c>
      <c r="AW254" s="14" t="s">
        <v>30</v>
      </c>
      <c r="AX254" s="14" t="s">
        <v>73</v>
      </c>
      <c r="AY254" s="250" t="s">
        <v>139</v>
      </c>
    </row>
    <row r="255" s="13" customFormat="1">
      <c r="A255" s="13"/>
      <c r="B255" s="229"/>
      <c r="C255" s="230"/>
      <c r="D255" s="231" t="s">
        <v>149</v>
      </c>
      <c r="E255" s="232" t="s">
        <v>1</v>
      </c>
      <c r="F255" s="233" t="s">
        <v>166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149</v>
      </c>
      <c r="AU255" s="239" t="s">
        <v>147</v>
      </c>
      <c r="AV255" s="13" t="s">
        <v>81</v>
      </c>
      <c r="AW255" s="13" t="s">
        <v>30</v>
      </c>
      <c r="AX255" s="13" t="s">
        <v>73</v>
      </c>
      <c r="AY255" s="239" t="s">
        <v>139</v>
      </c>
    </row>
    <row r="256" s="14" customFormat="1">
      <c r="A256" s="14"/>
      <c r="B256" s="240"/>
      <c r="C256" s="241"/>
      <c r="D256" s="231" t="s">
        <v>149</v>
      </c>
      <c r="E256" s="242" t="s">
        <v>1</v>
      </c>
      <c r="F256" s="243" t="s">
        <v>167</v>
      </c>
      <c r="G256" s="241"/>
      <c r="H256" s="244">
        <v>1.0129999999999999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149</v>
      </c>
      <c r="AU256" s="250" t="s">
        <v>147</v>
      </c>
      <c r="AV256" s="14" t="s">
        <v>147</v>
      </c>
      <c r="AW256" s="14" t="s">
        <v>30</v>
      </c>
      <c r="AX256" s="14" t="s">
        <v>73</v>
      </c>
      <c r="AY256" s="250" t="s">
        <v>139</v>
      </c>
    </row>
    <row r="257" s="13" customFormat="1">
      <c r="A257" s="13"/>
      <c r="B257" s="229"/>
      <c r="C257" s="230"/>
      <c r="D257" s="231" t="s">
        <v>149</v>
      </c>
      <c r="E257" s="232" t="s">
        <v>1</v>
      </c>
      <c r="F257" s="233" t="s">
        <v>168</v>
      </c>
      <c r="G257" s="230"/>
      <c r="H257" s="232" t="s">
        <v>1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149</v>
      </c>
      <c r="AU257" s="239" t="s">
        <v>147</v>
      </c>
      <c r="AV257" s="13" t="s">
        <v>81</v>
      </c>
      <c r="AW257" s="13" t="s">
        <v>30</v>
      </c>
      <c r="AX257" s="13" t="s">
        <v>73</v>
      </c>
      <c r="AY257" s="239" t="s">
        <v>139</v>
      </c>
    </row>
    <row r="258" s="14" customFormat="1">
      <c r="A258" s="14"/>
      <c r="B258" s="240"/>
      <c r="C258" s="241"/>
      <c r="D258" s="231" t="s">
        <v>149</v>
      </c>
      <c r="E258" s="242" t="s">
        <v>1</v>
      </c>
      <c r="F258" s="243" t="s">
        <v>169</v>
      </c>
      <c r="G258" s="241"/>
      <c r="H258" s="244">
        <v>1.4219999999999999</v>
      </c>
      <c r="I258" s="245"/>
      <c r="J258" s="241"/>
      <c r="K258" s="241"/>
      <c r="L258" s="246"/>
      <c r="M258" s="247"/>
      <c r="N258" s="248"/>
      <c r="O258" s="248"/>
      <c r="P258" s="248"/>
      <c r="Q258" s="248"/>
      <c r="R258" s="248"/>
      <c r="S258" s="248"/>
      <c r="T258" s="24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0" t="s">
        <v>149</v>
      </c>
      <c r="AU258" s="250" t="s">
        <v>147</v>
      </c>
      <c r="AV258" s="14" t="s">
        <v>147</v>
      </c>
      <c r="AW258" s="14" t="s">
        <v>30</v>
      </c>
      <c r="AX258" s="14" t="s">
        <v>73</v>
      </c>
      <c r="AY258" s="250" t="s">
        <v>139</v>
      </c>
    </row>
    <row r="259" s="13" customFormat="1">
      <c r="A259" s="13"/>
      <c r="B259" s="229"/>
      <c r="C259" s="230"/>
      <c r="D259" s="231" t="s">
        <v>149</v>
      </c>
      <c r="E259" s="232" t="s">
        <v>1</v>
      </c>
      <c r="F259" s="233" t="s">
        <v>170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149</v>
      </c>
      <c r="AU259" s="239" t="s">
        <v>147</v>
      </c>
      <c r="AV259" s="13" t="s">
        <v>81</v>
      </c>
      <c r="AW259" s="13" t="s">
        <v>30</v>
      </c>
      <c r="AX259" s="13" t="s">
        <v>73</v>
      </c>
      <c r="AY259" s="239" t="s">
        <v>139</v>
      </c>
    </row>
    <row r="260" s="14" customFormat="1">
      <c r="A260" s="14"/>
      <c r="B260" s="240"/>
      <c r="C260" s="241"/>
      <c r="D260" s="231" t="s">
        <v>149</v>
      </c>
      <c r="E260" s="242" t="s">
        <v>1</v>
      </c>
      <c r="F260" s="243" t="s">
        <v>171</v>
      </c>
      <c r="G260" s="241"/>
      <c r="H260" s="244">
        <v>9.5190000000000001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149</v>
      </c>
      <c r="AU260" s="250" t="s">
        <v>147</v>
      </c>
      <c r="AV260" s="14" t="s">
        <v>147</v>
      </c>
      <c r="AW260" s="14" t="s">
        <v>30</v>
      </c>
      <c r="AX260" s="14" t="s">
        <v>73</v>
      </c>
      <c r="AY260" s="250" t="s">
        <v>139</v>
      </c>
    </row>
    <row r="261" s="13" customFormat="1">
      <c r="A261" s="13"/>
      <c r="B261" s="229"/>
      <c r="C261" s="230"/>
      <c r="D261" s="231" t="s">
        <v>149</v>
      </c>
      <c r="E261" s="232" t="s">
        <v>1</v>
      </c>
      <c r="F261" s="233" t="s">
        <v>172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149</v>
      </c>
      <c r="AU261" s="239" t="s">
        <v>147</v>
      </c>
      <c r="AV261" s="13" t="s">
        <v>81</v>
      </c>
      <c r="AW261" s="13" t="s">
        <v>30</v>
      </c>
      <c r="AX261" s="13" t="s">
        <v>73</v>
      </c>
      <c r="AY261" s="239" t="s">
        <v>139</v>
      </c>
    </row>
    <row r="262" s="14" customFormat="1">
      <c r="A262" s="14"/>
      <c r="B262" s="240"/>
      <c r="C262" s="241"/>
      <c r="D262" s="231" t="s">
        <v>149</v>
      </c>
      <c r="E262" s="242" t="s">
        <v>1</v>
      </c>
      <c r="F262" s="243" t="s">
        <v>173</v>
      </c>
      <c r="G262" s="241"/>
      <c r="H262" s="244">
        <v>20.48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149</v>
      </c>
      <c r="AU262" s="250" t="s">
        <v>147</v>
      </c>
      <c r="AV262" s="14" t="s">
        <v>147</v>
      </c>
      <c r="AW262" s="14" t="s">
        <v>30</v>
      </c>
      <c r="AX262" s="14" t="s">
        <v>73</v>
      </c>
      <c r="AY262" s="250" t="s">
        <v>139</v>
      </c>
    </row>
    <row r="263" s="15" customFormat="1">
      <c r="A263" s="15"/>
      <c r="B263" s="251"/>
      <c r="C263" s="252"/>
      <c r="D263" s="231" t="s">
        <v>149</v>
      </c>
      <c r="E263" s="253" t="s">
        <v>1</v>
      </c>
      <c r="F263" s="254" t="s">
        <v>174</v>
      </c>
      <c r="G263" s="252"/>
      <c r="H263" s="255">
        <v>43.981999999999999</v>
      </c>
      <c r="I263" s="256"/>
      <c r="J263" s="252"/>
      <c r="K263" s="252"/>
      <c r="L263" s="257"/>
      <c r="M263" s="258"/>
      <c r="N263" s="259"/>
      <c r="O263" s="259"/>
      <c r="P263" s="259"/>
      <c r="Q263" s="259"/>
      <c r="R263" s="259"/>
      <c r="S263" s="259"/>
      <c r="T263" s="26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1" t="s">
        <v>149</v>
      </c>
      <c r="AU263" s="261" t="s">
        <v>147</v>
      </c>
      <c r="AV263" s="15" t="s">
        <v>146</v>
      </c>
      <c r="AW263" s="15" t="s">
        <v>30</v>
      </c>
      <c r="AX263" s="15" t="s">
        <v>81</v>
      </c>
      <c r="AY263" s="261" t="s">
        <v>139</v>
      </c>
    </row>
    <row r="264" s="2" customFormat="1" ht="24.15" customHeight="1">
      <c r="A264" s="38"/>
      <c r="B264" s="39"/>
      <c r="C264" s="215" t="s">
        <v>234</v>
      </c>
      <c r="D264" s="215" t="s">
        <v>142</v>
      </c>
      <c r="E264" s="216" t="s">
        <v>235</v>
      </c>
      <c r="F264" s="217" t="s">
        <v>236</v>
      </c>
      <c r="G264" s="218" t="s">
        <v>154</v>
      </c>
      <c r="H264" s="219">
        <v>43.981999999999999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39</v>
      </c>
      <c r="O264" s="91"/>
      <c r="P264" s="225">
        <f>O264*H264</f>
        <v>0</v>
      </c>
      <c r="Q264" s="225">
        <v>4.0000000000000003E-05</v>
      </c>
      <c r="R264" s="225">
        <f>Q264*H264</f>
        <v>0.0017592800000000002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146</v>
      </c>
      <c r="AT264" s="227" t="s">
        <v>142</v>
      </c>
      <c r="AU264" s="227" t="s">
        <v>147</v>
      </c>
      <c r="AY264" s="17" t="s">
        <v>139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147</v>
      </c>
      <c r="BK264" s="228">
        <f>ROUND(I264*H264,2)</f>
        <v>0</v>
      </c>
      <c r="BL264" s="17" t="s">
        <v>146</v>
      </c>
      <c r="BM264" s="227" t="s">
        <v>237</v>
      </c>
    </row>
    <row r="265" s="13" customFormat="1">
      <c r="A265" s="13"/>
      <c r="B265" s="229"/>
      <c r="C265" s="230"/>
      <c r="D265" s="231" t="s">
        <v>149</v>
      </c>
      <c r="E265" s="232" t="s">
        <v>1</v>
      </c>
      <c r="F265" s="233" t="s">
        <v>162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149</v>
      </c>
      <c r="AU265" s="239" t="s">
        <v>147</v>
      </c>
      <c r="AV265" s="13" t="s">
        <v>81</v>
      </c>
      <c r="AW265" s="13" t="s">
        <v>30</v>
      </c>
      <c r="AX265" s="13" t="s">
        <v>73</v>
      </c>
      <c r="AY265" s="239" t="s">
        <v>139</v>
      </c>
    </row>
    <row r="266" s="14" customFormat="1">
      <c r="A266" s="14"/>
      <c r="B266" s="240"/>
      <c r="C266" s="241"/>
      <c r="D266" s="231" t="s">
        <v>149</v>
      </c>
      <c r="E266" s="242" t="s">
        <v>1</v>
      </c>
      <c r="F266" s="243" t="s">
        <v>163</v>
      </c>
      <c r="G266" s="241"/>
      <c r="H266" s="244">
        <v>9.0600000000000005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149</v>
      </c>
      <c r="AU266" s="250" t="s">
        <v>147</v>
      </c>
      <c r="AV266" s="14" t="s">
        <v>147</v>
      </c>
      <c r="AW266" s="14" t="s">
        <v>30</v>
      </c>
      <c r="AX266" s="14" t="s">
        <v>73</v>
      </c>
      <c r="AY266" s="250" t="s">
        <v>139</v>
      </c>
    </row>
    <row r="267" s="13" customFormat="1">
      <c r="A267" s="13"/>
      <c r="B267" s="229"/>
      <c r="C267" s="230"/>
      <c r="D267" s="231" t="s">
        <v>149</v>
      </c>
      <c r="E267" s="232" t="s">
        <v>1</v>
      </c>
      <c r="F267" s="233" t="s">
        <v>164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149</v>
      </c>
      <c r="AU267" s="239" t="s">
        <v>147</v>
      </c>
      <c r="AV267" s="13" t="s">
        <v>81</v>
      </c>
      <c r="AW267" s="13" t="s">
        <v>30</v>
      </c>
      <c r="AX267" s="13" t="s">
        <v>73</v>
      </c>
      <c r="AY267" s="239" t="s">
        <v>139</v>
      </c>
    </row>
    <row r="268" s="14" customFormat="1">
      <c r="A268" s="14"/>
      <c r="B268" s="240"/>
      <c r="C268" s="241"/>
      <c r="D268" s="231" t="s">
        <v>149</v>
      </c>
      <c r="E268" s="242" t="s">
        <v>1</v>
      </c>
      <c r="F268" s="243" t="s">
        <v>165</v>
      </c>
      <c r="G268" s="241"/>
      <c r="H268" s="244">
        <v>2.488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149</v>
      </c>
      <c r="AU268" s="250" t="s">
        <v>147</v>
      </c>
      <c r="AV268" s="14" t="s">
        <v>147</v>
      </c>
      <c r="AW268" s="14" t="s">
        <v>30</v>
      </c>
      <c r="AX268" s="14" t="s">
        <v>73</v>
      </c>
      <c r="AY268" s="250" t="s">
        <v>139</v>
      </c>
    </row>
    <row r="269" s="13" customFormat="1">
      <c r="A269" s="13"/>
      <c r="B269" s="229"/>
      <c r="C269" s="230"/>
      <c r="D269" s="231" t="s">
        <v>149</v>
      </c>
      <c r="E269" s="232" t="s">
        <v>1</v>
      </c>
      <c r="F269" s="233" t="s">
        <v>166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149</v>
      </c>
      <c r="AU269" s="239" t="s">
        <v>147</v>
      </c>
      <c r="AV269" s="13" t="s">
        <v>81</v>
      </c>
      <c r="AW269" s="13" t="s">
        <v>30</v>
      </c>
      <c r="AX269" s="13" t="s">
        <v>73</v>
      </c>
      <c r="AY269" s="239" t="s">
        <v>139</v>
      </c>
    </row>
    <row r="270" s="14" customFormat="1">
      <c r="A270" s="14"/>
      <c r="B270" s="240"/>
      <c r="C270" s="241"/>
      <c r="D270" s="231" t="s">
        <v>149</v>
      </c>
      <c r="E270" s="242" t="s">
        <v>1</v>
      </c>
      <c r="F270" s="243" t="s">
        <v>167</v>
      </c>
      <c r="G270" s="241"/>
      <c r="H270" s="244">
        <v>1.0129999999999999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149</v>
      </c>
      <c r="AU270" s="250" t="s">
        <v>147</v>
      </c>
      <c r="AV270" s="14" t="s">
        <v>147</v>
      </c>
      <c r="AW270" s="14" t="s">
        <v>30</v>
      </c>
      <c r="AX270" s="14" t="s">
        <v>73</v>
      </c>
      <c r="AY270" s="250" t="s">
        <v>139</v>
      </c>
    </row>
    <row r="271" s="13" customFormat="1">
      <c r="A271" s="13"/>
      <c r="B271" s="229"/>
      <c r="C271" s="230"/>
      <c r="D271" s="231" t="s">
        <v>149</v>
      </c>
      <c r="E271" s="232" t="s">
        <v>1</v>
      </c>
      <c r="F271" s="233" t="s">
        <v>168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149</v>
      </c>
      <c r="AU271" s="239" t="s">
        <v>147</v>
      </c>
      <c r="AV271" s="13" t="s">
        <v>81</v>
      </c>
      <c r="AW271" s="13" t="s">
        <v>30</v>
      </c>
      <c r="AX271" s="13" t="s">
        <v>73</v>
      </c>
      <c r="AY271" s="239" t="s">
        <v>139</v>
      </c>
    </row>
    <row r="272" s="14" customFormat="1">
      <c r="A272" s="14"/>
      <c r="B272" s="240"/>
      <c r="C272" s="241"/>
      <c r="D272" s="231" t="s">
        <v>149</v>
      </c>
      <c r="E272" s="242" t="s">
        <v>1</v>
      </c>
      <c r="F272" s="243" t="s">
        <v>169</v>
      </c>
      <c r="G272" s="241"/>
      <c r="H272" s="244">
        <v>1.4219999999999999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149</v>
      </c>
      <c r="AU272" s="250" t="s">
        <v>147</v>
      </c>
      <c r="AV272" s="14" t="s">
        <v>147</v>
      </c>
      <c r="AW272" s="14" t="s">
        <v>30</v>
      </c>
      <c r="AX272" s="14" t="s">
        <v>73</v>
      </c>
      <c r="AY272" s="250" t="s">
        <v>139</v>
      </c>
    </row>
    <row r="273" s="13" customFormat="1">
      <c r="A273" s="13"/>
      <c r="B273" s="229"/>
      <c r="C273" s="230"/>
      <c r="D273" s="231" t="s">
        <v>149</v>
      </c>
      <c r="E273" s="232" t="s">
        <v>1</v>
      </c>
      <c r="F273" s="233" t="s">
        <v>170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149</v>
      </c>
      <c r="AU273" s="239" t="s">
        <v>147</v>
      </c>
      <c r="AV273" s="13" t="s">
        <v>81</v>
      </c>
      <c r="AW273" s="13" t="s">
        <v>30</v>
      </c>
      <c r="AX273" s="13" t="s">
        <v>73</v>
      </c>
      <c r="AY273" s="239" t="s">
        <v>139</v>
      </c>
    </row>
    <row r="274" s="14" customFormat="1">
      <c r="A274" s="14"/>
      <c r="B274" s="240"/>
      <c r="C274" s="241"/>
      <c r="D274" s="231" t="s">
        <v>149</v>
      </c>
      <c r="E274" s="242" t="s">
        <v>1</v>
      </c>
      <c r="F274" s="243" t="s">
        <v>171</v>
      </c>
      <c r="G274" s="241"/>
      <c r="H274" s="244">
        <v>9.5190000000000001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149</v>
      </c>
      <c r="AU274" s="250" t="s">
        <v>147</v>
      </c>
      <c r="AV274" s="14" t="s">
        <v>147</v>
      </c>
      <c r="AW274" s="14" t="s">
        <v>30</v>
      </c>
      <c r="AX274" s="14" t="s">
        <v>73</v>
      </c>
      <c r="AY274" s="250" t="s">
        <v>139</v>
      </c>
    </row>
    <row r="275" s="13" customFormat="1">
      <c r="A275" s="13"/>
      <c r="B275" s="229"/>
      <c r="C275" s="230"/>
      <c r="D275" s="231" t="s">
        <v>149</v>
      </c>
      <c r="E275" s="232" t="s">
        <v>1</v>
      </c>
      <c r="F275" s="233" t="s">
        <v>172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149</v>
      </c>
      <c r="AU275" s="239" t="s">
        <v>147</v>
      </c>
      <c r="AV275" s="13" t="s">
        <v>81</v>
      </c>
      <c r="AW275" s="13" t="s">
        <v>30</v>
      </c>
      <c r="AX275" s="13" t="s">
        <v>73</v>
      </c>
      <c r="AY275" s="239" t="s">
        <v>139</v>
      </c>
    </row>
    <row r="276" s="14" customFormat="1">
      <c r="A276" s="14"/>
      <c r="B276" s="240"/>
      <c r="C276" s="241"/>
      <c r="D276" s="231" t="s">
        <v>149</v>
      </c>
      <c r="E276" s="242" t="s">
        <v>1</v>
      </c>
      <c r="F276" s="243" t="s">
        <v>173</v>
      </c>
      <c r="G276" s="241"/>
      <c r="H276" s="244">
        <v>20.48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149</v>
      </c>
      <c r="AU276" s="250" t="s">
        <v>147</v>
      </c>
      <c r="AV276" s="14" t="s">
        <v>147</v>
      </c>
      <c r="AW276" s="14" t="s">
        <v>30</v>
      </c>
      <c r="AX276" s="14" t="s">
        <v>73</v>
      </c>
      <c r="AY276" s="250" t="s">
        <v>139</v>
      </c>
    </row>
    <row r="277" s="15" customFormat="1">
      <c r="A277" s="15"/>
      <c r="B277" s="251"/>
      <c r="C277" s="252"/>
      <c r="D277" s="231" t="s">
        <v>149</v>
      </c>
      <c r="E277" s="253" t="s">
        <v>1</v>
      </c>
      <c r="F277" s="254" t="s">
        <v>174</v>
      </c>
      <c r="G277" s="252"/>
      <c r="H277" s="255">
        <v>43.981999999999999</v>
      </c>
      <c r="I277" s="256"/>
      <c r="J277" s="252"/>
      <c r="K277" s="252"/>
      <c r="L277" s="257"/>
      <c r="M277" s="258"/>
      <c r="N277" s="259"/>
      <c r="O277" s="259"/>
      <c r="P277" s="259"/>
      <c r="Q277" s="259"/>
      <c r="R277" s="259"/>
      <c r="S277" s="259"/>
      <c r="T277" s="26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1" t="s">
        <v>149</v>
      </c>
      <c r="AU277" s="261" t="s">
        <v>147</v>
      </c>
      <c r="AV277" s="15" t="s">
        <v>146</v>
      </c>
      <c r="AW277" s="15" t="s">
        <v>30</v>
      </c>
      <c r="AX277" s="15" t="s">
        <v>81</v>
      </c>
      <c r="AY277" s="261" t="s">
        <v>139</v>
      </c>
    </row>
    <row r="278" s="2" customFormat="1" ht="16.5" customHeight="1">
      <c r="A278" s="38"/>
      <c r="B278" s="39"/>
      <c r="C278" s="215" t="s">
        <v>238</v>
      </c>
      <c r="D278" s="215" t="s">
        <v>142</v>
      </c>
      <c r="E278" s="216" t="s">
        <v>239</v>
      </c>
      <c r="F278" s="217" t="s">
        <v>240</v>
      </c>
      <c r="G278" s="218" t="s">
        <v>154</v>
      </c>
      <c r="H278" s="219">
        <v>3000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39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146</v>
      </c>
      <c r="AT278" s="227" t="s">
        <v>142</v>
      </c>
      <c r="AU278" s="227" t="s">
        <v>147</v>
      </c>
      <c r="AY278" s="17" t="s">
        <v>139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147</v>
      </c>
      <c r="BK278" s="228">
        <f>ROUND(I278*H278,2)</f>
        <v>0</v>
      </c>
      <c r="BL278" s="17" t="s">
        <v>146</v>
      </c>
      <c r="BM278" s="227" t="s">
        <v>241</v>
      </c>
    </row>
    <row r="279" s="13" customFormat="1">
      <c r="A279" s="13"/>
      <c r="B279" s="229"/>
      <c r="C279" s="230"/>
      <c r="D279" s="231" t="s">
        <v>149</v>
      </c>
      <c r="E279" s="232" t="s">
        <v>1</v>
      </c>
      <c r="F279" s="233" t="s">
        <v>242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149</v>
      </c>
      <c r="AU279" s="239" t="s">
        <v>147</v>
      </c>
      <c r="AV279" s="13" t="s">
        <v>81</v>
      </c>
      <c r="AW279" s="13" t="s">
        <v>30</v>
      </c>
      <c r="AX279" s="13" t="s">
        <v>73</v>
      </c>
      <c r="AY279" s="239" t="s">
        <v>139</v>
      </c>
    </row>
    <row r="280" s="14" customFormat="1">
      <c r="A280" s="14"/>
      <c r="B280" s="240"/>
      <c r="C280" s="241"/>
      <c r="D280" s="231" t="s">
        <v>149</v>
      </c>
      <c r="E280" s="242" t="s">
        <v>1</v>
      </c>
      <c r="F280" s="243" t="s">
        <v>243</v>
      </c>
      <c r="G280" s="241"/>
      <c r="H280" s="244">
        <v>3000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149</v>
      </c>
      <c r="AU280" s="250" t="s">
        <v>147</v>
      </c>
      <c r="AV280" s="14" t="s">
        <v>147</v>
      </c>
      <c r="AW280" s="14" t="s">
        <v>30</v>
      </c>
      <c r="AX280" s="14" t="s">
        <v>81</v>
      </c>
      <c r="AY280" s="250" t="s">
        <v>139</v>
      </c>
    </row>
    <row r="281" s="2" customFormat="1" ht="21.75" customHeight="1">
      <c r="A281" s="38"/>
      <c r="B281" s="39"/>
      <c r="C281" s="215" t="s">
        <v>8</v>
      </c>
      <c r="D281" s="215" t="s">
        <v>142</v>
      </c>
      <c r="E281" s="216" t="s">
        <v>244</v>
      </c>
      <c r="F281" s="217" t="s">
        <v>245</v>
      </c>
      <c r="G281" s="218" t="s">
        <v>154</v>
      </c>
      <c r="H281" s="219">
        <v>1.02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39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0.13100000000000001</v>
      </c>
      <c r="T281" s="226">
        <f>S281*H281</f>
        <v>0.13362000000000002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146</v>
      </c>
      <c r="AT281" s="227" t="s">
        <v>142</v>
      </c>
      <c r="AU281" s="227" t="s">
        <v>147</v>
      </c>
      <c r="AY281" s="17" t="s">
        <v>139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147</v>
      </c>
      <c r="BK281" s="228">
        <f>ROUND(I281*H281,2)</f>
        <v>0</v>
      </c>
      <c r="BL281" s="17" t="s">
        <v>146</v>
      </c>
      <c r="BM281" s="227" t="s">
        <v>246</v>
      </c>
    </row>
    <row r="282" s="13" customFormat="1">
      <c r="A282" s="13"/>
      <c r="B282" s="229"/>
      <c r="C282" s="230"/>
      <c r="D282" s="231" t="s">
        <v>149</v>
      </c>
      <c r="E282" s="232" t="s">
        <v>1</v>
      </c>
      <c r="F282" s="233" t="s">
        <v>156</v>
      </c>
      <c r="G282" s="230"/>
      <c r="H282" s="232" t="s">
        <v>1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9" t="s">
        <v>149</v>
      </c>
      <c r="AU282" s="239" t="s">
        <v>147</v>
      </c>
      <c r="AV282" s="13" t="s">
        <v>81</v>
      </c>
      <c r="AW282" s="13" t="s">
        <v>30</v>
      </c>
      <c r="AX282" s="13" t="s">
        <v>73</v>
      </c>
      <c r="AY282" s="239" t="s">
        <v>139</v>
      </c>
    </row>
    <row r="283" s="14" customFormat="1">
      <c r="A283" s="14"/>
      <c r="B283" s="240"/>
      <c r="C283" s="241"/>
      <c r="D283" s="231" t="s">
        <v>149</v>
      </c>
      <c r="E283" s="242" t="s">
        <v>1</v>
      </c>
      <c r="F283" s="243" t="s">
        <v>157</v>
      </c>
      <c r="G283" s="241"/>
      <c r="H283" s="244">
        <v>1.02</v>
      </c>
      <c r="I283" s="245"/>
      <c r="J283" s="241"/>
      <c r="K283" s="241"/>
      <c r="L283" s="246"/>
      <c r="M283" s="247"/>
      <c r="N283" s="248"/>
      <c r="O283" s="248"/>
      <c r="P283" s="248"/>
      <c r="Q283" s="248"/>
      <c r="R283" s="248"/>
      <c r="S283" s="248"/>
      <c r="T283" s="24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0" t="s">
        <v>149</v>
      </c>
      <c r="AU283" s="250" t="s">
        <v>147</v>
      </c>
      <c r="AV283" s="14" t="s">
        <v>147</v>
      </c>
      <c r="AW283" s="14" t="s">
        <v>30</v>
      </c>
      <c r="AX283" s="14" t="s">
        <v>81</v>
      </c>
      <c r="AY283" s="250" t="s">
        <v>139</v>
      </c>
    </row>
    <row r="284" s="2" customFormat="1" ht="21.75" customHeight="1">
      <c r="A284" s="38"/>
      <c r="B284" s="39"/>
      <c r="C284" s="215" t="s">
        <v>247</v>
      </c>
      <c r="D284" s="215" t="s">
        <v>142</v>
      </c>
      <c r="E284" s="216" t="s">
        <v>248</v>
      </c>
      <c r="F284" s="217" t="s">
        <v>249</v>
      </c>
      <c r="G284" s="218" t="s">
        <v>154</v>
      </c>
      <c r="H284" s="219">
        <v>4.923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39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146</v>
      </c>
      <c r="AT284" s="227" t="s">
        <v>142</v>
      </c>
      <c r="AU284" s="227" t="s">
        <v>147</v>
      </c>
      <c r="AY284" s="17" t="s">
        <v>139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147</v>
      </c>
      <c r="BK284" s="228">
        <f>ROUND(I284*H284,2)</f>
        <v>0</v>
      </c>
      <c r="BL284" s="17" t="s">
        <v>146</v>
      </c>
      <c r="BM284" s="227" t="s">
        <v>250</v>
      </c>
    </row>
    <row r="285" s="13" customFormat="1">
      <c r="A285" s="13"/>
      <c r="B285" s="229"/>
      <c r="C285" s="230"/>
      <c r="D285" s="231" t="s">
        <v>149</v>
      </c>
      <c r="E285" s="232" t="s">
        <v>1</v>
      </c>
      <c r="F285" s="233" t="s">
        <v>164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149</v>
      </c>
      <c r="AU285" s="239" t="s">
        <v>147</v>
      </c>
      <c r="AV285" s="13" t="s">
        <v>81</v>
      </c>
      <c r="AW285" s="13" t="s">
        <v>30</v>
      </c>
      <c r="AX285" s="13" t="s">
        <v>73</v>
      </c>
      <c r="AY285" s="239" t="s">
        <v>139</v>
      </c>
    </row>
    <row r="286" s="14" customFormat="1">
      <c r="A286" s="14"/>
      <c r="B286" s="240"/>
      <c r="C286" s="241"/>
      <c r="D286" s="231" t="s">
        <v>149</v>
      </c>
      <c r="E286" s="242" t="s">
        <v>1</v>
      </c>
      <c r="F286" s="243" t="s">
        <v>165</v>
      </c>
      <c r="G286" s="241"/>
      <c r="H286" s="244">
        <v>2.488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149</v>
      </c>
      <c r="AU286" s="250" t="s">
        <v>147</v>
      </c>
      <c r="AV286" s="14" t="s">
        <v>147</v>
      </c>
      <c r="AW286" s="14" t="s">
        <v>30</v>
      </c>
      <c r="AX286" s="14" t="s">
        <v>73</v>
      </c>
      <c r="AY286" s="250" t="s">
        <v>139</v>
      </c>
    </row>
    <row r="287" s="13" customFormat="1">
      <c r="A287" s="13"/>
      <c r="B287" s="229"/>
      <c r="C287" s="230"/>
      <c r="D287" s="231" t="s">
        <v>149</v>
      </c>
      <c r="E287" s="232" t="s">
        <v>1</v>
      </c>
      <c r="F287" s="233" t="s">
        <v>166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149</v>
      </c>
      <c r="AU287" s="239" t="s">
        <v>147</v>
      </c>
      <c r="AV287" s="13" t="s">
        <v>81</v>
      </c>
      <c r="AW287" s="13" t="s">
        <v>30</v>
      </c>
      <c r="AX287" s="13" t="s">
        <v>73</v>
      </c>
      <c r="AY287" s="239" t="s">
        <v>139</v>
      </c>
    </row>
    <row r="288" s="14" customFormat="1">
      <c r="A288" s="14"/>
      <c r="B288" s="240"/>
      <c r="C288" s="241"/>
      <c r="D288" s="231" t="s">
        <v>149</v>
      </c>
      <c r="E288" s="242" t="s">
        <v>1</v>
      </c>
      <c r="F288" s="243" t="s">
        <v>167</v>
      </c>
      <c r="G288" s="241"/>
      <c r="H288" s="244">
        <v>1.0129999999999999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149</v>
      </c>
      <c r="AU288" s="250" t="s">
        <v>147</v>
      </c>
      <c r="AV288" s="14" t="s">
        <v>147</v>
      </c>
      <c r="AW288" s="14" t="s">
        <v>30</v>
      </c>
      <c r="AX288" s="14" t="s">
        <v>73</v>
      </c>
      <c r="AY288" s="250" t="s">
        <v>139</v>
      </c>
    </row>
    <row r="289" s="13" customFormat="1">
      <c r="A289" s="13"/>
      <c r="B289" s="229"/>
      <c r="C289" s="230"/>
      <c r="D289" s="231" t="s">
        <v>149</v>
      </c>
      <c r="E289" s="232" t="s">
        <v>1</v>
      </c>
      <c r="F289" s="233" t="s">
        <v>168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149</v>
      </c>
      <c r="AU289" s="239" t="s">
        <v>147</v>
      </c>
      <c r="AV289" s="13" t="s">
        <v>81</v>
      </c>
      <c r="AW289" s="13" t="s">
        <v>30</v>
      </c>
      <c r="AX289" s="13" t="s">
        <v>73</v>
      </c>
      <c r="AY289" s="239" t="s">
        <v>139</v>
      </c>
    </row>
    <row r="290" s="14" customFormat="1">
      <c r="A290" s="14"/>
      <c r="B290" s="240"/>
      <c r="C290" s="241"/>
      <c r="D290" s="231" t="s">
        <v>149</v>
      </c>
      <c r="E290" s="242" t="s">
        <v>1</v>
      </c>
      <c r="F290" s="243" t="s">
        <v>169</v>
      </c>
      <c r="G290" s="241"/>
      <c r="H290" s="244">
        <v>1.4219999999999999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149</v>
      </c>
      <c r="AU290" s="250" t="s">
        <v>147</v>
      </c>
      <c r="AV290" s="14" t="s">
        <v>147</v>
      </c>
      <c r="AW290" s="14" t="s">
        <v>30</v>
      </c>
      <c r="AX290" s="14" t="s">
        <v>73</v>
      </c>
      <c r="AY290" s="250" t="s">
        <v>139</v>
      </c>
    </row>
    <row r="291" s="15" customFormat="1">
      <c r="A291" s="15"/>
      <c r="B291" s="251"/>
      <c r="C291" s="252"/>
      <c r="D291" s="231" t="s">
        <v>149</v>
      </c>
      <c r="E291" s="253" t="s">
        <v>1</v>
      </c>
      <c r="F291" s="254" t="s">
        <v>174</v>
      </c>
      <c r="G291" s="252"/>
      <c r="H291" s="255">
        <v>4.923</v>
      </c>
      <c r="I291" s="256"/>
      <c r="J291" s="252"/>
      <c r="K291" s="252"/>
      <c r="L291" s="257"/>
      <c r="M291" s="258"/>
      <c r="N291" s="259"/>
      <c r="O291" s="259"/>
      <c r="P291" s="259"/>
      <c r="Q291" s="259"/>
      <c r="R291" s="259"/>
      <c r="S291" s="259"/>
      <c r="T291" s="26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1" t="s">
        <v>149</v>
      </c>
      <c r="AU291" s="261" t="s">
        <v>147</v>
      </c>
      <c r="AV291" s="15" t="s">
        <v>146</v>
      </c>
      <c r="AW291" s="15" t="s">
        <v>30</v>
      </c>
      <c r="AX291" s="15" t="s">
        <v>81</v>
      </c>
      <c r="AY291" s="261" t="s">
        <v>139</v>
      </c>
    </row>
    <row r="292" s="2" customFormat="1" ht="24.15" customHeight="1">
      <c r="A292" s="38"/>
      <c r="B292" s="39"/>
      <c r="C292" s="215" t="s">
        <v>251</v>
      </c>
      <c r="D292" s="215" t="s">
        <v>142</v>
      </c>
      <c r="E292" s="216" t="s">
        <v>252</v>
      </c>
      <c r="F292" s="217" t="s">
        <v>253</v>
      </c>
      <c r="G292" s="218" t="s">
        <v>154</v>
      </c>
      <c r="H292" s="219">
        <v>4.923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39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146</v>
      </c>
      <c r="AT292" s="227" t="s">
        <v>142</v>
      </c>
      <c r="AU292" s="227" t="s">
        <v>147</v>
      </c>
      <c r="AY292" s="17" t="s">
        <v>139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147</v>
      </c>
      <c r="BK292" s="228">
        <f>ROUND(I292*H292,2)</f>
        <v>0</v>
      </c>
      <c r="BL292" s="17" t="s">
        <v>146</v>
      </c>
      <c r="BM292" s="227" t="s">
        <v>254</v>
      </c>
    </row>
    <row r="293" s="13" customFormat="1">
      <c r="A293" s="13"/>
      <c r="B293" s="229"/>
      <c r="C293" s="230"/>
      <c r="D293" s="231" t="s">
        <v>149</v>
      </c>
      <c r="E293" s="232" t="s">
        <v>1</v>
      </c>
      <c r="F293" s="233" t="s">
        <v>164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149</v>
      </c>
      <c r="AU293" s="239" t="s">
        <v>147</v>
      </c>
      <c r="AV293" s="13" t="s">
        <v>81</v>
      </c>
      <c r="AW293" s="13" t="s">
        <v>30</v>
      </c>
      <c r="AX293" s="13" t="s">
        <v>73</v>
      </c>
      <c r="AY293" s="239" t="s">
        <v>139</v>
      </c>
    </row>
    <row r="294" s="14" customFormat="1">
      <c r="A294" s="14"/>
      <c r="B294" s="240"/>
      <c r="C294" s="241"/>
      <c r="D294" s="231" t="s">
        <v>149</v>
      </c>
      <c r="E294" s="242" t="s">
        <v>1</v>
      </c>
      <c r="F294" s="243" t="s">
        <v>165</v>
      </c>
      <c r="G294" s="241"/>
      <c r="H294" s="244">
        <v>2.488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149</v>
      </c>
      <c r="AU294" s="250" t="s">
        <v>147</v>
      </c>
      <c r="AV294" s="14" t="s">
        <v>147</v>
      </c>
      <c r="AW294" s="14" t="s">
        <v>30</v>
      </c>
      <c r="AX294" s="14" t="s">
        <v>73</v>
      </c>
      <c r="AY294" s="250" t="s">
        <v>139</v>
      </c>
    </row>
    <row r="295" s="13" customFormat="1">
      <c r="A295" s="13"/>
      <c r="B295" s="229"/>
      <c r="C295" s="230"/>
      <c r="D295" s="231" t="s">
        <v>149</v>
      </c>
      <c r="E295" s="232" t="s">
        <v>1</v>
      </c>
      <c r="F295" s="233" t="s">
        <v>166</v>
      </c>
      <c r="G295" s="230"/>
      <c r="H295" s="232" t="s">
        <v>1</v>
      </c>
      <c r="I295" s="234"/>
      <c r="J295" s="230"/>
      <c r="K295" s="230"/>
      <c r="L295" s="235"/>
      <c r="M295" s="236"/>
      <c r="N295" s="237"/>
      <c r="O295" s="237"/>
      <c r="P295" s="237"/>
      <c r="Q295" s="237"/>
      <c r="R295" s="237"/>
      <c r="S295" s="237"/>
      <c r="T295" s="238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9" t="s">
        <v>149</v>
      </c>
      <c r="AU295" s="239" t="s">
        <v>147</v>
      </c>
      <c r="AV295" s="13" t="s">
        <v>81</v>
      </c>
      <c r="AW295" s="13" t="s">
        <v>30</v>
      </c>
      <c r="AX295" s="13" t="s">
        <v>73</v>
      </c>
      <c r="AY295" s="239" t="s">
        <v>139</v>
      </c>
    </row>
    <row r="296" s="14" customFormat="1">
      <c r="A296" s="14"/>
      <c r="B296" s="240"/>
      <c r="C296" s="241"/>
      <c r="D296" s="231" t="s">
        <v>149</v>
      </c>
      <c r="E296" s="242" t="s">
        <v>1</v>
      </c>
      <c r="F296" s="243" t="s">
        <v>167</v>
      </c>
      <c r="G296" s="241"/>
      <c r="H296" s="244">
        <v>1.0129999999999999</v>
      </c>
      <c r="I296" s="245"/>
      <c r="J296" s="241"/>
      <c r="K296" s="241"/>
      <c r="L296" s="246"/>
      <c r="M296" s="247"/>
      <c r="N296" s="248"/>
      <c r="O296" s="248"/>
      <c r="P296" s="248"/>
      <c r="Q296" s="248"/>
      <c r="R296" s="248"/>
      <c r="S296" s="248"/>
      <c r="T296" s="24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0" t="s">
        <v>149</v>
      </c>
      <c r="AU296" s="250" t="s">
        <v>147</v>
      </c>
      <c r="AV296" s="14" t="s">
        <v>147</v>
      </c>
      <c r="AW296" s="14" t="s">
        <v>30</v>
      </c>
      <c r="AX296" s="14" t="s">
        <v>73</v>
      </c>
      <c r="AY296" s="250" t="s">
        <v>139</v>
      </c>
    </row>
    <row r="297" s="13" customFormat="1">
      <c r="A297" s="13"/>
      <c r="B297" s="229"/>
      <c r="C297" s="230"/>
      <c r="D297" s="231" t="s">
        <v>149</v>
      </c>
      <c r="E297" s="232" t="s">
        <v>1</v>
      </c>
      <c r="F297" s="233" t="s">
        <v>168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149</v>
      </c>
      <c r="AU297" s="239" t="s">
        <v>147</v>
      </c>
      <c r="AV297" s="13" t="s">
        <v>81</v>
      </c>
      <c r="AW297" s="13" t="s">
        <v>30</v>
      </c>
      <c r="AX297" s="13" t="s">
        <v>73</v>
      </c>
      <c r="AY297" s="239" t="s">
        <v>139</v>
      </c>
    </row>
    <row r="298" s="14" customFormat="1">
      <c r="A298" s="14"/>
      <c r="B298" s="240"/>
      <c r="C298" s="241"/>
      <c r="D298" s="231" t="s">
        <v>149</v>
      </c>
      <c r="E298" s="242" t="s">
        <v>1</v>
      </c>
      <c r="F298" s="243" t="s">
        <v>169</v>
      </c>
      <c r="G298" s="241"/>
      <c r="H298" s="244">
        <v>1.4219999999999999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149</v>
      </c>
      <c r="AU298" s="250" t="s">
        <v>147</v>
      </c>
      <c r="AV298" s="14" t="s">
        <v>147</v>
      </c>
      <c r="AW298" s="14" t="s">
        <v>30</v>
      </c>
      <c r="AX298" s="14" t="s">
        <v>73</v>
      </c>
      <c r="AY298" s="250" t="s">
        <v>139</v>
      </c>
    </row>
    <row r="299" s="15" customFormat="1">
      <c r="A299" s="15"/>
      <c r="B299" s="251"/>
      <c r="C299" s="252"/>
      <c r="D299" s="231" t="s">
        <v>149</v>
      </c>
      <c r="E299" s="253" t="s">
        <v>1</v>
      </c>
      <c r="F299" s="254" t="s">
        <v>174</v>
      </c>
      <c r="G299" s="252"/>
      <c r="H299" s="255">
        <v>4.923</v>
      </c>
      <c r="I299" s="256"/>
      <c r="J299" s="252"/>
      <c r="K299" s="252"/>
      <c r="L299" s="257"/>
      <c r="M299" s="258"/>
      <c r="N299" s="259"/>
      <c r="O299" s="259"/>
      <c r="P299" s="259"/>
      <c r="Q299" s="259"/>
      <c r="R299" s="259"/>
      <c r="S299" s="259"/>
      <c r="T299" s="26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1" t="s">
        <v>149</v>
      </c>
      <c r="AU299" s="261" t="s">
        <v>147</v>
      </c>
      <c r="AV299" s="15" t="s">
        <v>146</v>
      </c>
      <c r="AW299" s="15" t="s">
        <v>30</v>
      </c>
      <c r="AX299" s="15" t="s">
        <v>81</v>
      </c>
      <c r="AY299" s="261" t="s">
        <v>139</v>
      </c>
    </row>
    <row r="300" s="2" customFormat="1" ht="24.15" customHeight="1">
      <c r="A300" s="38"/>
      <c r="B300" s="39"/>
      <c r="C300" s="215" t="s">
        <v>255</v>
      </c>
      <c r="D300" s="215" t="s">
        <v>142</v>
      </c>
      <c r="E300" s="216" t="s">
        <v>256</v>
      </c>
      <c r="F300" s="217" t="s">
        <v>257</v>
      </c>
      <c r="G300" s="218" t="s">
        <v>154</v>
      </c>
      <c r="H300" s="219">
        <v>4.923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39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0.035000000000000003</v>
      </c>
      <c r="T300" s="226">
        <f>S300*H300</f>
        <v>0.17230500000000001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146</v>
      </c>
      <c r="AT300" s="227" t="s">
        <v>142</v>
      </c>
      <c r="AU300" s="227" t="s">
        <v>147</v>
      </c>
      <c r="AY300" s="17" t="s">
        <v>139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147</v>
      </c>
      <c r="BK300" s="228">
        <f>ROUND(I300*H300,2)</f>
        <v>0</v>
      </c>
      <c r="BL300" s="17" t="s">
        <v>146</v>
      </c>
      <c r="BM300" s="227" t="s">
        <v>258</v>
      </c>
    </row>
    <row r="301" s="13" customFormat="1">
      <c r="A301" s="13"/>
      <c r="B301" s="229"/>
      <c r="C301" s="230"/>
      <c r="D301" s="231" t="s">
        <v>149</v>
      </c>
      <c r="E301" s="232" t="s">
        <v>1</v>
      </c>
      <c r="F301" s="233" t="s">
        <v>164</v>
      </c>
      <c r="G301" s="230"/>
      <c r="H301" s="232" t="s">
        <v>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9" t="s">
        <v>149</v>
      </c>
      <c r="AU301" s="239" t="s">
        <v>147</v>
      </c>
      <c r="AV301" s="13" t="s">
        <v>81</v>
      </c>
      <c r="AW301" s="13" t="s">
        <v>30</v>
      </c>
      <c r="AX301" s="13" t="s">
        <v>73</v>
      </c>
      <c r="AY301" s="239" t="s">
        <v>139</v>
      </c>
    </row>
    <row r="302" s="14" customFormat="1">
      <c r="A302" s="14"/>
      <c r="B302" s="240"/>
      <c r="C302" s="241"/>
      <c r="D302" s="231" t="s">
        <v>149</v>
      </c>
      <c r="E302" s="242" t="s">
        <v>1</v>
      </c>
      <c r="F302" s="243" t="s">
        <v>165</v>
      </c>
      <c r="G302" s="241"/>
      <c r="H302" s="244">
        <v>2.488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0" t="s">
        <v>149</v>
      </c>
      <c r="AU302" s="250" t="s">
        <v>147</v>
      </c>
      <c r="AV302" s="14" t="s">
        <v>147</v>
      </c>
      <c r="AW302" s="14" t="s">
        <v>30</v>
      </c>
      <c r="AX302" s="14" t="s">
        <v>73</v>
      </c>
      <c r="AY302" s="250" t="s">
        <v>139</v>
      </c>
    </row>
    <row r="303" s="13" customFormat="1">
      <c r="A303" s="13"/>
      <c r="B303" s="229"/>
      <c r="C303" s="230"/>
      <c r="D303" s="231" t="s">
        <v>149</v>
      </c>
      <c r="E303" s="232" t="s">
        <v>1</v>
      </c>
      <c r="F303" s="233" t="s">
        <v>166</v>
      </c>
      <c r="G303" s="230"/>
      <c r="H303" s="232" t="s">
        <v>1</v>
      </c>
      <c r="I303" s="234"/>
      <c r="J303" s="230"/>
      <c r="K303" s="230"/>
      <c r="L303" s="235"/>
      <c r="M303" s="236"/>
      <c r="N303" s="237"/>
      <c r="O303" s="237"/>
      <c r="P303" s="237"/>
      <c r="Q303" s="237"/>
      <c r="R303" s="237"/>
      <c r="S303" s="237"/>
      <c r="T303" s="23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9" t="s">
        <v>149</v>
      </c>
      <c r="AU303" s="239" t="s">
        <v>147</v>
      </c>
      <c r="AV303" s="13" t="s">
        <v>81</v>
      </c>
      <c r="AW303" s="13" t="s">
        <v>30</v>
      </c>
      <c r="AX303" s="13" t="s">
        <v>73</v>
      </c>
      <c r="AY303" s="239" t="s">
        <v>139</v>
      </c>
    </row>
    <row r="304" s="14" customFormat="1">
      <c r="A304" s="14"/>
      <c r="B304" s="240"/>
      <c r="C304" s="241"/>
      <c r="D304" s="231" t="s">
        <v>149</v>
      </c>
      <c r="E304" s="242" t="s">
        <v>1</v>
      </c>
      <c r="F304" s="243" t="s">
        <v>167</v>
      </c>
      <c r="G304" s="241"/>
      <c r="H304" s="244">
        <v>1.0129999999999999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0" t="s">
        <v>149</v>
      </c>
      <c r="AU304" s="250" t="s">
        <v>147</v>
      </c>
      <c r="AV304" s="14" t="s">
        <v>147</v>
      </c>
      <c r="AW304" s="14" t="s">
        <v>30</v>
      </c>
      <c r="AX304" s="14" t="s">
        <v>73</v>
      </c>
      <c r="AY304" s="250" t="s">
        <v>139</v>
      </c>
    </row>
    <row r="305" s="13" customFormat="1">
      <c r="A305" s="13"/>
      <c r="B305" s="229"/>
      <c r="C305" s="230"/>
      <c r="D305" s="231" t="s">
        <v>149</v>
      </c>
      <c r="E305" s="232" t="s">
        <v>1</v>
      </c>
      <c r="F305" s="233" t="s">
        <v>168</v>
      </c>
      <c r="G305" s="230"/>
      <c r="H305" s="232" t="s">
        <v>1</v>
      </c>
      <c r="I305" s="234"/>
      <c r="J305" s="230"/>
      <c r="K305" s="230"/>
      <c r="L305" s="235"/>
      <c r="M305" s="236"/>
      <c r="N305" s="237"/>
      <c r="O305" s="237"/>
      <c r="P305" s="237"/>
      <c r="Q305" s="237"/>
      <c r="R305" s="237"/>
      <c r="S305" s="237"/>
      <c r="T305" s="23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9" t="s">
        <v>149</v>
      </c>
      <c r="AU305" s="239" t="s">
        <v>147</v>
      </c>
      <c r="AV305" s="13" t="s">
        <v>81</v>
      </c>
      <c r="AW305" s="13" t="s">
        <v>30</v>
      </c>
      <c r="AX305" s="13" t="s">
        <v>73</v>
      </c>
      <c r="AY305" s="239" t="s">
        <v>139</v>
      </c>
    </row>
    <row r="306" s="14" customFormat="1">
      <c r="A306" s="14"/>
      <c r="B306" s="240"/>
      <c r="C306" s="241"/>
      <c r="D306" s="231" t="s">
        <v>149</v>
      </c>
      <c r="E306" s="242" t="s">
        <v>1</v>
      </c>
      <c r="F306" s="243" t="s">
        <v>169</v>
      </c>
      <c r="G306" s="241"/>
      <c r="H306" s="244">
        <v>1.4219999999999999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0" t="s">
        <v>149</v>
      </c>
      <c r="AU306" s="250" t="s">
        <v>147</v>
      </c>
      <c r="AV306" s="14" t="s">
        <v>147</v>
      </c>
      <c r="AW306" s="14" t="s">
        <v>30</v>
      </c>
      <c r="AX306" s="14" t="s">
        <v>73</v>
      </c>
      <c r="AY306" s="250" t="s">
        <v>139</v>
      </c>
    </row>
    <row r="307" s="15" customFormat="1">
      <c r="A307" s="15"/>
      <c r="B307" s="251"/>
      <c r="C307" s="252"/>
      <c r="D307" s="231" t="s">
        <v>149</v>
      </c>
      <c r="E307" s="253" t="s">
        <v>1</v>
      </c>
      <c r="F307" s="254" t="s">
        <v>174</v>
      </c>
      <c r="G307" s="252"/>
      <c r="H307" s="255">
        <v>4.923</v>
      </c>
      <c r="I307" s="256"/>
      <c r="J307" s="252"/>
      <c r="K307" s="252"/>
      <c r="L307" s="257"/>
      <c r="M307" s="258"/>
      <c r="N307" s="259"/>
      <c r="O307" s="259"/>
      <c r="P307" s="259"/>
      <c r="Q307" s="259"/>
      <c r="R307" s="259"/>
      <c r="S307" s="259"/>
      <c r="T307" s="26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1" t="s">
        <v>149</v>
      </c>
      <c r="AU307" s="261" t="s">
        <v>147</v>
      </c>
      <c r="AV307" s="15" t="s">
        <v>146</v>
      </c>
      <c r="AW307" s="15" t="s">
        <v>30</v>
      </c>
      <c r="AX307" s="15" t="s">
        <v>81</v>
      </c>
      <c r="AY307" s="261" t="s">
        <v>139</v>
      </c>
    </row>
    <row r="308" s="2" customFormat="1" ht="24.15" customHeight="1">
      <c r="A308" s="38"/>
      <c r="B308" s="39"/>
      <c r="C308" s="215" t="s">
        <v>259</v>
      </c>
      <c r="D308" s="215" t="s">
        <v>142</v>
      </c>
      <c r="E308" s="216" t="s">
        <v>260</v>
      </c>
      <c r="F308" s="217" t="s">
        <v>261</v>
      </c>
      <c r="G308" s="218" t="s">
        <v>145</v>
      </c>
      <c r="H308" s="219">
        <v>6</v>
      </c>
      <c r="I308" s="220"/>
      <c r="J308" s="221">
        <f>ROUND(I308*H308,2)</f>
        <v>0</v>
      </c>
      <c r="K308" s="222"/>
      <c r="L308" s="44"/>
      <c r="M308" s="223" t="s">
        <v>1</v>
      </c>
      <c r="N308" s="224" t="s">
        <v>39</v>
      </c>
      <c r="O308" s="91"/>
      <c r="P308" s="225">
        <f>O308*H308</f>
        <v>0</v>
      </c>
      <c r="Q308" s="225">
        <v>0</v>
      </c>
      <c r="R308" s="225">
        <f>Q308*H308</f>
        <v>0</v>
      </c>
      <c r="S308" s="225">
        <v>0.069000000000000006</v>
      </c>
      <c r="T308" s="226">
        <f>S308*H308</f>
        <v>0.41400000000000003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7" t="s">
        <v>146</v>
      </c>
      <c r="AT308" s="227" t="s">
        <v>142</v>
      </c>
      <c r="AU308" s="227" t="s">
        <v>147</v>
      </c>
      <c r="AY308" s="17" t="s">
        <v>139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147</v>
      </c>
      <c r="BK308" s="228">
        <f>ROUND(I308*H308,2)</f>
        <v>0</v>
      </c>
      <c r="BL308" s="17" t="s">
        <v>146</v>
      </c>
      <c r="BM308" s="227" t="s">
        <v>262</v>
      </c>
    </row>
    <row r="309" s="13" customFormat="1">
      <c r="A309" s="13"/>
      <c r="B309" s="229"/>
      <c r="C309" s="230"/>
      <c r="D309" s="231" t="s">
        <v>149</v>
      </c>
      <c r="E309" s="232" t="s">
        <v>1</v>
      </c>
      <c r="F309" s="233" t="s">
        <v>150</v>
      </c>
      <c r="G309" s="230"/>
      <c r="H309" s="232" t="s">
        <v>1</v>
      </c>
      <c r="I309" s="234"/>
      <c r="J309" s="230"/>
      <c r="K309" s="230"/>
      <c r="L309" s="235"/>
      <c r="M309" s="236"/>
      <c r="N309" s="237"/>
      <c r="O309" s="237"/>
      <c r="P309" s="237"/>
      <c r="Q309" s="237"/>
      <c r="R309" s="237"/>
      <c r="S309" s="237"/>
      <c r="T309" s="23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9" t="s">
        <v>149</v>
      </c>
      <c r="AU309" s="239" t="s">
        <v>147</v>
      </c>
      <c r="AV309" s="13" t="s">
        <v>81</v>
      </c>
      <c r="AW309" s="13" t="s">
        <v>30</v>
      </c>
      <c r="AX309" s="13" t="s">
        <v>73</v>
      </c>
      <c r="AY309" s="239" t="s">
        <v>139</v>
      </c>
    </row>
    <row r="310" s="14" customFormat="1">
      <c r="A310" s="14"/>
      <c r="B310" s="240"/>
      <c r="C310" s="241"/>
      <c r="D310" s="231" t="s">
        <v>149</v>
      </c>
      <c r="E310" s="242" t="s">
        <v>1</v>
      </c>
      <c r="F310" s="243" t="s">
        <v>151</v>
      </c>
      <c r="G310" s="241"/>
      <c r="H310" s="244">
        <v>6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0" t="s">
        <v>149</v>
      </c>
      <c r="AU310" s="250" t="s">
        <v>147</v>
      </c>
      <c r="AV310" s="14" t="s">
        <v>147</v>
      </c>
      <c r="AW310" s="14" t="s">
        <v>30</v>
      </c>
      <c r="AX310" s="14" t="s">
        <v>81</v>
      </c>
      <c r="AY310" s="250" t="s">
        <v>139</v>
      </c>
    </row>
    <row r="311" s="2" customFormat="1" ht="24.15" customHeight="1">
      <c r="A311" s="38"/>
      <c r="B311" s="39"/>
      <c r="C311" s="215" t="s">
        <v>263</v>
      </c>
      <c r="D311" s="215" t="s">
        <v>142</v>
      </c>
      <c r="E311" s="216" t="s">
        <v>264</v>
      </c>
      <c r="F311" s="217" t="s">
        <v>265</v>
      </c>
      <c r="G311" s="218" t="s">
        <v>145</v>
      </c>
      <c r="H311" s="219">
        <v>33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39</v>
      </c>
      <c r="O311" s="91"/>
      <c r="P311" s="225">
        <f>O311*H311</f>
        <v>0</v>
      </c>
      <c r="Q311" s="225">
        <v>0</v>
      </c>
      <c r="R311" s="225">
        <f>Q311*H311</f>
        <v>0</v>
      </c>
      <c r="S311" s="225">
        <v>0.001</v>
      </c>
      <c r="T311" s="226">
        <f>S311*H311</f>
        <v>0.033000000000000002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146</v>
      </c>
      <c r="AT311" s="227" t="s">
        <v>142</v>
      </c>
      <c r="AU311" s="227" t="s">
        <v>147</v>
      </c>
      <c r="AY311" s="17" t="s">
        <v>139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147</v>
      </c>
      <c r="BK311" s="228">
        <f>ROUND(I311*H311,2)</f>
        <v>0</v>
      </c>
      <c r="BL311" s="17" t="s">
        <v>146</v>
      </c>
      <c r="BM311" s="227" t="s">
        <v>266</v>
      </c>
    </row>
    <row r="312" s="13" customFormat="1">
      <c r="A312" s="13"/>
      <c r="B312" s="229"/>
      <c r="C312" s="230"/>
      <c r="D312" s="231" t="s">
        <v>149</v>
      </c>
      <c r="E312" s="232" t="s">
        <v>1</v>
      </c>
      <c r="F312" s="233" t="s">
        <v>267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149</v>
      </c>
      <c r="AU312" s="239" t="s">
        <v>147</v>
      </c>
      <c r="AV312" s="13" t="s">
        <v>81</v>
      </c>
      <c r="AW312" s="13" t="s">
        <v>30</v>
      </c>
      <c r="AX312" s="13" t="s">
        <v>73</v>
      </c>
      <c r="AY312" s="239" t="s">
        <v>139</v>
      </c>
    </row>
    <row r="313" s="14" customFormat="1">
      <c r="A313" s="14"/>
      <c r="B313" s="240"/>
      <c r="C313" s="241"/>
      <c r="D313" s="231" t="s">
        <v>149</v>
      </c>
      <c r="E313" s="242" t="s">
        <v>1</v>
      </c>
      <c r="F313" s="243" t="s">
        <v>268</v>
      </c>
      <c r="G313" s="241"/>
      <c r="H313" s="244">
        <v>33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149</v>
      </c>
      <c r="AU313" s="250" t="s">
        <v>147</v>
      </c>
      <c r="AV313" s="14" t="s">
        <v>147</v>
      </c>
      <c r="AW313" s="14" t="s">
        <v>30</v>
      </c>
      <c r="AX313" s="14" t="s">
        <v>81</v>
      </c>
      <c r="AY313" s="250" t="s">
        <v>139</v>
      </c>
    </row>
    <row r="314" s="2" customFormat="1" ht="24.15" customHeight="1">
      <c r="A314" s="38"/>
      <c r="B314" s="39"/>
      <c r="C314" s="215" t="s">
        <v>7</v>
      </c>
      <c r="D314" s="215" t="s">
        <v>142</v>
      </c>
      <c r="E314" s="216" t="s">
        <v>269</v>
      </c>
      <c r="F314" s="217" t="s">
        <v>270</v>
      </c>
      <c r="G314" s="218" t="s">
        <v>271</v>
      </c>
      <c r="H314" s="219">
        <v>1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39</v>
      </c>
      <c r="O314" s="91"/>
      <c r="P314" s="225">
        <f>O314*H314</f>
        <v>0</v>
      </c>
      <c r="Q314" s="225">
        <v>0</v>
      </c>
      <c r="R314" s="225">
        <f>Q314*H314</f>
        <v>0</v>
      </c>
      <c r="S314" s="225">
        <v>0.0060000000000000001</v>
      </c>
      <c r="T314" s="226">
        <f>S314*H314</f>
        <v>0.0060000000000000001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146</v>
      </c>
      <c r="AT314" s="227" t="s">
        <v>142</v>
      </c>
      <c r="AU314" s="227" t="s">
        <v>147</v>
      </c>
      <c r="AY314" s="17" t="s">
        <v>139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147</v>
      </c>
      <c r="BK314" s="228">
        <f>ROUND(I314*H314,2)</f>
        <v>0</v>
      </c>
      <c r="BL314" s="17" t="s">
        <v>146</v>
      </c>
      <c r="BM314" s="227" t="s">
        <v>272</v>
      </c>
    </row>
    <row r="315" s="13" customFormat="1">
      <c r="A315" s="13"/>
      <c r="B315" s="229"/>
      <c r="C315" s="230"/>
      <c r="D315" s="231" t="s">
        <v>149</v>
      </c>
      <c r="E315" s="232" t="s">
        <v>1</v>
      </c>
      <c r="F315" s="233" t="s">
        <v>273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149</v>
      </c>
      <c r="AU315" s="239" t="s">
        <v>147</v>
      </c>
      <c r="AV315" s="13" t="s">
        <v>81</v>
      </c>
      <c r="AW315" s="13" t="s">
        <v>30</v>
      </c>
      <c r="AX315" s="13" t="s">
        <v>73</v>
      </c>
      <c r="AY315" s="239" t="s">
        <v>139</v>
      </c>
    </row>
    <row r="316" s="14" customFormat="1">
      <c r="A316" s="14"/>
      <c r="B316" s="240"/>
      <c r="C316" s="241"/>
      <c r="D316" s="231" t="s">
        <v>149</v>
      </c>
      <c r="E316" s="242" t="s">
        <v>1</v>
      </c>
      <c r="F316" s="243" t="s">
        <v>81</v>
      </c>
      <c r="G316" s="241"/>
      <c r="H316" s="244">
        <v>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149</v>
      </c>
      <c r="AU316" s="250" t="s">
        <v>147</v>
      </c>
      <c r="AV316" s="14" t="s">
        <v>147</v>
      </c>
      <c r="AW316" s="14" t="s">
        <v>30</v>
      </c>
      <c r="AX316" s="14" t="s">
        <v>81</v>
      </c>
      <c r="AY316" s="250" t="s">
        <v>139</v>
      </c>
    </row>
    <row r="317" s="2" customFormat="1" ht="24.15" customHeight="1">
      <c r="A317" s="38"/>
      <c r="B317" s="39"/>
      <c r="C317" s="215" t="s">
        <v>274</v>
      </c>
      <c r="D317" s="215" t="s">
        <v>142</v>
      </c>
      <c r="E317" s="216" t="s">
        <v>275</v>
      </c>
      <c r="F317" s="217" t="s">
        <v>276</v>
      </c>
      <c r="G317" s="218" t="s">
        <v>271</v>
      </c>
      <c r="H317" s="219">
        <v>26.5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0.0089999999999999993</v>
      </c>
      <c r="T317" s="226">
        <f>S317*H317</f>
        <v>0.23849999999999999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146</v>
      </c>
      <c r="AT317" s="227" t="s">
        <v>142</v>
      </c>
      <c r="AU317" s="227" t="s">
        <v>147</v>
      </c>
      <c r="AY317" s="17" t="s">
        <v>139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147</v>
      </c>
      <c r="BK317" s="228">
        <f>ROUND(I317*H317,2)</f>
        <v>0</v>
      </c>
      <c r="BL317" s="17" t="s">
        <v>146</v>
      </c>
      <c r="BM317" s="227" t="s">
        <v>277</v>
      </c>
    </row>
    <row r="318" s="13" customFormat="1">
      <c r="A318" s="13"/>
      <c r="B318" s="229"/>
      <c r="C318" s="230"/>
      <c r="D318" s="231" t="s">
        <v>149</v>
      </c>
      <c r="E318" s="232" t="s">
        <v>1</v>
      </c>
      <c r="F318" s="233" t="s">
        <v>278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149</v>
      </c>
      <c r="AU318" s="239" t="s">
        <v>147</v>
      </c>
      <c r="AV318" s="13" t="s">
        <v>81</v>
      </c>
      <c r="AW318" s="13" t="s">
        <v>30</v>
      </c>
      <c r="AX318" s="13" t="s">
        <v>73</v>
      </c>
      <c r="AY318" s="239" t="s">
        <v>139</v>
      </c>
    </row>
    <row r="319" s="13" customFormat="1">
      <c r="A319" s="13"/>
      <c r="B319" s="229"/>
      <c r="C319" s="230"/>
      <c r="D319" s="231" t="s">
        <v>149</v>
      </c>
      <c r="E319" s="232" t="s">
        <v>1</v>
      </c>
      <c r="F319" s="233" t="s">
        <v>279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149</v>
      </c>
      <c r="AU319" s="239" t="s">
        <v>147</v>
      </c>
      <c r="AV319" s="13" t="s">
        <v>81</v>
      </c>
      <c r="AW319" s="13" t="s">
        <v>30</v>
      </c>
      <c r="AX319" s="13" t="s">
        <v>73</v>
      </c>
      <c r="AY319" s="239" t="s">
        <v>139</v>
      </c>
    </row>
    <row r="320" s="14" customFormat="1">
      <c r="A320" s="14"/>
      <c r="B320" s="240"/>
      <c r="C320" s="241"/>
      <c r="D320" s="231" t="s">
        <v>149</v>
      </c>
      <c r="E320" s="242" t="s">
        <v>1</v>
      </c>
      <c r="F320" s="243" t="s">
        <v>280</v>
      </c>
      <c r="G320" s="241"/>
      <c r="H320" s="244">
        <v>6.5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149</v>
      </c>
      <c r="AU320" s="250" t="s">
        <v>147</v>
      </c>
      <c r="AV320" s="14" t="s">
        <v>147</v>
      </c>
      <c r="AW320" s="14" t="s">
        <v>30</v>
      </c>
      <c r="AX320" s="14" t="s">
        <v>73</v>
      </c>
      <c r="AY320" s="250" t="s">
        <v>139</v>
      </c>
    </row>
    <row r="321" s="13" customFormat="1">
      <c r="A321" s="13"/>
      <c r="B321" s="229"/>
      <c r="C321" s="230"/>
      <c r="D321" s="231" t="s">
        <v>149</v>
      </c>
      <c r="E321" s="232" t="s">
        <v>1</v>
      </c>
      <c r="F321" s="233" t="s">
        <v>281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149</v>
      </c>
      <c r="AU321" s="239" t="s">
        <v>147</v>
      </c>
      <c r="AV321" s="13" t="s">
        <v>81</v>
      </c>
      <c r="AW321" s="13" t="s">
        <v>30</v>
      </c>
      <c r="AX321" s="13" t="s">
        <v>73</v>
      </c>
      <c r="AY321" s="239" t="s">
        <v>139</v>
      </c>
    </row>
    <row r="322" s="14" customFormat="1">
      <c r="A322" s="14"/>
      <c r="B322" s="240"/>
      <c r="C322" s="241"/>
      <c r="D322" s="231" t="s">
        <v>149</v>
      </c>
      <c r="E322" s="242" t="s">
        <v>1</v>
      </c>
      <c r="F322" s="243" t="s">
        <v>263</v>
      </c>
      <c r="G322" s="241"/>
      <c r="H322" s="244">
        <v>20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149</v>
      </c>
      <c r="AU322" s="250" t="s">
        <v>147</v>
      </c>
      <c r="AV322" s="14" t="s">
        <v>147</v>
      </c>
      <c r="AW322" s="14" t="s">
        <v>30</v>
      </c>
      <c r="AX322" s="14" t="s">
        <v>73</v>
      </c>
      <c r="AY322" s="250" t="s">
        <v>139</v>
      </c>
    </row>
    <row r="323" s="15" customFormat="1">
      <c r="A323" s="15"/>
      <c r="B323" s="251"/>
      <c r="C323" s="252"/>
      <c r="D323" s="231" t="s">
        <v>149</v>
      </c>
      <c r="E323" s="253" t="s">
        <v>1</v>
      </c>
      <c r="F323" s="254" t="s">
        <v>174</v>
      </c>
      <c r="G323" s="252"/>
      <c r="H323" s="255">
        <v>26.5</v>
      </c>
      <c r="I323" s="256"/>
      <c r="J323" s="252"/>
      <c r="K323" s="252"/>
      <c r="L323" s="257"/>
      <c r="M323" s="258"/>
      <c r="N323" s="259"/>
      <c r="O323" s="259"/>
      <c r="P323" s="259"/>
      <c r="Q323" s="259"/>
      <c r="R323" s="259"/>
      <c r="S323" s="259"/>
      <c r="T323" s="260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1" t="s">
        <v>149</v>
      </c>
      <c r="AU323" s="261" t="s">
        <v>147</v>
      </c>
      <c r="AV323" s="15" t="s">
        <v>146</v>
      </c>
      <c r="AW323" s="15" t="s">
        <v>30</v>
      </c>
      <c r="AX323" s="15" t="s">
        <v>81</v>
      </c>
      <c r="AY323" s="261" t="s">
        <v>139</v>
      </c>
    </row>
    <row r="324" s="2" customFormat="1" ht="24.15" customHeight="1">
      <c r="A324" s="38"/>
      <c r="B324" s="39"/>
      <c r="C324" s="215" t="s">
        <v>282</v>
      </c>
      <c r="D324" s="215" t="s">
        <v>142</v>
      </c>
      <c r="E324" s="216" t="s">
        <v>283</v>
      </c>
      <c r="F324" s="217" t="s">
        <v>284</v>
      </c>
      <c r="G324" s="218" t="s">
        <v>271</v>
      </c>
      <c r="H324" s="219">
        <v>2.5</v>
      </c>
      <c r="I324" s="220"/>
      <c r="J324" s="221">
        <f>ROUND(I324*H324,2)</f>
        <v>0</v>
      </c>
      <c r="K324" s="222"/>
      <c r="L324" s="44"/>
      <c r="M324" s="223" t="s">
        <v>1</v>
      </c>
      <c r="N324" s="224" t="s">
        <v>39</v>
      </c>
      <c r="O324" s="91"/>
      <c r="P324" s="225">
        <f>O324*H324</f>
        <v>0</v>
      </c>
      <c r="Q324" s="225">
        <v>0</v>
      </c>
      <c r="R324" s="225">
        <f>Q324*H324</f>
        <v>0</v>
      </c>
      <c r="S324" s="225">
        <v>0.019</v>
      </c>
      <c r="T324" s="226">
        <f>S324*H324</f>
        <v>0.047500000000000001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7" t="s">
        <v>146</v>
      </c>
      <c r="AT324" s="227" t="s">
        <v>142</v>
      </c>
      <c r="AU324" s="227" t="s">
        <v>147</v>
      </c>
      <c r="AY324" s="17" t="s">
        <v>139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147</v>
      </c>
      <c r="BK324" s="228">
        <f>ROUND(I324*H324,2)</f>
        <v>0</v>
      </c>
      <c r="BL324" s="17" t="s">
        <v>146</v>
      </c>
      <c r="BM324" s="227" t="s">
        <v>285</v>
      </c>
    </row>
    <row r="325" s="13" customFormat="1">
      <c r="A325" s="13"/>
      <c r="B325" s="229"/>
      <c r="C325" s="230"/>
      <c r="D325" s="231" t="s">
        <v>149</v>
      </c>
      <c r="E325" s="232" t="s">
        <v>1</v>
      </c>
      <c r="F325" s="233" t="s">
        <v>278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149</v>
      </c>
      <c r="AU325" s="239" t="s">
        <v>147</v>
      </c>
      <c r="AV325" s="13" t="s">
        <v>81</v>
      </c>
      <c r="AW325" s="13" t="s">
        <v>30</v>
      </c>
      <c r="AX325" s="13" t="s">
        <v>73</v>
      </c>
      <c r="AY325" s="239" t="s">
        <v>139</v>
      </c>
    </row>
    <row r="326" s="13" customFormat="1">
      <c r="A326" s="13"/>
      <c r="B326" s="229"/>
      <c r="C326" s="230"/>
      <c r="D326" s="231" t="s">
        <v>149</v>
      </c>
      <c r="E326" s="232" t="s">
        <v>1</v>
      </c>
      <c r="F326" s="233" t="s">
        <v>286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149</v>
      </c>
      <c r="AU326" s="239" t="s">
        <v>147</v>
      </c>
      <c r="AV326" s="13" t="s">
        <v>81</v>
      </c>
      <c r="AW326" s="13" t="s">
        <v>30</v>
      </c>
      <c r="AX326" s="13" t="s">
        <v>73</v>
      </c>
      <c r="AY326" s="239" t="s">
        <v>139</v>
      </c>
    </row>
    <row r="327" s="14" customFormat="1">
      <c r="A327" s="14"/>
      <c r="B327" s="240"/>
      <c r="C327" s="241"/>
      <c r="D327" s="231" t="s">
        <v>149</v>
      </c>
      <c r="E327" s="242" t="s">
        <v>1</v>
      </c>
      <c r="F327" s="243" t="s">
        <v>287</v>
      </c>
      <c r="G327" s="241"/>
      <c r="H327" s="244">
        <v>2.5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0" t="s">
        <v>149</v>
      </c>
      <c r="AU327" s="250" t="s">
        <v>147</v>
      </c>
      <c r="AV327" s="14" t="s">
        <v>147</v>
      </c>
      <c r="AW327" s="14" t="s">
        <v>30</v>
      </c>
      <c r="AX327" s="14" t="s">
        <v>73</v>
      </c>
      <c r="AY327" s="250" t="s">
        <v>139</v>
      </c>
    </row>
    <row r="328" s="15" customFormat="1">
      <c r="A328" s="15"/>
      <c r="B328" s="251"/>
      <c r="C328" s="252"/>
      <c r="D328" s="231" t="s">
        <v>149</v>
      </c>
      <c r="E328" s="253" t="s">
        <v>1</v>
      </c>
      <c r="F328" s="254" t="s">
        <v>174</v>
      </c>
      <c r="G328" s="252"/>
      <c r="H328" s="255">
        <v>2.5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1" t="s">
        <v>149</v>
      </c>
      <c r="AU328" s="261" t="s">
        <v>147</v>
      </c>
      <c r="AV328" s="15" t="s">
        <v>146</v>
      </c>
      <c r="AW328" s="15" t="s">
        <v>30</v>
      </c>
      <c r="AX328" s="15" t="s">
        <v>81</v>
      </c>
      <c r="AY328" s="261" t="s">
        <v>139</v>
      </c>
    </row>
    <row r="329" s="2" customFormat="1" ht="24.15" customHeight="1">
      <c r="A329" s="38"/>
      <c r="B329" s="39"/>
      <c r="C329" s="215" t="s">
        <v>288</v>
      </c>
      <c r="D329" s="215" t="s">
        <v>142</v>
      </c>
      <c r="E329" s="216" t="s">
        <v>289</v>
      </c>
      <c r="F329" s="217" t="s">
        <v>290</v>
      </c>
      <c r="G329" s="218" t="s">
        <v>271</v>
      </c>
      <c r="H329" s="219">
        <v>160</v>
      </c>
      <c r="I329" s="220"/>
      <c r="J329" s="221">
        <f>ROUND(I329*H329,2)</f>
        <v>0</v>
      </c>
      <c r="K329" s="222"/>
      <c r="L329" s="44"/>
      <c r="M329" s="223" t="s">
        <v>1</v>
      </c>
      <c r="N329" s="224" t="s">
        <v>39</v>
      </c>
      <c r="O329" s="91"/>
      <c r="P329" s="225">
        <f>O329*H329</f>
        <v>0</v>
      </c>
      <c r="Q329" s="225">
        <v>0</v>
      </c>
      <c r="R329" s="225">
        <f>Q329*H329</f>
        <v>0</v>
      </c>
      <c r="S329" s="225">
        <v>0.001</v>
      </c>
      <c r="T329" s="226">
        <f>S329*H329</f>
        <v>0.16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7" t="s">
        <v>146</v>
      </c>
      <c r="AT329" s="227" t="s">
        <v>142</v>
      </c>
      <c r="AU329" s="227" t="s">
        <v>147</v>
      </c>
      <c r="AY329" s="17" t="s">
        <v>139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147</v>
      </c>
      <c r="BK329" s="228">
        <f>ROUND(I329*H329,2)</f>
        <v>0</v>
      </c>
      <c r="BL329" s="17" t="s">
        <v>146</v>
      </c>
      <c r="BM329" s="227" t="s">
        <v>291</v>
      </c>
    </row>
    <row r="330" s="14" customFormat="1">
      <c r="A330" s="14"/>
      <c r="B330" s="240"/>
      <c r="C330" s="241"/>
      <c r="D330" s="231" t="s">
        <v>149</v>
      </c>
      <c r="E330" s="242" t="s">
        <v>1</v>
      </c>
      <c r="F330" s="243" t="s">
        <v>292</v>
      </c>
      <c r="G330" s="241"/>
      <c r="H330" s="244">
        <v>160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149</v>
      </c>
      <c r="AU330" s="250" t="s">
        <v>147</v>
      </c>
      <c r="AV330" s="14" t="s">
        <v>147</v>
      </c>
      <c r="AW330" s="14" t="s">
        <v>30</v>
      </c>
      <c r="AX330" s="14" t="s">
        <v>81</v>
      </c>
      <c r="AY330" s="250" t="s">
        <v>139</v>
      </c>
    </row>
    <row r="331" s="2" customFormat="1" ht="24.15" customHeight="1">
      <c r="A331" s="38"/>
      <c r="B331" s="39"/>
      <c r="C331" s="215" t="s">
        <v>293</v>
      </c>
      <c r="D331" s="215" t="s">
        <v>142</v>
      </c>
      <c r="E331" s="216" t="s">
        <v>294</v>
      </c>
      <c r="F331" s="217" t="s">
        <v>295</v>
      </c>
      <c r="G331" s="218" t="s">
        <v>271</v>
      </c>
      <c r="H331" s="219">
        <v>12</v>
      </c>
      <c r="I331" s="220"/>
      <c r="J331" s="221">
        <f>ROUND(I331*H331,2)</f>
        <v>0</v>
      </c>
      <c r="K331" s="222"/>
      <c r="L331" s="44"/>
      <c r="M331" s="223" t="s">
        <v>1</v>
      </c>
      <c r="N331" s="224" t="s">
        <v>39</v>
      </c>
      <c r="O331" s="91"/>
      <c r="P331" s="225">
        <f>O331*H331</f>
        <v>0</v>
      </c>
      <c r="Q331" s="225">
        <v>0</v>
      </c>
      <c r="R331" s="225">
        <f>Q331*H331</f>
        <v>0</v>
      </c>
      <c r="S331" s="225">
        <v>0.001</v>
      </c>
      <c r="T331" s="226">
        <f>S331*H331</f>
        <v>0.012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146</v>
      </c>
      <c r="AT331" s="227" t="s">
        <v>142</v>
      </c>
      <c r="AU331" s="227" t="s">
        <v>147</v>
      </c>
      <c r="AY331" s="17" t="s">
        <v>139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147</v>
      </c>
      <c r="BK331" s="228">
        <f>ROUND(I331*H331,2)</f>
        <v>0</v>
      </c>
      <c r="BL331" s="17" t="s">
        <v>146</v>
      </c>
      <c r="BM331" s="227" t="s">
        <v>296</v>
      </c>
    </row>
    <row r="332" s="14" customFormat="1">
      <c r="A332" s="14"/>
      <c r="B332" s="240"/>
      <c r="C332" s="241"/>
      <c r="D332" s="231" t="s">
        <v>149</v>
      </c>
      <c r="E332" s="242" t="s">
        <v>1</v>
      </c>
      <c r="F332" s="243" t="s">
        <v>230</v>
      </c>
      <c r="G332" s="241"/>
      <c r="H332" s="244">
        <v>12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149</v>
      </c>
      <c r="AU332" s="250" t="s">
        <v>147</v>
      </c>
      <c r="AV332" s="14" t="s">
        <v>147</v>
      </c>
      <c r="AW332" s="14" t="s">
        <v>30</v>
      </c>
      <c r="AX332" s="14" t="s">
        <v>81</v>
      </c>
      <c r="AY332" s="250" t="s">
        <v>139</v>
      </c>
    </row>
    <row r="333" s="2" customFormat="1" ht="33" customHeight="1">
      <c r="A333" s="38"/>
      <c r="B333" s="39"/>
      <c r="C333" s="215" t="s">
        <v>297</v>
      </c>
      <c r="D333" s="215" t="s">
        <v>142</v>
      </c>
      <c r="E333" s="216" t="s">
        <v>298</v>
      </c>
      <c r="F333" s="217" t="s">
        <v>299</v>
      </c>
      <c r="G333" s="218" t="s">
        <v>154</v>
      </c>
      <c r="H333" s="219">
        <v>12.335000000000001</v>
      </c>
      <c r="I333" s="220"/>
      <c r="J333" s="221">
        <f>ROUND(I333*H333,2)</f>
        <v>0</v>
      </c>
      <c r="K333" s="222"/>
      <c r="L333" s="44"/>
      <c r="M333" s="223" t="s">
        <v>1</v>
      </c>
      <c r="N333" s="224" t="s">
        <v>39</v>
      </c>
      <c r="O333" s="91"/>
      <c r="P333" s="225">
        <f>O333*H333</f>
        <v>0</v>
      </c>
      <c r="Q333" s="225">
        <v>0</v>
      </c>
      <c r="R333" s="225">
        <f>Q333*H333</f>
        <v>0</v>
      </c>
      <c r="S333" s="225">
        <v>0.045999999999999999</v>
      </c>
      <c r="T333" s="226">
        <f>S333*H333</f>
        <v>0.56741000000000008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146</v>
      </c>
      <c r="AT333" s="227" t="s">
        <v>142</v>
      </c>
      <c r="AU333" s="227" t="s">
        <v>147</v>
      </c>
      <c r="AY333" s="17" t="s">
        <v>139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147</v>
      </c>
      <c r="BK333" s="228">
        <f>ROUND(I333*H333,2)</f>
        <v>0</v>
      </c>
      <c r="BL333" s="17" t="s">
        <v>146</v>
      </c>
      <c r="BM333" s="227" t="s">
        <v>300</v>
      </c>
    </row>
    <row r="334" s="13" customFormat="1">
      <c r="A334" s="13"/>
      <c r="B334" s="229"/>
      <c r="C334" s="230"/>
      <c r="D334" s="231" t="s">
        <v>149</v>
      </c>
      <c r="E334" s="232" t="s">
        <v>1</v>
      </c>
      <c r="F334" s="233" t="s">
        <v>301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149</v>
      </c>
      <c r="AU334" s="239" t="s">
        <v>147</v>
      </c>
      <c r="AV334" s="13" t="s">
        <v>81</v>
      </c>
      <c r="AW334" s="13" t="s">
        <v>30</v>
      </c>
      <c r="AX334" s="13" t="s">
        <v>73</v>
      </c>
      <c r="AY334" s="239" t="s">
        <v>139</v>
      </c>
    </row>
    <row r="335" s="14" customFormat="1">
      <c r="A335" s="14"/>
      <c r="B335" s="240"/>
      <c r="C335" s="241"/>
      <c r="D335" s="231" t="s">
        <v>149</v>
      </c>
      <c r="E335" s="242" t="s">
        <v>1</v>
      </c>
      <c r="F335" s="243" t="s">
        <v>302</v>
      </c>
      <c r="G335" s="241"/>
      <c r="H335" s="244">
        <v>12.335000000000001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149</v>
      </c>
      <c r="AU335" s="250" t="s">
        <v>147</v>
      </c>
      <c r="AV335" s="14" t="s">
        <v>147</v>
      </c>
      <c r="AW335" s="14" t="s">
        <v>30</v>
      </c>
      <c r="AX335" s="14" t="s">
        <v>73</v>
      </c>
      <c r="AY335" s="250" t="s">
        <v>139</v>
      </c>
    </row>
    <row r="336" s="15" customFormat="1">
      <c r="A336" s="15"/>
      <c r="B336" s="251"/>
      <c r="C336" s="252"/>
      <c r="D336" s="231" t="s">
        <v>149</v>
      </c>
      <c r="E336" s="253" t="s">
        <v>1</v>
      </c>
      <c r="F336" s="254" t="s">
        <v>174</v>
      </c>
      <c r="G336" s="252"/>
      <c r="H336" s="255">
        <v>12.335000000000001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1" t="s">
        <v>149</v>
      </c>
      <c r="AU336" s="261" t="s">
        <v>147</v>
      </c>
      <c r="AV336" s="15" t="s">
        <v>146</v>
      </c>
      <c r="AW336" s="15" t="s">
        <v>30</v>
      </c>
      <c r="AX336" s="15" t="s">
        <v>81</v>
      </c>
      <c r="AY336" s="261" t="s">
        <v>139</v>
      </c>
    </row>
    <row r="337" s="2" customFormat="1" ht="24.15" customHeight="1">
      <c r="A337" s="38"/>
      <c r="B337" s="39"/>
      <c r="C337" s="215" t="s">
        <v>303</v>
      </c>
      <c r="D337" s="215" t="s">
        <v>142</v>
      </c>
      <c r="E337" s="216" t="s">
        <v>304</v>
      </c>
      <c r="F337" s="217" t="s">
        <v>305</v>
      </c>
      <c r="G337" s="218" t="s">
        <v>154</v>
      </c>
      <c r="H337" s="219">
        <v>4.7670000000000003</v>
      </c>
      <c r="I337" s="220"/>
      <c r="J337" s="221">
        <f>ROUND(I337*H337,2)</f>
        <v>0</v>
      </c>
      <c r="K337" s="222"/>
      <c r="L337" s="44"/>
      <c r="M337" s="223" t="s">
        <v>1</v>
      </c>
      <c r="N337" s="224" t="s">
        <v>39</v>
      </c>
      <c r="O337" s="91"/>
      <c r="P337" s="225">
        <f>O337*H337</f>
        <v>0</v>
      </c>
      <c r="Q337" s="225">
        <v>0</v>
      </c>
      <c r="R337" s="225">
        <f>Q337*H337</f>
        <v>0</v>
      </c>
      <c r="S337" s="225">
        <v>0.068000000000000005</v>
      </c>
      <c r="T337" s="226">
        <f>S337*H337</f>
        <v>0.32415600000000006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7" t="s">
        <v>146</v>
      </c>
      <c r="AT337" s="227" t="s">
        <v>142</v>
      </c>
      <c r="AU337" s="227" t="s">
        <v>147</v>
      </c>
      <c r="AY337" s="17" t="s">
        <v>139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147</v>
      </c>
      <c r="BK337" s="228">
        <f>ROUND(I337*H337,2)</f>
        <v>0</v>
      </c>
      <c r="BL337" s="17" t="s">
        <v>146</v>
      </c>
      <c r="BM337" s="227" t="s">
        <v>306</v>
      </c>
    </row>
    <row r="338" s="13" customFormat="1">
      <c r="A338" s="13"/>
      <c r="B338" s="229"/>
      <c r="C338" s="230"/>
      <c r="D338" s="231" t="s">
        <v>149</v>
      </c>
      <c r="E338" s="232" t="s">
        <v>1</v>
      </c>
      <c r="F338" s="233" t="s">
        <v>164</v>
      </c>
      <c r="G338" s="230"/>
      <c r="H338" s="232" t="s">
        <v>1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9" t="s">
        <v>149</v>
      </c>
      <c r="AU338" s="239" t="s">
        <v>147</v>
      </c>
      <c r="AV338" s="13" t="s">
        <v>81</v>
      </c>
      <c r="AW338" s="13" t="s">
        <v>30</v>
      </c>
      <c r="AX338" s="13" t="s">
        <v>73</v>
      </c>
      <c r="AY338" s="239" t="s">
        <v>139</v>
      </c>
    </row>
    <row r="339" s="14" customFormat="1">
      <c r="A339" s="14"/>
      <c r="B339" s="240"/>
      <c r="C339" s="241"/>
      <c r="D339" s="231" t="s">
        <v>149</v>
      </c>
      <c r="E339" s="242" t="s">
        <v>1</v>
      </c>
      <c r="F339" s="243" t="s">
        <v>307</v>
      </c>
      <c r="G339" s="241"/>
      <c r="H339" s="244">
        <v>3.2370000000000001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149</v>
      </c>
      <c r="AU339" s="250" t="s">
        <v>147</v>
      </c>
      <c r="AV339" s="14" t="s">
        <v>147</v>
      </c>
      <c r="AW339" s="14" t="s">
        <v>30</v>
      </c>
      <c r="AX339" s="14" t="s">
        <v>73</v>
      </c>
      <c r="AY339" s="250" t="s">
        <v>139</v>
      </c>
    </row>
    <row r="340" s="13" customFormat="1">
      <c r="A340" s="13"/>
      <c r="B340" s="229"/>
      <c r="C340" s="230"/>
      <c r="D340" s="231" t="s">
        <v>149</v>
      </c>
      <c r="E340" s="232" t="s">
        <v>1</v>
      </c>
      <c r="F340" s="233" t="s">
        <v>170</v>
      </c>
      <c r="G340" s="230"/>
      <c r="H340" s="232" t="s">
        <v>1</v>
      </c>
      <c r="I340" s="234"/>
      <c r="J340" s="230"/>
      <c r="K340" s="230"/>
      <c r="L340" s="235"/>
      <c r="M340" s="236"/>
      <c r="N340" s="237"/>
      <c r="O340" s="237"/>
      <c r="P340" s="237"/>
      <c r="Q340" s="237"/>
      <c r="R340" s="237"/>
      <c r="S340" s="237"/>
      <c r="T340" s="238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9" t="s">
        <v>149</v>
      </c>
      <c r="AU340" s="239" t="s">
        <v>147</v>
      </c>
      <c r="AV340" s="13" t="s">
        <v>81</v>
      </c>
      <c r="AW340" s="13" t="s">
        <v>30</v>
      </c>
      <c r="AX340" s="13" t="s">
        <v>73</v>
      </c>
      <c r="AY340" s="239" t="s">
        <v>139</v>
      </c>
    </row>
    <row r="341" s="14" customFormat="1">
      <c r="A341" s="14"/>
      <c r="B341" s="240"/>
      <c r="C341" s="241"/>
      <c r="D341" s="231" t="s">
        <v>149</v>
      </c>
      <c r="E341" s="242" t="s">
        <v>1</v>
      </c>
      <c r="F341" s="243" t="s">
        <v>308</v>
      </c>
      <c r="G341" s="241"/>
      <c r="H341" s="244">
        <v>1.53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0" t="s">
        <v>149</v>
      </c>
      <c r="AU341" s="250" t="s">
        <v>147</v>
      </c>
      <c r="AV341" s="14" t="s">
        <v>147</v>
      </c>
      <c r="AW341" s="14" t="s">
        <v>30</v>
      </c>
      <c r="AX341" s="14" t="s">
        <v>73</v>
      </c>
      <c r="AY341" s="250" t="s">
        <v>139</v>
      </c>
    </row>
    <row r="342" s="15" customFormat="1">
      <c r="A342" s="15"/>
      <c r="B342" s="251"/>
      <c r="C342" s="252"/>
      <c r="D342" s="231" t="s">
        <v>149</v>
      </c>
      <c r="E342" s="253" t="s">
        <v>1</v>
      </c>
      <c r="F342" s="254" t="s">
        <v>174</v>
      </c>
      <c r="G342" s="252"/>
      <c r="H342" s="255">
        <v>4.7670000000000003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1" t="s">
        <v>149</v>
      </c>
      <c r="AU342" s="261" t="s">
        <v>147</v>
      </c>
      <c r="AV342" s="15" t="s">
        <v>146</v>
      </c>
      <c r="AW342" s="15" t="s">
        <v>30</v>
      </c>
      <c r="AX342" s="15" t="s">
        <v>81</v>
      </c>
      <c r="AY342" s="261" t="s">
        <v>139</v>
      </c>
    </row>
    <row r="343" s="12" customFormat="1" ht="22.8" customHeight="1">
      <c r="A343" s="12"/>
      <c r="B343" s="199"/>
      <c r="C343" s="200"/>
      <c r="D343" s="201" t="s">
        <v>72</v>
      </c>
      <c r="E343" s="213" t="s">
        <v>309</v>
      </c>
      <c r="F343" s="213" t="s">
        <v>310</v>
      </c>
      <c r="G343" s="200"/>
      <c r="H343" s="200"/>
      <c r="I343" s="203"/>
      <c r="J343" s="214">
        <f>BK343</f>
        <v>0</v>
      </c>
      <c r="K343" s="200"/>
      <c r="L343" s="205"/>
      <c r="M343" s="206"/>
      <c r="N343" s="207"/>
      <c r="O343" s="207"/>
      <c r="P343" s="208">
        <f>SUM(P344:P350)</f>
        <v>0</v>
      </c>
      <c r="Q343" s="207"/>
      <c r="R343" s="208">
        <f>SUM(R344:R350)</f>
        <v>0</v>
      </c>
      <c r="S343" s="207"/>
      <c r="T343" s="209">
        <f>SUM(T344:T350)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0" t="s">
        <v>81</v>
      </c>
      <c r="AT343" s="211" t="s">
        <v>72</v>
      </c>
      <c r="AU343" s="211" t="s">
        <v>81</v>
      </c>
      <c r="AY343" s="210" t="s">
        <v>139</v>
      </c>
      <c r="BK343" s="212">
        <f>SUM(BK344:BK350)</f>
        <v>0</v>
      </c>
    </row>
    <row r="344" s="2" customFormat="1" ht="24.15" customHeight="1">
      <c r="A344" s="38"/>
      <c r="B344" s="39"/>
      <c r="C344" s="215" t="s">
        <v>311</v>
      </c>
      <c r="D344" s="215" t="s">
        <v>142</v>
      </c>
      <c r="E344" s="216" t="s">
        <v>312</v>
      </c>
      <c r="F344" s="217" t="s">
        <v>313</v>
      </c>
      <c r="G344" s="218" t="s">
        <v>314</v>
      </c>
      <c r="H344" s="219">
        <v>3.9790000000000001</v>
      </c>
      <c r="I344" s="220"/>
      <c r="J344" s="221">
        <f>ROUND(I344*H344,2)</f>
        <v>0</v>
      </c>
      <c r="K344" s="222"/>
      <c r="L344" s="44"/>
      <c r="M344" s="223" t="s">
        <v>1</v>
      </c>
      <c r="N344" s="224" t="s">
        <v>39</v>
      </c>
      <c r="O344" s="91"/>
      <c r="P344" s="225">
        <f>O344*H344</f>
        <v>0</v>
      </c>
      <c r="Q344" s="225">
        <v>0</v>
      </c>
      <c r="R344" s="225">
        <f>Q344*H344</f>
        <v>0</v>
      </c>
      <c r="S344" s="225">
        <v>0</v>
      </c>
      <c r="T344" s="226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7" t="s">
        <v>146</v>
      </c>
      <c r="AT344" s="227" t="s">
        <v>142</v>
      </c>
      <c r="AU344" s="227" t="s">
        <v>147</v>
      </c>
      <c r="AY344" s="17" t="s">
        <v>139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147</v>
      </c>
      <c r="BK344" s="228">
        <f>ROUND(I344*H344,2)</f>
        <v>0</v>
      </c>
      <c r="BL344" s="17" t="s">
        <v>146</v>
      </c>
      <c r="BM344" s="227" t="s">
        <v>315</v>
      </c>
    </row>
    <row r="345" s="2" customFormat="1" ht="33" customHeight="1">
      <c r="A345" s="38"/>
      <c r="B345" s="39"/>
      <c r="C345" s="215" t="s">
        <v>316</v>
      </c>
      <c r="D345" s="215" t="s">
        <v>142</v>
      </c>
      <c r="E345" s="216" t="s">
        <v>317</v>
      </c>
      <c r="F345" s="217" t="s">
        <v>318</v>
      </c>
      <c r="G345" s="218" t="s">
        <v>314</v>
      </c>
      <c r="H345" s="219">
        <v>39.789999999999999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146</v>
      </c>
      <c r="AT345" s="227" t="s">
        <v>142</v>
      </c>
      <c r="AU345" s="227" t="s">
        <v>147</v>
      </c>
      <c r="AY345" s="17" t="s">
        <v>139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147</v>
      </c>
      <c r="BK345" s="228">
        <f>ROUND(I345*H345,2)</f>
        <v>0</v>
      </c>
      <c r="BL345" s="17" t="s">
        <v>146</v>
      </c>
      <c r="BM345" s="227" t="s">
        <v>319</v>
      </c>
    </row>
    <row r="346" s="14" customFormat="1">
      <c r="A346" s="14"/>
      <c r="B346" s="240"/>
      <c r="C346" s="241"/>
      <c r="D346" s="231" t="s">
        <v>149</v>
      </c>
      <c r="E346" s="241"/>
      <c r="F346" s="243" t="s">
        <v>320</v>
      </c>
      <c r="G346" s="241"/>
      <c r="H346" s="244">
        <v>39.789999999999999</v>
      </c>
      <c r="I346" s="245"/>
      <c r="J346" s="241"/>
      <c r="K346" s="241"/>
      <c r="L346" s="246"/>
      <c r="M346" s="247"/>
      <c r="N346" s="248"/>
      <c r="O346" s="248"/>
      <c r="P346" s="248"/>
      <c r="Q346" s="248"/>
      <c r="R346" s="248"/>
      <c r="S346" s="248"/>
      <c r="T346" s="24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0" t="s">
        <v>149</v>
      </c>
      <c r="AU346" s="250" t="s">
        <v>147</v>
      </c>
      <c r="AV346" s="14" t="s">
        <v>147</v>
      </c>
      <c r="AW346" s="14" t="s">
        <v>4</v>
      </c>
      <c r="AX346" s="14" t="s">
        <v>81</v>
      </c>
      <c r="AY346" s="250" t="s">
        <v>139</v>
      </c>
    </row>
    <row r="347" s="2" customFormat="1" ht="24.15" customHeight="1">
      <c r="A347" s="38"/>
      <c r="B347" s="39"/>
      <c r="C347" s="215" t="s">
        <v>321</v>
      </c>
      <c r="D347" s="215" t="s">
        <v>142</v>
      </c>
      <c r="E347" s="216" t="s">
        <v>322</v>
      </c>
      <c r="F347" s="217" t="s">
        <v>323</v>
      </c>
      <c r="G347" s="218" t="s">
        <v>314</v>
      </c>
      <c r="H347" s="219">
        <v>3.9790000000000001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39</v>
      </c>
      <c r="O347" s="91"/>
      <c r="P347" s="225">
        <f>O347*H347</f>
        <v>0</v>
      </c>
      <c r="Q347" s="225">
        <v>0</v>
      </c>
      <c r="R347" s="225">
        <f>Q347*H347</f>
        <v>0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146</v>
      </c>
      <c r="AT347" s="227" t="s">
        <v>142</v>
      </c>
      <c r="AU347" s="227" t="s">
        <v>147</v>
      </c>
      <c r="AY347" s="17" t="s">
        <v>139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147</v>
      </c>
      <c r="BK347" s="228">
        <f>ROUND(I347*H347,2)</f>
        <v>0</v>
      </c>
      <c r="BL347" s="17" t="s">
        <v>146</v>
      </c>
      <c r="BM347" s="227" t="s">
        <v>324</v>
      </c>
    </row>
    <row r="348" s="2" customFormat="1" ht="24.15" customHeight="1">
      <c r="A348" s="38"/>
      <c r="B348" s="39"/>
      <c r="C348" s="215" t="s">
        <v>325</v>
      </c>
      <c r="D348" s="215" t="s">
        <v>142</v>
      </c>
      <c r="E348" s="216" t="s">
        <v>326</v>
      </c>
      <c r="F348" s="217" t="s">
        <v>327</v>
      </c>
      <c r="G348" s="218" t="s">
        <v>314</v>
      </c>
      <c r="H348" s="219">
        <v>75.600999999999999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39</v>
      </c>
      <c r="O348" s="91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146</v>
      </c>
      <c r="AT348" s="227" t="s">
        <v>142</v>
      </c>
      <c r="AU348" s="227" t="s">
        <v>147</v>
      </c>
      <c r="AY348" s="17" t="s">
        <v>139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147</v>
      </c>
      <c r="BK348" s="228">
        <f>ROUND(I348*H348,2)</f>
        <v>0</v>
      </c>
      <c r="BL348" s="17" t="s">
        <v>146</v>
      </c>
      <c r="BM348" s="227" t="s">
        <v>328</v>
      </c>
    </row>
    <row r="349" s="14" customFormat="1">
      <c r="A349" s="14"/>
      <c r="B349" s="240"/>
      <c r="C349" s="241"/>
      <c r="D349" s="231" t="s">
        <v>149</v>
      </c>
      <c r="E349" s="241"/>
      <c r="F349" s="243" t="s">
        <v>329</v>
      </c>
      <c r="G349" s="241"/>
      <c r="H349" s="244">
        <v>75.600999999999999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149</v>
      </c>
      <c r="AU349" s="250" t="s">
        <v>147</v>
      </c>
      <c r="AV349" s="14" t="s">
        <v>147</v>
      </c>
      <c r="AW349" s="14" t="s">
        <v>4</v>
      </c>
      <c r="AX349" s="14" t="s">
        <v>81</v>
      </c>
      <c r="AY349" s="250" t="s">
        <v>139</v>
      </c>
    </row>
    <row r="350" s="2" customFormat="1" ht="24.15" customHeight="1">
      <c r="A350" s="38"/>
      <c r="B350" s="39"/>
      <c r="C350" s="215" t="s">
        <v>330</v>
      </c>
      <c r="D350" s="215" t="s">
        <v>142</v>
      </c>
      <c r="E350" s="216" t="s">
        <v>331</v>
      </c>
      <c r="F350" s="217" t="s">
        <v>332</v>
      </c>
      <c r="G350" s="218" t="s">
        <v>314</v>
      </c>
      <c r="H350" s="219">
        <v>3.9790000000000001</v>
      </c>
      <c r="I350" s="220"/>
      <c r="J350" s="221">
        <f>ROUND(I350*H350,2)</f>
        <v>0</v>
      </c>
      <c r="K350" s="222"/>
      <c r="L350" s="44"/>
      <c r="M350" s="223" t="s">
        <v>1</v>
      </c>
      <c r="N350" s="224" t="s">
        <v>39</v>
      </c>
      <c r="O350" s="91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7" t="s">
        <v>146</v>
      </c>
      <c r="AT350" s="227" t="s">
        <v>142</v>
      </c>
      <c r="AU350" s="227" t="s">
        <v>147</v>
      </c>
      <c r="AY350" s="17" t="s">
        <v>139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7" t="s">
        <v>147</v>
      </c>
      <c r="BK350" s="228">
        <f>ROUND(I350*H350,2)</f>
        <v>0</v>
      </c>
      <c r="BL350" s="17" t="s">
        <v>146</v>
      </c>
      <c r="BM350" s="227" t="s">
        <v>333</v>
      </c>
    </row>
    <row r="351" s="12" customFormat="1" ht="22.8" customHeight="1">
      <c r="A351" s="12"/>
      <c r="B351" s="199"/>
      <c r="C351" s="200"/>
      <c r="D351" s="201" t="s">
        <v>72</v>
      </c>
      <c r="E351" s="213" t="s">
        <v>334</v>
      </c>
      <c r="F351" s="213" t="s">
        <v>335</v>
      </c>
      <c r="G351" s="200"/>
      <c r="H351" s="200"/>
      <c r="I351" s="203"/>
      <c r="J351" s="214">
        <f>BK351</f>
        <v>0</v>
      </c>
      <c r="K351" s="200"/>
      <c r="L351" s="205"/>
      <c r="M351" s="206"/>
      <c r="N351" s="207"/>
      <c r="O351" s="207"/>
      <c r="P351" s="208">
        <f>SUM(P352:P354)</f>
        <v>0</v>
      </c>
      <c r="Q351" s="207"/>
      <c r="R351" s="208">
        <f>SUM(R352:R354)</f>
        <v>0</v>
      </c>
      <c r="S351" s="207"/>
      <c r="T351" s="209">
        <f>SUM(T352:T354)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0" t="s">
        <v>81</v>
      </c>
      <c r="AT351" s="211" t="s">
        <v>72</v>
      </c>
      <c r="AU351" s="211" t="s">
        <v>81</v>
      </c>
      <c r="AY351" s="210" t="s">
        <v>139</v>
      </c>
      <c r="BK351" s="212">
        <f>SUM(BK352:BK354)</f>
        <v>0</v>
      </c>
    </row>
    <row r="352" s="2" customFormat="1" ht="21.75" customHeight="1">
      <c r="A352" s="38"/>
      <c r="B352" s="39"/>
      <c r="C352" s="215" t="s">
        <v>268</v>
      </c>
      <c r="D352" s="215" t="s">
        <v>142</v>
      </c>
      <c r="E352" s="216" t="s">
        <v>336</v>
      </c>
      <c r="F352" s="217" t="s">
        <v>337</v>
      </c>
      <c r="G352" s="218" t="s">
        <v>314</v>
      </c>
      <c r="H352" s="219">
        <v>1.841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0</v>
      </c>
      <c r="T352" s="226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146</v>
      </c>
      <c r="AT352" s="227" t="s">
        <v>142</v>
      </c>
      <c r="AU352" s="227" t="s">
        <v>147</v>
      </c>
      <c r="AY352" s="17" t="s">
        <v>139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147</v>
      </c>
      <c r="BK352" s="228">
        <f>ROUND(I352*H352,2)</f>
        <v>0</v>
      </c>
      <c r="BL352" s="17" t="s">
        <v>146</v>
      </c>
      <c r="BM352" s="227" t="s">
        <v>338</v>
      </c>
    </row>
    <row r="353" s="2" customFormat="1" ht="24.15" customHeight="1">
      <c r="A353" s="38"/>
      <c r="B353" s="39"/>
      <c r="C353" s="215" t="s">
        <v>339</v>
      </c>
      <c r="D353" s="215" t="s">
        <v>142</v>
      </c>
      <c r="E353" s="216" t="s">
        <v>340</v>
      </c>
      <c r="F353" s="217" t="s">
        <v>341</v>
      </c>
      <c r="G353" s="218" t="s">
        <v>314</v>
      </c>
      <c r="H353" s="219">
        <v>3.6819999999999999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39</v>
      </c>
      <c r="O353" s="91"/>
      <c r="P353" s="225">
        <f>O353*H353</f>
        <v>0</v>
      </c>
      <c r="Q353" s="225">
        <v>0</v>
      </c>
      <c r="R353" s="225">
        <f>Q353*H353</f>
        <v>0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146</v>
      </c>
      <c r="AT353" s="227" t="s">
        <v>142</v>
      </c>
      <c r="AU353" s="227" t="s">
        <v>147</v>
      </c>
      <c r="AY353" s="17" t="s">
        <v>139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147</v>
      </c>
      <c r="BK353" s="228">
        <f>ROUND(I353*H353,2)</f>
        <v>0</v>
      </c>
      <c r="BL353" s="17" t="s">
        <v>146</v>
      </c>
      <c r="BM353" s="227" t="s">
        <v>342</v>
      </c>
    </row>
    <row r="354" s="14" customFormat="1">
      <c r="A354" s="14"/>
      <c r="B354" s="240"/>
      <c r="C354" s="241"/>
      <c r="D354" s="231" t="s">
        <v>149</v>
      </c>
      <c r="E354" s="241"/>
      <c r="F354" s="243" t="s">
        <v>343</v>
      </c>
      <c r="G354" s="241"/>
      <c r="H354" s="244">
        <v>3.6819999999999999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149</v>
      </c>
      <c r="AU354" s="250" t="s">
        <v>147</v>
      </c>
      <c r="AV354" s="14" t="s">
        <v>147</v>
      </c>
      <c r="AW354" s="14" t="s">
        <v>4</v>
      </c>
      <c r="AX354" s="14" t="s">
        <v>81</v>
      </c>
      <c r="AY354" s="250" t="s">
        <v>139</v>
      </c>
    </row>
    <row r="355" s="12" customFormat="1" ht="25.92" customHeight="1">
      <c r="A355" s="12"/>
      <c r="B355" s="199"/>
      <c r="C355" s="200"/>
      <c r="D355" s="201" t="s">
        <v>72</v>
      </c>
      <c r="E355" s="202" t="s">
        <v>344</v>
      </c>
      <c r="F355" s="202" t="s">
        <v>345</v>
      </c>
      <c r="G355" s="200"/>
      <c r="H355" s="200"/>
      <c r="I355" s="203"/>
      <c r="J355" s="204">
        <f>BK355</f>
        <v>0</v>
      </c>
      <c r="K355" s="200"/>
      <c r="L355" s="205"/>
      <c r="M355" s="206"/>
      <c r="N355" s="207"/>
      <c r="O355" s="207"/>
      <c r="P355" s="208">
        <f>P356+P384+P447+P503+P512+P560+P570+P580+P592+P672+P918+P937+P962+P970+P981+P1006+P1077+P1123+P1164+P1234+P1397</f>
        <v>0</v>
      </c>
      <c r="Q355" s="207"/>
      <c r="R355" s="208">
        <f>R356+R384+R447+R503+R512+R560+R570+R580+R592+R672+R918+R937+R962+R970+R981+R1006+R1077+R1123+R1164+R1234+R1397</f>
        <v>1.3029931400000001</v>
      </c>
      <c r="S355" s="207"/>
      <c r="T355" s="209">
        <f>T356+T384+T447+T503+T512+T560+T570+T580+T592+T672+T918+T937+T962+T970+T981+T1006+T1077+T1123+T1164+T1234+T1397</f>
        <v>1.8708704799999998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147</v>
      </c>
      <c r="AT355" s="211" t="s">
        <v>72</v>
      </c>
      <c r="AU355" s="211" t="s">
        <v>73</v>
      </c>
      <c r="AY355" s="210" t="s">
        <v>139</v>
      </c>
      <c r="BK355" s="212">
        <f>BK356+BK384+BK447+BK503+BK512+BK560+BK570+BK580+BK592+BK672+BK918+BK937+BK962+BK970+BK981+BK1006+BK1077+BK1123+BK1164+BK1234+BK1397</f>
        <v>0</v>
      </c>
    </row>
    <row r="356" s="12" customFormat="1" ht="22.8" customHeight="1">
      <c r="A356" s="12"/>
      <c r="B356" s="199"/>
      <c r="C356" s="200"/>
      <c r="D356" s="201" t="s">
        <v>72</v>
      </c>
      <c r="E356" s="213" t="s">
        <v>346</v>
      </c>
      <c r="F356" s="213" t="s">
        <v>347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SUM(P357:P383)</f>
        <v>0</v>
      </c>
      <c r="Q356" s="207"/>
      <c r="R356" s="208">
        <f>SUM(R357:R383)</f>
        <v>0.051637140000000005</v>
      </c>
      <c r="S356" s="207"/>
      <c r="T356" s="209">
        <f>SUM(T357:T383)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147</v>
      </c>
      <c r="AT356" s="211" t="s">
        <v>72</v>
      </c>
      <c r="AU356" s="211" t="s">
        <v>81</v>
      </c>
      <c r="AY356" s="210" t="s">
        <v>139</v>
      </c>
      <c r="BK356" s="212">
        <f>SUM(BK357:BK383)</f>
        <v>0</v>
      </c>
    </row>
    <row r="357" s="2" customFormat="1" ht="24.15" customHeight="1">
      <c r="A357" s="38"/>
      <c r="B357" s="39"/>
      <c r="C357" s="215" t="s">
        <v>348</v>
      </c>
      <c r="D357" s="215" t="s">
        <v>142</v>
      </c>
      <c r="E357" s="216" t="s">
        <v>349</v>
      </c>
      <c r="F357" s="217" t="s">
        <v>350</v>
      </c>
      <c r="G357" s="218" t="s">
        <v>271</v>
      </c>
      <c r="H357" s="219">
        <v>10.738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39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247</v>
      </c>
      <c r="AT357" s="227" t="s">
        <v>142</v>
      </c>
      <c r="AU357" s="227" t="s">
        <v>147</v>
      </c>
      <c r="AY357" s="17" t="s">
        <v>139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147</v>
      </c>
      <c r="BK357" s="228">
        <f>ROUND(I357*H357,2)</f>
        <v>0</v>
      </c>
      <c r="BL357" s="17" t="s">
        <v>247</v>
      </c>
      <c r="BM357" s="227" t="s">
        <v>351</v>
      </c>
    </row>
    <row r="358" s="13" customFormat="1">
      <c r="A358" s="13"/>
      <c r="B358" s="229"/>
      <c r="C358" s="230"/>
      <c r="D358" s="231" t="s">
        <v>149</v>
      </c>
      <c r="E358" s="232" t="s">
        <v>1</v>
      </c>
      <c r="F358" s="233" t="s">
        <v>352</v>
      </c>
      <c r="G358" s="230"/>
      <c r="H358" s="232" t="s">
        <v>1</v>
      </c>
      <c r="I358" s="234"/>
      <c r="J358" s="230"/>
      <c r="K358" s="230"/>
      <c r="L358" s="235"/>
      <c r="M358" s="236"/>
      <c r="N358" s="237"/>
      <c r="O358" s="237"/>
      <c r="P358" s="237"/>
      <c r="Q358" s="237"/>
      <c r="R358" s="237"/>
      <c r="S358" s="237"/>
      <c r="T358" s="23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9" t="s">
        <v>149</v>
      </c>
      <c r="AU358" s="239" t="s">
        <v>147</v>
      </c>
      <c r="AV358" s="13" t="s">
        <v>81</v>
      </c>
      <c r="AW358" s="13" t="s">
        <v>30</v>
      </c>
      <c r="AX358" s="13" t="s">
        <v>73</v>
      </c>
      <c r="AY358" s="239" t="s">
        <v>139</v>
      </c>
    </row>
    <row r="359" s="14" customFormat="1">
      <c r="A359" s="14"/>
      <c r="B359" s="240"/>
      <c r="C359" s="241"/>
      <c r="D359" s="231" t="s">
        <v>149</v>
      </c>
      <c r="E359" s="242" t="s">
        <v>1</v>
      </c>
      <c r="F359" s="243" t="s">
        <v>353</v>
      </c>
      <c r="G359" s="241"/>
      <c r="H359" s="244">
        <v>6.3380000000000001</v>
      </c>
      <c r="I359" s="245"/>
      <c r="J359" s="241"/>
      <c r="K359" s="241"/>
      <c r="L359" s="246"/>
      <c r="M359" s="247"/>
      <c r="N359" s="248"/>
      <c r="O359" s="248"/>
      <c r="P359" s="248"/>
      <c r="Q359" s="248"/>
      <c r="R359" s="248"/>
      <c r="S359" s="248"/>
      <c r="T359" s="249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0" t="s">
        <v>149</v>
      </c>
      <c r="AU359" s="250" t="s">
        <v>147</v>
      </c>
      <c r="AV359" s="14" t="s">
        <v>147</v>
      </c>
      <c r="AW359" s="14" t="s">
        <v>30</v>
      </c>
      <c r="AX359" s="14" t="s">
        <v>73</v>
      </c>
      <c r="AY359" s="250" t="s">
        <v>139</v>
      </c>
    </row>
    <row r="360" s="13" customFormat="1">
      <c r="A360" s="13"/>
      <c r="B360" s="229"/>
      <c r="C360" s="230"/>
      <c r="D360" s="231" t="s">
        <v>149</v>
      </c>
      <c r="E360" s="232" t="s">
        <v>1</v>
      </c>
      <c r="F360" s="233" t="s">
        <v>354</v>
      </c>
      <c r="G360" s="230"/>
      <c r="H360" s="232" t="s">
        <v>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9" t="s">
        <v>149</v>
      </c>
      <c r="AU360" s="239" t="s">
        <v>147</v>
      </c>
      <c r="AV360" s="13" t="s">
        <v>81</v>
      </c>
      <c r="AW360" s="13" t="s">
        <v>30</v>
      </c>
      <c r="AX360" s="13" t="s">
        <v>73</v>
      </c>
      <c r="AY360" s="239" t="s">
        <v>139</v>
      </c>
    </row>
    <row r="361" s="14" customFormat="1">
      <c r="A361" s="14"/>
      <c r="B361" s="240"/>
      <c r="C361" s="241"/>
      <c r="D361" s="231" t="s">
        <v>149</v>
      </c>
      <c r="E361" s="242" t="s">
        <v>1</v>
      </c>
      <c r="F361" s="243" t="s">
        <v>355</v>
      </c>
      <c r="G361" s="241"/>
      <c r="H361" s="244">
        <v>4.4000000000000004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0" t="s">
        <v>149</v>
      </c>
      <c r="AU361" s="250" t="s">
        <v>147</v>
      </c>
      <c r="AV361" s="14" t="s">
        <v>147</v>
      </c>
      <c r="AW361" s="14" t="s">
        <v>30</v>
      </c>
      <c r="AX361" s="14" t="s">
        <v>73</v>
      </c>
      <c r="AY361" s="250" t="s">
        <v>139</v>
      </c>
    </row>
    <row r="362" s="15" customFormat="1">
      <c r="A362" s="15"/>
      <c r="B362" s="251"/>
      <c r="C362" s="252"/>
      <c r="D362" s="231" t="s">
        <v>149</v>
      </c>
      <c r="E362" s="253" t="s">
        <v>1</v>
      </c>
      <c r="F362" s="254" t="s">
        <v>174</v>
      </c>
      <c r="G362" s="252"/>
      <c r="H362" s="255">
        <v>10.738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1" t="s">
        <v>149</v>
      </c>
      <c r="AU362" s="261" t="s">
        <v>147</v>
      </c>
      <c r="AV362" s="15" t="s">
        <v>146</v>
      </c>
      <c r="AW362" s="15" t="s">
        <v>30</v>
      </c>
      <c r="AX362" s="15" t="s">
        <v>81</v>
      </c>
      <c r="AY362" s="261" t="s">
        <v>139</v>
      </c>
    </row>
    <row r="363" s="2" customFormat="1" ht="16.5" customHeight="1">
      <c r="A363" s="38"/>
      <c r="B363" s="39"/>
      <c r="C363" s="262" t="s">
        <v>356</v>
      </c>
      <c r="D363" s="262" t="s">
        <v>357</v>
      </c>
      <c r="E363" s="263" t="s">
        <v>358</v>
      </c>
      <c r="F363" s="264" t="s">
        <v>359</v>
      </c>
      <c r="G363" s="265" t="s">
        <v>271</v>
      </c>
      <c r="H363" s="266">
        <v>11.275</v>
      </c>
      <c r="I363" s="267"/>
      <c r="J363" s="268">
        <f>ROUND(I363*H363,2)</f>
        <v>0</v>
      </c>
      <c r="K363" s="269"/>
      <c r="L363" s="270"/>
      <c r="M363" s="271" t="s">
        <v>1</v>
      </c>
      <c r="N363" s="272" t="s">
        <v>39</v>
      </c>
      <c r="O363" s="91"/>
      <c r="P363" s="225">
        <f>O363*H363</f>
        <v>0</v>
      </c>
      <c r="Q363" s="225">
        <v>3.0000000000000001E-05</v>
      </c>
      <c r="R363" s="225">
        <f>Q363*H363</f>
        <v>0.00033825000000000001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330</v>
      </c>
      <c r="AT363" s="227" t="s">
        <v>357</v>
      </c>
      <c r="AU363" s="227" t="s">
        <v>147</v>
      </c>
      <c r="AY363" s="17" t="s">
        <v>139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147</v>
      </c>
      <c r="BK363" s="228">
        <f>ROUND(I363*H363,2)</f>
        <v>0</v>
      </c>
      <c r="BL363" s="17" t="s">
        <v>247</v>
      </c>
      <c r="BM363" s="227" t="s">
        <v>360</v>
      </c>
    </row>
    <row r="364" s="14" customFormat="1">
      <c r="A364" s="14"/>
      <c r="B364" s="240"/>
      <c r="C364" s="241"/>
      <c r="D364" s="231" t="s">
        <v>149</v>
      </c>
      <c r="E364" s="241"/>
      <c r="F364" s="243" t="s">
        <v>361</v>
      </c>
      <c r="G364" s="241"/>
      <c r="H364" s="244">
        <v>11.275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149</v>
      </c>
      <c r="AU364" s="250" t="s">
        <v>147</v>
      </c>
      <c r="AV364" s="14" t="s">
        <v>147</v>
      </c>
      <c r="AW364" s="14" t="s">
        <v>4</v>
      </c>
      <c r="AX364" s="14" t="s">
        <v>81</v>
      </c>
      <c r="AY364" s="250" t="s">
        <v>139</v>
      </c>
    </row>
    <row r="365" s="2" customFormat="1" ht="24.15" customHeight="1">
      <c r="A365" s="38"/>
      <c r="B365" s="39"/>
      <c r="C365" s="215" t="s">
        <v>362</v>
      </c>
      <c r="D365" s="215" t="s">
        <v>142</v>
      </c>
      <c r="E365" s="216" t="s">
        <v>363</v>
      </c>
      <c r="F365" s="217" t="s">
        <v>364</v>
      </c>
      <c r="G365" s="218" t="s">
        <v>145</v>
      </c>
      <c r="H365" s="219">
        <v>4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39</v>
      </c>
      <c r="O365" s="91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247</v>
      </c>
      <c r="AT365" s="227" t="s">
        <v>142</v>
      </c>
      <c r="AU365" s="227" t="s">
        <v>147</v>
      </c>
      <c r="AY365" s="17" t="s">
        <v>139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147</v>
      </c>
      <c r="BK365" s="228">
        <f>ROUND(I365*H365,2)</f>
        <v>0</v>
      </c>
      <c r="BL365" s="17" t="s">
        <v>247</v>
      </c>
      <c r="BM365" s="227" t="s">
        <v>365</v>
      </c>
    </row>
    <row r="366" s="13" customFormat="1">
      <c r="A366" s="13"/>
      <c r="B366" s="229"/>
      <c r="C366" s="230"/>
      <c r="D366" s="231" t="s">
        <v>149</v>
      </c>
      <c r="E366" s="232" t="s">
        <v>1</v>
      </c>
      <c r="F366" s="233" t="s">
        <v>366</v>
      </c>
      <c r="G366" s="230"/>
      <c r="H366" s="232" t="s">
        <v>1</v>
      </c>
      <c r="I366" s="234"/>
      <c r="J366" s="230"/>
      <c r="K366" s="230"/>
      <c r="L366" s="235"/>
      <c r="M366" s="236"/>
      <c r="N366" s="237"/>
      <c r="O366" s="237"/>
      <c r="P366" s="237"/>
      <c r="Q366" s="237"/>
      <c r="R366" s="237"/>
      <c r="S366" s="237"/>
      <c r="T366" s="23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9" t="s">
        <v>149</v>
      </c>
      <c r="AU366" s="239" t="s">
        <v>147</v>
      </c>
      <c r="AV366" s="13" t="s">
        <v>81</v>
      </c>
      <c r="AW366" s="13" t="s">
        <v>30</v>
      </c>
      <c r="AX366" s="13" t="s">
        <v>73</v>
      </c>
      <c r="AY366" s="239" t="s">
        <v>139</v>
      </c>
    </row>
    <row r="367" s="14" customFormat="1">
      <c r="A367" s="14"/>
      <c r="B367" s="240"/>
      <c r="C367" s="241"/>
      <c r="D367" s="231" t="s">
        <v>149</v>
      </c>
      <c r="E367" s="242" t="s">
        <v>1</v>
      </c>
      <c r="F367" s="243" t="s">
        <v>146</v>
      </c>
      <c r="G367" s="241"/>
      <c r="H367" s="244">
        <v>4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0" t="s">
        <v>149</v>
      </c>
      <c r="AU367" s="250" t="s">
        <v>147</v>
      </c>
      <c r="AV367" s="14" t="s">
        <v>147</v>
      </c>
      <c r="AW367" s="14" t="s">
        <v>30</v>
      </c>
      <c r="AX367" s="14" t="s">
        <v>73</v>
      </c>
      <c r="AY367" s="250" t="s">
        <v>139</v>
      </c>
    </row>
    <row r="368" s="15" customFormat="1">
      <c r="A368" s="15"/>
      <c r="B368" s="251"/>
      <c r="C368" s="252"/>
      <c r="D368" s="231" t="s">
        <v>149</v>
      </c>
      <c r="E368" s="253" t="s">
        <v>1</v>
      </c>
      <c r="F368" s="254" t="s">
        <v>174</v>
      </c>
      <c r="G368" s="252"/>
      <c r="H368" s="255">
        <v>4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1" t="s">
        <v>149</v>
      </c>
      <c r="AU368" s="261" t="s">
        <v>147</v>
      </c>
      <c r="AV368" s="15" t="s">
        <v>146</v>
      </c>
      <c r="AW368" s="15" t="s">
        <v>30</v>
      </c>
      <c r="AX368" s="15" t="s">
        <v>81</v>
      </c>
      <c r="AY368" s="261" t="s">
        <v>139</v>
      </c>
    </row>
    <row r="369" s="2" customFormat="1" ht="16.5" customHeight="1">
      <c r="A369" s="38"/>
      <c r="B369" s="39"/>
      <c r="C369" s="262" t="s">
        <v>367</v>
      </c>
      <c r="D369" s="262" t="s">
        <v>357</v>
      </c>
      <c r="E369" s="263" t="s">
        <v>368</v>
      </c>
      <c r="F369" s="264" t="s">
        <v>369</v>
      </c>
      <c r="G369" s="265" t="s">
        <v>145</v>
      </c>
      <c r="H369" s="266">
        <v>4</v>
      </c>
      <c r="I369" s="267"/>
      <c r="J369" s="268">
        <f>ROUND(I369*H369,2)</f>
        <v>0</v>
      </c>
      <c r="K369" s="269"/>
      <c r="L369" s="270"/>
      <c r="M369" s="271" t="s">
        <v>1</v>
      </c>
      <c r="N369" s="272" t="s">
        <v>39</v>
      </c>
      <c r="O369" s="91"/>
      <c r="P369" s="225">
        <f>O369*H369</f>
        <v>0</v>
      </c>
      <c r="Q369" s="225">
        <v>4.0000000000000003E-05</v>
      </c>
      <c r="R369" s="225">
        <f>Q369*H369</f>
        <v>0.00016000000000000001</v>
      </c>
      <c r="S369" s="225">
        <v>0</v>
      </c>
      <c r="T369" s="22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7" t="s">
        <v>330</v>
      </c>
      <c r="AT369" s="227" t="s">
        <v>357</v>
      </c>
      <c r="AU369" s="227" t="s">
        <v>147</v>
      </c>
      <c r="AY369" s="17" t="s">
        <v>139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147</v>
      </c>
      <c r="BK369" s="228">
        <f>ROUND(I369*H369,2)</f>
        <v>0</v>
      </c>
      <c r="BL369" s="17" t="s">
        <v>247</v>
      </c>
      <c r="BM369" s="227" t="s">
        <v>370</v>
      </c>
    </row>
    <row r="370" s="14" customFormat="1">
      <c r="A370" s="14"/>
      <c r="B370" s="240"/>
      <c r="C370" s="241"/>
      <c r="D370" s="231" t="s">
        <v>149</v>
      </c>
      <c r="E370" s="241"/>
      <c r="F370" s="243" t="s">
        <v>371</v>
      </c>
      <c r="G370" s="241"/>
      <c r="H370" s="244">
        <v>4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149</v>
      </c>
      <c r="AU370" s="250" t="s">
        <v>147</v>
      </c>
      <c r="AV370" s="14" t="s">
        <v>147</v>
      </c>
      <c r="AW370" s="14" t="s">
        <v>4</v>
      </c>
      <c r="AX370" s="14" t="s">
        <v>81</v>
      </c>
      <c r="AY370" s="250" t="s">
        <v>139</v>
      </c>
    </row>
    <row r="371" s="2" customFormat="1" ht="33" customHeight="1">
      <c r="A371" s="38"/>
      <c r="B371" s="39"/>
      <c r="C371" s="215" t="s">
        <v>372</v>
      </c>
      <c r="D371" s="215" t="s">
        <v>142</v>
      </c>
      <c r="E371" s="216" t="s">
        <v>373</v>
      </c>
      <c r="F371" s="217" t="s">
        <v>374</v>
      </c>
      <c r="G371" s="218" t="s">
        <v>154</v>
      </c>
      <c r="H371" s="219">
        <v>2.488</v>
      </c>
      <c r="I371" s="220"/>
      <c r="J371" s="221">
        <f>ROUND(I371*H371,2)</f>
        <v>0</v>
      </c>
      <c r="K371" s="222"/>
      <c r="L371" s="44"/>
      <c r="M371" s="223" t="s">
        <v>1</v>
      </c>
      <c r="N371" s="224" t="s">
        <v>39</v>
      </c>
      <c r="O371" s="91"/>
      <c r="P371" s="225">
        <f>O371*H371</f>
        <v>0</v>
      </c>
      <c r="Q371" s="225">
        <v>0.0045100000000000001</v>
      </c>
      <c r="R371" s="225">
        <f>Q371*H371</f>
        <v>0.011220880000000001</v>
      </c>
      <c r="S371" s="225">
        <v>0</v>
      </c>
      <c r="T371" s="226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7" t="s">
        <v>247</v>
      </c>
      <c r="AT371" s="227" t="s">
        <v>142</v>
      </c>
      <c r="AU371" s="227" t="s">
        <v>147</v>
      </c>
      <c r="AY371" s="17" t="s">
        <v>139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147</v>
      </c>
      <c r="BK371" s="228">
        <f>ROUND(I371*H371,2)</f>
        <v>0</v>
      </c>
      <c r="BL371" s="17" t="s">
        <v>247</v>
      </c>
      <c r="BM371" s="227" t="s">
        <v>375</v>
      </c>
    </row>
    <row r="372" s="13" customFormat="1">
      <c r="A372" s="13"/>
      <c r="B372" s="229"/>
      <c r="C372" s="230"/>
      <c r="D372" s="231" t="s">
        <v>149</v>
      </c>
      <c r="E372" s="232" t="s">
        <v>1</v>
      </c>
      <c r="F372" s="233" t="s">
        <v>376</v>
      </c>
      <c r="G372" s="230"/>
      <c r="H372" s="232" t="s">
        <v>1</v>
      </c>
      <c r="I372" s="234"/>
      <c r="J372" s="230"/>
      <c r="K372" s="230"/>
      <c r="L372" s="235"/>
      <c r="M372" s="236"/>
      <c r="N372" s="237"/>
      <c r="O372" s="237"/>
      <c r="P372" s="237"/>
      <c r="Q372" s="237"/>
      <c r="R372" s="237"/>
      <c r="S372" s="237"/>
      <c r="T372" s="23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9" t="s">
        <v>149</v>
      </c>
      <c r="AU372" s="239" t="s">
        <v>147</v>
      </c>
      <c r="AV372" s="13" t="s">
        <v>81</v>
      </c>
      <c r="AW372" s="13" t="s">
        <v>30</v>
      </c>
      <c r="AX372" s="13" t="s">
        <v>73</v>
      </c>
      <c r="AY372" s="239" t="s">
        <v>139</v>
      </c>
    </row>
    <row r="373" s="14" customFormat="1">
      <c r="A373" s="14"/>
      <c r="B373" s="240"/>
      <c r="C373" s="241"/>
      <c r="D373" s="231" t="s">
        <v>149</v>
      </c>
      <c r="E373" s="242" t="s">
        <v>1</v>
      </c>
      <c r="F373" s="243" t="s">
        <v>377</v>
      </c>
      <c r="G373" s="241"/>
      <c r="H373" s="244">
        <v>2.488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0" t="s">
        <v>149</v>
      </c>
      <c r="AU373" s="250" t="s">
        <v>147</v>
      </c>
      <c r="AV373" s="14" t="s">
        <v>147</v>
      </c>
      <c r="AW373" s="14" t="s">
        <v>30</v>
      </c>
      <c r="AX373" s="14" t="s">
        <v>73</v>
      </c>
      <c r="AY373" s="250" t="s">
        <v>139</v>
      </c>
    </row>
    <row r="374" s="15" customFormat="1">
      <c r="A374" s="15"/>
      <c r="B374" s="251"/>
      <c r="C374" s="252"/>
      <c r="D374" s="231" t="s">
        <v>149</v>
      </c>
      <c r="E374" s="253" t="s">
        <v>1</v>
      </c>
      <c r="F374" s="254" t="s">
        <v>174</v>
      </c>
      <c r="G374" s="252"/>
      <c r="H374" s="255">
        <v>2.488</v>
      </c>
      <c r="I374" s="256"/>
      <c r="J374" s="252"/>
      <c r="K374" s="252"/>
      <c r="L374" s="257"/>
      <c r="M374" s="258"/>
      <c r="N374" s="259"/>
      <c r="O374" s="259"/>
      <c r="P374" s="259"/>
      <c r="Q374" s="259"/>
      <c r="R374" s="259"/>
      <c r="S374" s="259"/>
      <c r="T374" s="260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1" t="s">
        <v>149</v>
      </c>
      <c r="AU374" s="261" t="s">
        <v>147</v>
      </c>
      <c r="AV374" s="15" t="s">
        <v>146</v>
      </c>
      <c r="AW374" s="15" t="s">
        <v>30</v>
      </c>
      <c r="AX374" s="15" t="s">
        <v>81</v>
      </c>
      <c r="AY374" s="261" t="s">
        <v>139</v>
      </c>
    </row>
    <row r="375" s="2" customFormat="1" ht="24.15" customHeight="1">
      <c r="A375" s="38"/>
      <c r="B375" s="39"/>
      <c r="C375" s="215" t="s">
        <v>378</v>
      </c>
      <c r="D375" s="215" t="s">
        <v>142</v>
      </c>
      <c r="E375" s="216" t="s">
        <v>379</v>
      </c>
      <c r="F375" s="217" t="s">
        <v>380</v>
      </c>
      <c r="G375" s="218" t="s">
        <v>154</v>
      </c>
      <c r="H375" s="219">
        <v>8.8510000000000009</v>
      </c>
      <c r="I375" s="220"/>
      <c r="J375" s="221">
        <f>ROUND(I375*H375,2)</f>
        <v>0</v>
      </c>
      <c r="K375" s="222"/>
      <c r="L375" s="44"/>
      <c r="M375" s="223" t="s">
        <v>1</v>
      </c>
      <c r="N375" s="224" t="s">
        <v>39</v>
      </c>
      <c r="O375" s="91"/>
      <c r="P375" s="225">
        <f>O375*H375</f>
        <v>0</v>
      </c>
      <c r="Q375" s="225">
        <v>0.0045100000000000001</v>
      </c>
      <c r="R375" s="225">
        <f>Q375*H375</f>
        <v>0.039918010000000004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247</v>
      </c>
      <c r="AT375" s="227" t="s">
        <v>142</v>
      </c>
      <c r="AU375" s="227" t="s">
        <v>147</v>
      </c>
      <c r="AY375" s="17" t="s">
        <v>139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147</v>
      </c>
      <c r="BK375" s="228">
        <f>ROUND(I375*H375,2)</f>
        <v>0</v>
      </c>
      <c r="BL375" s="17" t="s">
        <v>247</v>
      </c>
      <c r="BM375" s="227" t="s">
        <v>381</v>
      </c>
    </row>
    <row r="376" s="13" customFormat="1">
      <c r="A376" s="13"/>
      <c r="B376" s="229"/>
      <c r="C376" s="230"/>
      <c r="D376" s="231" t="s">
        <v>149</v>
      </c>
      <c r="E376" s="232" t="s">
        <v>1</v>
      </c>
      <c r="F376" s="233" t="s">
        <v>382</v>
      </c>
      <c r="G376" s="230"/>
      <c r="H376" s="232" t="s">
        <v>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9" t="s">
        <v>149</v>
      </c>
      <c r="AU376" s="239" t="s">
        <v>147</v>
      </c>
      <c r="AV376" s="13" t="s">
        <v>81</v>
      </c>
      <c r="AW376" s="13" t="s">
        <v>30</v>
      </c>
      <c r="AX376" s="13" t="s">
        <v>73</v>
      </c>
      <c r="AY376" s="239" t="s">
        <v>139</v>
      </c>
    </row>
    <row r="377" s="14" customFormat="1">
      <c r="A377" s="14"/>
      <c r="B377" s="240"/>
      <c r="C377" s="241"/>
      <c r="D377" s="231" t="s">
        <v>149</v>
      </c>
      <c r="E377" s="242" t="s">
        <v>1</v>
      </c>
      <c r="F377" s="243" t="s">
        <v>383</v>
      </c>
      <c r="G377" s="241"/>
      <c r="H377" s="244">
        <v>0.63400000000000001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0" t="s">
        <v>149</v>
      </c>
      <c r="AU377" s="250" t="s">
        <v>147</v>
      </c>
      <c r="AV377" s="14" t="s">
        <v>147</v>
      </c>
      <c r="AW377" s="14" t="s">
        <v>30</v>
      </c>
      <c r="AX377" s="14" t="s">
        <v>73</v>
      </c>
      <c r="AY377" s="250" t="s">
        <v>139</v>
      </c>
    </row>
    <row r="378" s="13" customFormat="1">
      <c r="A378" s="13"/>
      <c r="B378" s="229"/>
      <c r="C378" s="230"/>
      <c r="D378" s="231" t="s">
        <v>149</v>
      </c>
      <c r="E378" s="232" t="s">
        <v>1</v>
      </c>
      <c r="F378" s="233" t="s">
        <v>384</v>
      </c>
      <c r="G378" s="230"/>
      <c r="H378" s="232" t="s">
        <v>1</v>
      </c>
      <c r="I378" s="234"/>
      <c r="J378" s="230"/>
      <c r="K378" s="230"/>
      <c r="L378" s="235"/>
      <c r="M378" s="236"/>
      <c r="N378" s="237"/>
      <c r="O378" s="237"/>
      <c r="P378" s="237"/>
      <c r="Q378" s="237"/>
      <c r="R378" s="237"/>
      <c r="S378" s="237"/>
      <c r="T378" s="23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9" t="s">
        <v>149</v>
      </c>
      <c r="AU378" s="239" t="s">
        <v>147</v>
      </c>
      <c r="AV378" s="13" t="s">
        <v>81</v>
      </c>
      <c r="AW378" s="13" t="s">
        <v>30</v>
      </c>
      <c r="AX378" s="13" t="s">
        <v>73</v>
      </c>
      <c r="AY378" s="239" t="s">
        <v>139</v>
      </c>
    </row>
    <row r="379" s="14" customFormat="1">
      <c r="A379" s="14"/>
      <c r="B379" s="240"/>
      <c r="C379" s="241"/>
      <c r="D379" s="231" t="s">
        <v>149</v>
      </c>
      <c r="E379" s="242" t="s">
        <v>1</v>
      </c>
      <c r="F379" s="243" t="s">
        <v>385</v>
      </c>
      <c r="G379" s="241"/>
      <c r="H379" s="244">
        <v>8.2170000000000005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0" t="s">
        <v>149</v>
      </c>
      <c r="AU379" s="250" t="s">
        <v>147</v>
      </c>
      <c r="AV379" s="14" t="s">
        <v>147</v>
      </c>
      <c r="AW379" s="14" t="s">
        <v>30</v>
      </c>
      <c r="AX379" s="14" t="s">
        <v>73</v>
      </c>
      <c r="AY379" s="250" t="s">
        <v>139</v>
      </c>
    </row>
    <row r="380" s="15" customFormat="1">
      <c r="A380" s="15"/>
      <c r="B380" s="251"/>
      <c r="C380" s="252"/>
      <c r="D380" s="231" t="s">
        <v>149</v>
      </c>
      <c r="E380" s="253" t="s">
        <v>1</v>
      </c>
      <c r="F380" s="254" t="s">
        <v>174</v>
      </c>
      <c r="G380" s="252"/>
      <c r="H380" s="255">
        <v>8.8510000000000009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1" t="s">
        <v>149</v>
      </c>
      <c r="AU380" s="261" t="s">
        <v>147</v>
      </c>
      <c r="AV380" s="15" t="s">
        <v>146</v>
      </c>
      <c r="AW380" s="15" t="s">
        <v>30</v>
      </c>
      <c r="AX380" s="15" t="s">
        <v>81</v>
      </c>
      <c r="AY380" s="261" t="s">
        <v>139</v>
      </c>
    </row>
    <row r="381" s="2" customFormat="1" ht="33" customHeight="1">
      <c r="A381" s="38"/>
      <c r="B381" s="39"/>
      <c r="C381" s="215" t="s">
        <v>386</v>
      </c>
      <c r="D381" s="215" t="s">
        <v>142</v>
      </c>
      <c r="E381" s="216" t="s">
        <v>387</v>
      </c>
      <c r="F381" s="217" t="s">
        <v>388</v>
      </c>
      <c r="G381" s="218" t="s">
        <v>314</v>
      </c>
      <c r="H381" s="219">
        <v>0.051999999999999998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39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247</v>
      </c>
      <c r="AT381" s="227" t="s">
        <v>142</v>
      </c>
      <c r="AU381" s="227" t="s">
        <v>147</v>
      </c>
      <c r="AY381" s="17" t="s">
        <v>139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147</v>
      </c>
      <c r="BK381" s="228">
        <f>ROUND(I381*H381,2)</f>
        <v>0</v>
      </c>
      <c r="BL381" s="17" t="s">
        <v>247</v>
      </c>
      <c r="BM381" s="227" t="s">
        <v>389</v>
      </c>
    </row>
    <row r="382" s="2" customFormat="1" ht="24.15" customHeight="1">
      <c r="A382" s="38"/>
      <c r="B382" s="39"/>
      <c r="C382" s="215" t="s">
        <v>390</v>
      </c>
      <c r="D382" s="215" t="s">
        <v>142</v>
      </c>
      <c r="E382" s="216" t="s">
        <v>391</v>
      </c>
      <c r="F382" s="217" t="s">
        <v>392</v>
      </c>
      <c r="G382" s="218" t="s">
        <v>314</v>
      </c>
      <c r="H382" s="219">
        <v>0.051999999999999998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247</v>
      </c>
      <c r="AT382" s="227" t="s">
        <v>142</v>
      </c>
      <c r="AU382" s="227" t="s">
        <v>147</v>
      </c>
      <c r="AY382" s="17" t="s">
        <v>139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147</v>
      </c>
      <c r="BK382" s="228">
        <f>ROUND(I382*H382,2)</f>
        <v>0</v>
      </c>
      <c r="BL382" s="17" t="s">
        <v>247</v>
      </c>
      <c r="BM382" s="227" t="s">
        <v>393</v>
      </c>
    </row>
    <row r="383" s="2" customFormat="1" ht="24.15" customHeight="1">
      <c r="A383" s="38"/>
      <c r="B383" s="39"/>
      <c r="C383" s="215" t="s">
        <v>394</v>
      </c>
      <c r="D383" s="215" t="s">
        <v>142</v>
      </c>
      <c r="E383" s="216" t="s">
        <v>395</v>
      </c>
      <c r="F383" s="217" t="s">
        <v>396</v>
      </c>
      <c r="G383" s="218" t="s">
        <v>314</v>
      </c>
      <c r="H383" s="219">
        <v>0.051999999999999998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39</v>
      </c>
      <c r="O383" s="91"/>
      <c r="P383" s="225">
        <f>O383*H383</f>
        <v>0</v>
      </c>
      <c r="Q383" s="225">
        <v>0</v>
      </c>
      <c r="R383" s="225">
        <f>Q383*H383</f>
        <v>0</v>
      </c>
      <c r="S383" s="225">
        <v>0</v>
      </c>
      <c r="T383" s="22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247</v>
      </c>
      <c r="AT383" s="227" t="s">
        <v>142</v>
      </c>
      <c r="AU383" s="227" t="s">
        <v>147</v>
      </c>
      <c r="AY383" s="17" t="s">
        <v>139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147</v>
      </c>
      <c r="BK383" s="228">
        <f>ROUND(I383*H383,2)</f>
        <v>0</v>
      </c>
      <c r="BL383" s="17" t="s">
        <v>247</v>
      </c>
      <c r="BM383" s="227" t="s">
        <v>397</v>
      </c>
    </row>
    <row r="384" s="12" customFormat="1" ht="22.8" customHeight="1">
      <c r="A384" s="12"/>
      <c r="B384" s="199"/>
      <c r="C384" s="200"/>
      <c r="D384" s="201" t="s">
        <v>72</v>
      </c>
      <c r="E384" s="213" t="s">
        <v>398</v>
      </c>
      <c r="F384" s="213" t="s">
        <v>399</v>
      </c>
      <c r="G384" s="200"/>
      <c r="H384" s="200"/>
      <c r="I384" s="203"/>
      <c r="J384" s="214">
        <f>BK384</f>
        <v>0</v>
      </c>
      <c r="K384" s="200"/>
      <c r="L384" s="205"/>
      <c r="M384" s="206"/>
      <c r="N384" s="207"/>
      <c r="O384" s="207"/>
      <c r="P384" s="208">
        <f>SUM(P385:P446)</f>
        <v>0</v>
      </c>
      <c r="Q384" s="207"/>
      <c r="R384" s="208">
        <f>SUM(R385:R446)</f>
        <v>0.010534999999999999</v>
      </c>
      <c r="S384" s="207"/>
      <c r="T384" s="209">
        <f>SUM(T385:T446)</f>
        <v>0.018779999999999998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0" t="s">
        <v>147</v>
      </c>
      <c r="AT384" s="211" t="s">
        <v>72</v>
      </c>
      <c r="AU384" s="211" t="s">
        <v>81</v>
      </c>
      <c r="AY384" s="210" t="s">
        <v>139</v>
      </c>
      <c r="BK384" s="212">
        <f>SUM(BK385:BK446)</f>
        <v>0</v>
      </c>
    </row>
    <row r="385" s="2" customFormat="1" ht="16.5" customHeight="1">
      <c r="A385" s="38"/>
      <c r="B385" s="39"/>
      <c r="C385" s="215" t="s">
        <v>400</v>
      </c>
      <c r="D385" s="215" t="s">
        <v>142</v>
      </c>
      <c r="E385" s="216" t="s">
        <v>401</v>
      </c>
      <c r="F385" s="217" t="s">
        <v>402</v>
      </c>
      <c r="G385" s="218" t="s">
        <v>145</v>
      </c>
      <c r="H385" s="219">
        <v>2</v>
      </c>
      <c r="I385" s="220"/>
      <c r="J385" s="221">
        <f>ROUND(I385*H385,2)</f>
        <v>0</v>
      </c>
      <c r="K385" s="222"/>
      <c r="L385" s="44"/>
      <c r="M385" s="223" t="s">
        <v>1</v>
      </c>
      <c r="N385" s="224" t="s">
        <v>39</v>
      </c>
      <c r="O385" s="91"/>
      <c r="P385" s="225">
        <f>O385*H385</f>
        <v>0</v>
      </c>
      <c r="Q385" s="225">
        <v>0</v>
      </c>
      <c r="R385" s="225">
        <f>Q385*H385</f>
        <v>0</v>
      </c>
      <c r="S385" s="225">
        <v>0</v>
      </c>
      <c r="T385" s="22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247</v>
      </c>
      <c r="AT385" s="227" t="s">
        <v>142</v>
      </c>
      <c r="AU385" s="227" t="s">
        <v>147</v>
      </c>
      <c r="AY385" s="17" t="s">
        <v>139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147</v>
      </c>
      <c r="BK385" s="228">
        <f>ROUND(I385*H385,2)</f>
        <v>0</v>
      </c>
      <c r="BL385" s="17" t="s">
        <v>247</v>
      </c>
      <c r="BM385" s="227" t="s">
        <v>403</v>
      </c>
    </row>
    <row r="386" s="14" customFormat="1">
      <c r="A386" s="14"/>
      <c r="B386" s="240"/>
      <c r="C386" s="241"/>
      <c r="D386" s="231" t="s">
        <v>149</v>
      </c>
      <c r="E386" s="242" t="s">
        <v>1</v>
      </c>
      <c r="F386" s="243" t="s">
        <v>147</v>
      </c>
      <c r="G386" s="241"/>
      <c r="H386" s="244">
        <v>2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0" t="s">
        <v>149</v>
      </c>
      <c r="AU386" s="250" t="s">
        <v>147</v>
      </c>
      <c r="AV386" s="14" t="s">
        <v>147</v>
      </c>
      <c r="AW386" s="14" t="s">
        <v>30</v>
      </c>
      <c r="AX386" s="14" t="s">
        <v>81</v>
      </c>
      <c r="AY386" s="250" t="s">
        <v>139</v>
      </c>
    </row>
    <row r="387" s="2" customFormat="1" ht="16.5" customHeight="1">
      <c r="A387" s="38"/>
      <c r="B387" s="39"/>
      <c r="C387" s="215" t="s">
        <v>404</v>
      </c>
      <c r="D387" s="215" t="s">
        <v>142</v>
      </c>
      <c r="E387" s="216" t="s">
        <v>405</v>
      </c>
      <c r="F387" s="217" t="s">
        <v>406</v>
      </c>
      <c r="G387" s="218" t="s">
        <v>145</v>
      </c>
      <c r="H387" s="219">
        <v>1</v>
      </c>
      <c r="I387" s="220"/>
      <c r="J387" s="221">
        <f>ROUND(I387*H387,2)</f>
        <v>0</v>
      </c>
      <c r="K387" s="222"/>
      <c r="L387" s="44"/>
      <c r="M387" s="223" t="s">
        <v>1</v>
      </c>
      <c r="N387" s="224" t="s">
        <v>39</v>
      </c>
      <c r="O387" s="91"/>
      <c r="P387" s="225">
        <f>O387*H387</f>
        <v>0</v>
      </c>
      <c r="Q387" s="225">
        <v>0</v>
      </c>
      <c r="R387" s="225">
        <f>Q387*H387</f>
        <v>0</v>
      </c>
      <c r="S387" s="225">
        <v>0</v>
      </c>
      <c r="T387" s="22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7" t="s">
        <v>247</v>
      </c>
      <c r="AT387" s="227" t="s">
        <v>142</v>
      </c>
      <c r="AU387" s="227" t="s">
        <v>147</v>
      </c>
      <c r="AY387" s="17" t="s">
        <v>139</v>
      </c>
      <c r="BE387" s="228">
        <f>IF(N387="základní",J387,0)</f>
        <v>0</v>
      </c>
      <c r="BF387" s="228">
        <f>IF(N387="snížená",J387,0)</f>
        <v>0</v>
      </c>
      <c r="BG387" s="228">
        <f>IF(N387="zákl. přenesená",J387,0)</f>
        <v>0</v>
      </c>
      <c r="BH387" s="228">
        <f>IF(N387="sníž. přenesená",J387,0)</f>
        <v>0</v>
      </c>
      <c r="BI387" s="228">
        <f>IF(N387="nulová",J387,0)</f>
        <v>0</v>
      </c>
      <c r="BJ387" s="17" t="s">
        <v>147</v>
      </c>
      <c r="BK387" s="228">
        <f>ROUND(I387*H387,2)</f>
        <v>0</v>
      </c>
      <c r="BL387" s="17" t="s">
        <v>247</v>
      </c>
      <c r="BM387" s="227" t="s">
        <v>407</v>
      </c>
    </row>
    <row r="388" s="14" customFormat="1">
      <c r="A388" s="14"/>
      <c r="B388" s="240"/>
      <c r="C388" s="241"/>
      <c r="D388" s="231" t="s">
        <v>149</v>
      </c>
      <c r="E388" s="242" t="s">
        <v>1</v>
      </c>
      <c r="F388" s="243" t="s">
        <v>81</v>
      </c>
      <c r="G388" s="241"/>
      <c r="H388" s="244">
        <v>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149</v>
      </c>
      <c r="AU388" s="250" t="s">
        <v>147</v>
      </c>
      <c r="AV388" s="14" t="s">
        <v>147</v>
      </c>
      <c r="AW388" s="14" t="s">
        <v>30</v>
      </c>
      <c r="AX388" s="14" t="s">
        <v>81</v>
      </c>
      <c r="AY388" s="250" t="s">
        <v>139</v>
      </c>
    </row>
    <row r="389" s="2" customFormat="1" ht="16.5" customHeight="1">
      <c r="A389" s="38"/>
      <c r="B389" s="39"/>
      <c r="C389" s="215" t="s">
        <v>408</v>
      </c>
      <c r="D389" s="215" t="s">
        <v>142</v>
      </c>
      <c r="E389" s="216" t="s">
        <v>409</v>
      </c>
      <c r="F389" s="217" t="s">
        <v>410</v>
      </c>
      <c r="G389" s="218" t="s">
        <v>271</v>
      </c>
      <c r="H389" s="219">
        <v>8</v>
      </c>
      <c r="I389" s="220"/>
      <c r="J389" s="221">
        <f>ROUND(I389*H389,2)</f>
        <v>0</v>
      </c>
      <c r="K389" s="222"/>
      <c r="L389" s="44"/>
      <c r="M389" s="223" t="s">
        <v>1</v>
      </c>
      <c r="N389" s="224" t="s">
        <v>39</v>
      </c>
      <c r="O389" s="91"/>
      <c r="P389" s="225">
        <f>O389*H389</f>
        <v>0</v>
      </c>
      <c r="Q389" s="225">
        <v>0</v>
      </c>
      <c r="R389" s="225">
        <f>Q389*H389</f>
        <v>0</v>
      </c>
      <c r="S389" s="225">
        <v>0.0020999999999999999</v>
      </c>
      <c r="T389" s="226">
        <f>S389*H389</f>
        <v>0.016799999999999999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7" t="s">
        <v>247</v>
      </c>
      <c r="AT389" s="227" t="s">
        <v>142</v>
      </c>
      <c r="AU389" s="227" t="s">
        <v>147</v>
      </c>
      <c r="AY389" s="17" t="s">
        <v>139</v>
      </c>
      <c r="BE389" s="228">
        <f>IF(N389="základní",J389,0)</f>
        <v>0</v>
      </c>
      <c r="BF389" s="228">
        <f>IF(N389="snížená",J389,0)</f>
        <v>0</v>
      </c>
      <c r="BG389" s="228">
        <f>IF(N389="zákl. přenesená",J389,0)</f>
        <v>0</v>
      </c>
      <c r="BH389" s="228">
        <f>IF(N389="sníž. přenesená",J389,0)</f>
        <v>0</v>
      </c>
      <c r="BI389" s="228">
        <f>IF(N389="nulová",J389,0)</f>
        <v>0</v>
      </c>
      <c r="BJ389" s="17" t="s">
        <v>147</v>
      </c>
      <c r="BK389" s="228">
        <f>ROUND(I389*H389,2)</f>
        <v>0</v>
      </c>
      <c r="BL389" s="17" t="s">
        <v>247</v>
      </c>
      <c r="BM389" s="227" t="s">
        <v>411</v>
      </c>
    </row>
    <row r="390" s="13" customFormat="1">
      <c r="A390" s="13"/>
      <c r="B390" s="229"/>
      <c r="C390" s="230"/>
      <c r="D390" s="231" t="s">
        <v>149</v>
      </c>
      <c r="E390" s="232" t="s">
        <v>1</v>
      </c>
      <c r="F390" s="233" t="s">
        <v>164</v>
      </c>
      <c r="G390" s="230"/>
      <c r="H390" s="232" t="s">
        <v>1</v>
      </c>
      <c r="I390" s="234"/>
      <c r="J390" s="230"/>
      <c r="K390" s="230"/>
      <c r="L390" s="235"/>
      <c r="M390" s="236"/>
      <c r="N390" s="237"/>
      <c r="O390" s="237"/>
      <c r="P390" s="237"/>
      <c r="Q390" s="237"/>
      <c r="R390" s="237"/>
      <c r="S390" s="237"/>
      <c r="T390" s="23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9" t="s">
        <v>149</v>
      </c>
      <c r="AU390" s="239" t="s">
        <v>147</v>
      </c>
      <c r="AV390" s="13" t="s">
        <v>81</v>
      </c>
      <c r="AW390" s="13" t="s">
        <v>30</v>
      </c>
      <c r="AX390" s="13" t="s">
        <v>73</v>
      </c>
      <c r="AY390" s="239" t="s">
        <v>139</v>
      </c>
    </row>
    <row r="391" s="14" customFormat="1">
      <c r="A391" s="14"/>
      <c r="B391" s="240"/>
      <c r="C391" s="241"/>
      <c r="D391" s="231" t="s">
        <v>149</v>
      </c>
      <c r="E391" s="242" t="s">
        <v>1</v>
      </c>
      <c r="F391" s="243" t="s">
        <v>140</v>
      </c>
      <c r="G391" s="241"/>
      <c r="H391" s="244">
        <v>3</v>
      </c>
      <c r="I391" s="245"/>
      <c r="J391" s="241"/>
      <c r="K391" s="241"/>
      <c r="L391" s="246"/>
      <c r="M391" s="247"/>
      <c r="N391" s="248"/>
      <c r="O391" s="248"/>
      <c r="P391" s="248"/>
      <c r="Q391" s="248"/>
      <c r="R391" s="248"/>
      <c r="S391" s="248"/>
      <c r="T391" s="24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0" t="s">
        <v>149</v>
      </c>
      <c r="AU391" s="250" t="s">
        <v>147</v>
      </c>
      <c r="AV391" s="14" t="s">
        <v>147</v>
      </c>
      <c r="AW391" s="14" t="s">
        <v>30</v>
      </c>
      <c r="AX391" s="14" t="s">
        <v>73</v>
      </c>
      <c r="AY391" s="250" t="s">
        <v>139</v>
      </c>
    </row>
    <row r="392" s="13" customFormat="1">
      <c r="A392" s="13"/>
      <c r="B392" s="229"/>
      <c r="C392" s="230"/>
      <c r="D392" s="231" t="s">
        <v>149</v>
      </c>
      <c r="E392" s="232" t="s">
        <v>1</v>
      </c>
      <c r="F392" s="233" t="s">
        <v>412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149</v>
      </c>
      <c r="AU392" s="239" t="s">
        <v>147</v>
      </c>
      <c r="AV392" s="13" t="s">
        <v>81</v>
      </c>
      <c r="AW392" s="13" t="s">
        <v>30</v>
      </c>
      <c r="AX392" s="13" t="s">
        <v>73</v>
      </c>
      <c r="AY392" s="239" t="s">
        <v>139</v>
      </c>
    </row>
    <row r="393" s="14" customFormat="1">
      <c r="A393" s="14"/>
      <c r="B393" s="240"/>
      <c r="C393" s="241"/>
      <c r="D393" s="231" t="s">
        <v>149</v>
      </c>
      <c r="E393" s="242" t="s">
        <v>1</v>
      </c>
      <c r="F393" s="243" t="s">
        <v>178</v>
      </c>
      <c r="G393" s="241"/>
      <c r="H393" s="244">
        <v>5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149</v>
      </c>
      <c r="AU393" s="250" t="s">
        <v>147</v>
      </c>
      <c r="AV393" s="14" t="s">
        <v>147</v>
      </c>
      <c r="AW393" s="14" t="s">
        <v>30</v>
      </c>
      <c r="AX393" s="14" t="s">
        <v>73</v>
      </c>
      <c r="AY393" s="250" t="s">
        <v>139</v>
      </c>
    </row>
    <row r="394" s="15" customFormat="1">
      <c r="A394" s="15"/>
      <c r="B394" s="251"/>
      <c r="C394" s="252"/>
      <c r="D394" s="231" t="s">
        <v>149</v>
      </c>
      <c r="E394" s="253" t="s">
        <v>1</v>
      </c>
      <c r="F394" s="254" t="s">
        <v>174</v>
      </c>
      <c r="G394" s="252"/>
      <c r="H394" s="255">
        <v>8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61" t="s">
        <v>149</v>
      </c>
      <c r="AU394" s="261" t="s">
        <v>147</v>
      </c>
      <c r="AV394" s="15" t="s">
        <v>146</v>
      </c>
      <c r="AW394" s="15" t="s">
        <v>30</v>
      </c>
      <c r="AX394" s="15" t="s">
        <v>81</v>
      </c>
      <c r="AY394" s="261" t="s">
        <v>139</v>
      </c>
    </row>
    <row r="395" s="2" customFormat="1" ht="16.5" customHeight="1">
      <c r="A395" s="38"/>
      <c r="B395" s="39"/>
      <c r="C395" s="215" t="s">
        <v>413</v>
      </c>
      <c r="D395" s="215" t="s">
        <v>142</v>
      </c>
      <c r="E395" s="216" t="s">
        <v>414</v>
      </c>
      <c r="F395" s="217" t="s">
        <v>415</v>
      </c>
      <c r="G395" s="218" t="s">
        <v>271</v>
      </c>
      <c r="H395" s="219">
        <v>1</v>
      </c>
      <c r="I395" s="220"/>
      <c r="J395" s="221">
        <f>ROUND(I395*H395,2)</f>
        <v>0</v>
      </c>
      <c r="K395" s="222"/>
      <c r="L395" s="44"/>
      <c r="M395" s="223" t="s">
        <v>1</v>
      </c>
      <c r="N395" s="224" t="s">
        <v>39</v>
      </c>
      <c r="O395" s="91"/>
      <c r="P395" s="225">
        <f>O395*H395</f>
        <v>0</v>
      </c>
      <c r="Q395" s="225">
        <v>0</v>
      </c>
      <c r="R395" s="225">
        <f>Q395*H395</f>
        <v>0</v>
      </c>
      <c r="S395" s="225">
        <v>0.00198</v>
      </c>
      <c r="T395" s="226">
        <f>S395*H395</f>
        <v>0.00198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7" t="s">
        <v>247</v>
      </c>
      <c r="AT395" s="227" t="s">
        <v>142</v>
      </c>
      <c r="AU395" s="227" t="s">
        <v>147</v>
      </c>
      <c r="AY395" s="17" t="s">
        <v>139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147</v>
      </c>
      <c r="BK395" s="228">
        <f>ROUND(I395*H395,2)</f>
        <v>0</v>
      </c>
      <c r="BL395" s="17" t="s">
        <v>247</v>
      </c>
      <c r="BM395" s="227" t="s">
        <v>416</v>
      </c>
    </row>
    <row r="396" s="13" customFormat="1">
      <c r="A396" s="13"/>
      <c r="B396" s="229"/>
      <c r="C396" s="230"/>
      <c r="D396" s="231" t="s">
        <v>149</v>
      </c>
      <c r="E396" s="232" t="s">
        <v>1</v>
      </c>
      <c r="F396" s="233" t="s">
        <v>166</v>
      </c>
      <c r="G396" s="230"/>
      <c r="H396" s="232" t="s">
        <v>1</v>
      </c>
      <c r="I396" s="234"/>
      <c r="J396" s="230"/>
      <c r="K396" s="230"/>
      <c r="L396" s="235"/>
      <c r="M396" s="236"/>
      <c r="N396" s="237"/>
      <c r="O396" s="237"/>
      <c r="P396" s="237"/>
      <c r="Q396" s="237"/>
      <c r="R396" s="237"/>
      <c r="S396" s="237"/>
      <c r="T396" s="23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9" t="s">
        <v>149</v>
      </c>
      <c r="AU396" s="239" t="s">
        <v>147</v>
      </c>
      <c r="AV396" s="13" t="s">
        <v>81</v>
      </c>
      <c r="AW396" s="13" t="s">
        <v>30</v>
      </c>
      <c r="AX396" s="13" t="s">
        <v>73</v>
      </c>
      <c r="AY396" s="239" t="s">
        <v>139</v>
      </c>
    </row>
    <row r="397" s="14" customFormat="1">
      <c r="A397" s="14"/>
      <c r="B397" s="240"/>
      <c r="C397" s="241"/>
      <c r="D397" s="231" t="s">
        <v>149</v>
      </c>
      <c r="E397" s="242" t="s">
        <v>1</v>
      </c>
      <c r="F397" s="243" t="s">
        <v>81</v>
      </c>
      <c r="G397" s="241"/>
      <c r="H397" s="244">
        <v>1</v>
      </c>
      <c r="I397" s="245"/>
      <c r="J397" s="241"/>
      <c r="K397" s="241"/>
      <c r="L397" s="246"/>
      <c r="M397" s="247"/>
      <c r="N397" s="248"/>
      <c r="O397" s="248"/>
      <c r="P397" s="248"/>
      <c r="Q397" s="248"/>
      <c r="R397" s="248"/>
      <c r="S397" s="248"/>
      <c r="T397" s="24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0" t="s">
        <v>149</v>
      </c>
      <c r="AU397" s="250" t="s">
        <v>147</v>
      </c>
      <c r="AV397" s="14" t="s">
        <v>147</v>
      </c>
      <c r="AW397" s="14" t="s">
        <v>30</v>
      </c>
      <c r="AX397" s="14" t="s">
        <v>81</v>
      </c>
      <c r="AY397" s="250" t="s">
        <v>139</v>
      </c>
    </row>
    <row r="398" s="2" customFormat="1" ht="16.5" customHeight="1">
      <c r="A398" s="38"/>
      <c r="B398" s="39"/>
      <c r="C398" s="215" t="s">
        <v>417</v>
      </c>
      <c r="D398" s="215" t="s">
        <v>142</v>
      </c>
      <c r="E398" s="216" t="s">
        <v>418</v>
      </c>
      <c r="F398" s="217" t="s">
        <v>419</v>
      </c>
      <c r="G398" s="218" t="s">
        <v>145</v>
      </c>
      <c r="H398" s="219">
        <v>1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39</v>
      </c>
      <c r="O398" s="91"/>
      <c r="P398" s="225">
        <f>O398*H398</f>
        <v>0</v>
      </c>
      <c r="Q398" s="225">
        <v>0.0017899999999999999</v>
      </c>
      <c r="R398" s="225">
        <f>Q398*H398</f>
        <v>0.0017899999999999999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247</v>
      </c>
      <c r="AT398" s="227" t="s">
        <v>142</v>
      </c>
      <c r="AU398" s="227" t="s">
        <v>147</v>
      </c>
      <c r="AY398" s="17" t="s">
        <v>139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147</v>
      </c>
      <c r="BK398" s="228">
        <f>ROUND(I398*H398,2)</f>
        <v>0</v>
      </c>
      <c r="BL398" s="17" t="s">
        <v>247</v>
      </c>
      <c r="BM398" s="227" t="s">
        <v>420</v>
      </c>
    </row>
    <row r="399" s="14" customFormat="1">
      <c r="A399" s="14"/>
      <c r="B399" s="240"/>
      <c r="C399" s="241"/>
      <c r="D399" s="231" t="s">
        <v>149</v>
      </c>
      <c r="E399" s="242" t="s">
        <v>1</v>
      </c>
      <c r="F399" s="243" t="s">
        <v>81</v>
      </c>
      <c r="G399" s="241"/>
      <c r="H399" s="244">
        <v>1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0" t="s">
        <v>149</v>
      </c>
      <c r="AU399" s="250" t="s">
        <v>147</v>
      </c>
      <c r="AV399" s="14" t="s">
        <v>147</v>
      </c>
      <c r="AW399" s="14" t="s">
        <v>30</v>
      </c>
      <c r="AX399" s="14" t="s">
        <v>81</v>
      </c>
      <c r="AY399" s="250" t="s">
        <v>139</v>
      </c>
    </row>
    <row r="400" s="2" customFormat="1" ht="16.5" customHeight="1">
      <c r="A400" s="38"/>
      <c r="B400" s="39"/>
      <c r="C400" s="215" t="s">
        <v>421</v>
      </c>
      <c r="D400" s="215" t="s">
        <v>142</v>
      </c>
      <c r="E400" s="216" t="s">
        <v>422</v>
      </c>
      <c r="F400" s="217" t="s">
        <v>423</v>
      </c>
      <c r="G400" s="218" t="s">
        <v>145</v>
      </c>
      <c r="H400" s="219">
        <v>1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39</v>
      </c>
      <c r="O400" s="91"/>
      <c r="P400" s="225">
        <f>O400*H400</f>
        <v>0</v>
      </c>
      <c r="Q400" s="225">
        <v>0.001</v>
      </c>
      <c r="R400" s="225">
        <f>Q400*H400</f>
        <v>0.001</v>
      </c>
      <c r="S400" s="225">
        <v>0</v>
      </c>
      <c r="T400" s="226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247</v>
      </c>
      <c r="AT400" s="227" t="s">
        <v>142</v>
      </c>
      <c r="AU400" s="227" t="s">
        <v>147</v>
      </c>
      <c r="AY400" s="17" t="s">
        <v>139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147</v>
      </c>
      <c r="BK400" s="228">
        <f>ROUND(I400*H400,2)</f>
        <v>0</v>
      </c>
      <c r="BL400" s="17" t="s">
        <v>247</v>
      </c>
      <c r="BM400" s="227" t="s">
        <v>424</v>
      </c>
    </row>
    <row r="401" s="2" customFormat="1" ht="16.5" customHeight="1">
      <c r="A401" s="38"/>
      <c r="B401" s="39"/>
      <c r="C401" s="215" t="s">
        <v>425</v>
      </c>
      <c r="D401" s="215" t="s">
        <v>142</v>
      </c>
      <c r="E401" s="216" t="s">
        <v>426</v>
      </c>
      <c r="F401" s="217" t="s">
        <v>427</v>
      </c>
      <c r="G401" s="218" t="s">
        <v>271</v>
      </c>
      <c r="H401" s="219">
        <v>1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0.00040999999999999999</v>
      </c>
      <c r="R401" s="225">
        <f>Q401*H401</f>
        <v>0.00040999999999999999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247</v>
      </c>
      <c r="AT401" s="227" t="s">
        <v>142</v>
      </c>
      <c r="AU401" s="227" t="s">
        <v>147</v>
      </c>
      <c r="AY401" s="17" t="s">
        <v>139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147</v>
      </c>
      <c r="BK401" s="228">
        <f>ROUND(I401*H401,2)</f>
        <v>0</v>
      </c>
      <c r="BL401" s="17" t="s">
        <v>247</v>
      </c>
      <c r="BM401" s="227" t="s">
        <v>428</v>
      </c>
    </row>
    <row r="402" s="13" customFormat="1">
      <c r="A402" s="13"/>
      <c r="B402" s="229"/>
      <c r="C402" s="230"/>
      <c r="D402" s="231" t="s">
        <v>149</v>
      </c>
      <c r="E402" s="232" t="s">
        <v>1</v>
      </c>
      <c r="F402" s="233" t="s">
        <v>429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149</v>
      </c>
      <c r="AU402" s="239" t="s">
        <v>147</v>
      </c>
      <c r="AV402" s="13" t="s">
        <v>81</v>
      </c>
      <c r="AW402" s="13" t="s">
        <v>30</v>
      </c>
      <c r="AX402" s="13" t="s">
        <v>73</v>
      </c>
      <c r="AY402" s="239" t="s">
        <v>139</v>
      </c>
    </row>
    <row r="403" s="14" customFormat="1">
      <c r="A403" s="14"/>
      <c r="B403" s="240"/>
      <c r="C403" s="241"/>
      <c r="D403" s="231" t="s">
        <v>149</v>
      </c>
      <c r="E403" s="242" t="s">
        <v>1</v>
      </c>
      <c r="F403" s="243" t="s">
        <v>81</v>
      </c>
      <c r="G403" s="241"/>
      <c r="H403" s="244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149</v>
      </c>
      <c r="AU403" s="250" t="s">
        <v>147</v>
      </c>
      <c r="AV403" s="14" t="s">
        <v>147</v>
      </c>
      <c r="AW403" s="14" t="s">
        <v>30</v>
      </c>
      <c r="AX403" s="14" t="s">
        <v>81</v>
      </c>
      <c r="AY403" s="250" t="s">
        <v>139</v>
      </c>
    </row>
    <row r="404" s="2" customFormat="1" ht="16.5" customHeight="1">
      <c r="A404" s="38"/>
      <c r="B404" s="39"/>
      <c r="C404" s="215" t="s">
        <v>430</v>
      </c>
      <c r="D404" s="215" t="s">
        <v>142</v>
      </c>
      <c r="E404" s="216" t="s">
        <v>431</v>
      </c>
      <c r="F404" s="217" t="s">
        <v>432</v>
      </c>
      <c r="G404" s="218" t="s">
        <v>271</v>
      </c>
      <c r="H404" s="219">
        <v>5.5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0.00048000000000000001</v>
      </c>
      <c r="R404" s="225">
        <f>Q404*H404</f>
        <v>0.00264</v>
      </c>
      <c r="S404" s="225">
        <v>0</v>
      </c>
      <c r="T404" s="226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247</v>
      </c>
      <c r="AT404" s="227" t="s">
        <v>142</v>
      </c>
      <c r="AU404" s="227" t="s">
        <v>147</v>
      </c>
      <c r="AY404" s="17" t="s">
        <v>139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147</v>
      </c>
      <c r="BK404" s="228">
        <f>ROUND(I404*H404,2)</f>
        <v>0</v>
      </c>
      <c r="BL404" s="17" t="s">
        <v>247</v>
      </c>
      <c r="BM404" s="227" t="s">
        <v>433</v>
      </c>
    </row>
    <row r="405" s="13" customFormat="1">
      <c r="A405" s="13"/>
      <c r="B405" s="229"/>
      <c r="C405" s="230"/>
      <c r="D405" s="231" t="s">
        <v>149</v>
      </c>
      <c r="E405" s="232" t="s">
        <v>1</v>
      </c>
      <c r="F405" s="233" t="s">
        <v>434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149</v>
      </c>
      <c r="AU405" s="239" t="s">
        <v>147</v>
      </c>
      <c r="AV405" s="13" t="s">
        <v>81</v>
      </c>
      <c r="AW405" s="13" t="s">
        <v>30</v>
      </c>
      <c r="AX405" s="13" t="s">
        <v>73</v>
      </c>
      <c r="AY405" s="239" t="s">
        <v>139</v>
      </c>
    </row>
    <row r="406" s="14" customFormat="1">
      <c r="A406" s="14"/>
      <c r="B406" s="240"/>
      <c r="C406" s="241"/>
      <c r="D406" s="231" t="s">
        <v>149</v>
      </c>
      <c r="E406" s="242" t="s">
        <v>1</v>
      </c>
      <c r="F406" s="243" t="s">
        <v>146</v>
      </c>
      <c r="G406" s="241"/>
      <c r="H406" s="244">
        <v>4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149</v>
      </c>
      <c r="AU406" s="250" t="s">
        <v>147</v>
      </c>
      <c r="AV406" s="14" t="s">
        <v>147</v>
      </c>
      <c r="AW406" s="14" t="s">
        <v>30</v>
      </c>
      <c r="AX406" s="14" t="s">
        <v>73</v>
      </c>
      <c r="AY406" s="250" t="s">
        <v>139</v>
      </c>
    </row>
    <row r="407" s="13" customFormat="1">
      <c r="A407" s="13"/>
      <c r="B407" s="229"/>
      <c r="C407" s="230"/>
      <c r="D407" s="231" t="s">
        <v>149</v>
      </c>
      <c r="E407" s="232" t="s">
        <v>1</v>
      </c>
      <c r="F407" s="233" t="s">
        <v>435</v>
      </c>
      <c r="G407" s="230"/>
      <c r="H407" s="232" t="s">
        <v>1</v>
      </c>
      <c r="I407" s="234"/>
      <c r="J407" s="230"/>
      <c r="K407" s="230"/>
      <c r="L407" s="235"/>
      <c r="M407" s="236"/>
      <c r="N407" s="237"/>
      <c r="O407" s="237"/>
      <c r="P407" s="237"/>
      <c r="Q407" s="237"/>
      <c r="R407" s="237"/>
      <c r="S407" s="237"/>
      <c r="T407" s="23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9" t="s">
        <v>149</v>
      </c>
      <c r="AU407" s="239" t="s">
        <v>147</v>
      </c>
      <c r="AV407" s="13" t="s">
        <v>81</v>
      </c>
      <c r="AW407" s="13" t="s">
        <v>30</v>
      </c>
      <c r="AX407" s="13" t="s">
        <v>73</v>
      </c>
      <c r="AY407" s="239" t="s">
        <v>139</v>
      </c>
    </row>
    <row r="408" s="14" customFormat="1">
      <c r="A408" s="14"/>
      <c r="B408" s="240"/>
      <c r="C408" s="241"/>
      <c r="D408" s="231" t="s">
        <v>149</v>
      </c>
      <c r="E408" s="242" t="s">
        <v>1</v>
      </c>
      <c r="F408" s="243" t="s">
        <v>436</v>
      </c>
      <c r="G408" s="241"/>
      <c r="H408" s="244">
        <v>1.5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0" t="s">
        <v>149</v>
      </c>
      <c r="AU408" s="250" t="s">
        <v>147</v>
      </c>
      <c r="AV408" s="14" t="s">
        <v>147</v>
      </c>
      <c r="AW408" s="14" t="s">
        <v>30</v>
      </c>
      <c r="AX408" s="14" t="s">
        <v>73</v>
      </c>
      <c r="AY408" s="250" t="s">
        <v>139</v>
      </c>
    </row>
    <row r="409" s="15" customFormat="1">
      <c r="A409" s="15"/>
      <c r="B409" s="251"/>
      <c r="C409" s="252"/>
      <c r="D409" s="231" t="s">
        <v>149</v>
      </c>
      <c r="E409" s="253" t="s">
        <v>1</v>
      </c>
      <c r="F409" s="254" t="s">
        <v>174</v>
      </c>
      <c r="G409" s="252"/>
      <c r="H409" s="255">
        <v>5.5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61" t="s">
        <v>149</v>
      </c>
      <c r="AU409" s="261" t="s">
        <v>147</v>
      </c>
      <c r="AV409" s="15" t="s">
        <v>146</v>
      </c>
      <c r="AW409" s="15" t="s">
        <v>30</v>
      </c>
      <c r="AX409" s="15" t="s">
        <v>81</v>
      </c>
      <c r="AY409" s="261" t="s">
        <v>139</v>
      </c>
    </row>
    <row r="410" s="2" customFormat="1" ht="16.5" customHeight="1">
      <c r="A410" s="38"/>
      <c r="B410" s="39"/>
      <c r="C410" s="215" t="s">
        <v>437</v>
      </c>
      <c r="D410" s="215" t="s">
        <v>142</v>
      </c>
      <c r="E410" s="216" t="s">
        <v>438</v>
      </c>
      <c r="F410" s="217" t="s">
        <v>439</v>
      </c>
      <c r="G410" s="218" t="s">
        <v>271</v>
      </c>
      <c r="H410" s="219">
        <v>2.5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0.00071000000000000002</v>
      </c>
      <c r="R410" s="225">
        <f>Q410*H410</f>
        <v>0.0017750000000000001</v>
      </c>
      <c r="S410" s="225">
        <v>0</v>
      </c>
      <c r="T410" s="226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247</v>
      </c>
      <c r="AT410" s="227" t="s">
        <v>142</v>
      </c>
      <c r="AU410" s="227" t="s">
        <v>147</v>
      </c>
      <c r="AY410" s="17" t="s">
        <v>139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147</v>
      </c>
      <c r="BK410" s="228">
        <f>ROUND(I410*H410,2)</f>
        <v>0</v>
      </c>
      <c r="BL410" s="17" t="s">
        <v>247</v>
      </c>
      <c r="BM410" s="227" t="s">
        <v>440</v>
      </c>
    </row>
    <row r="411" s="13" customFormat="1">
      <c r="A411" s="13"/>
      <c r="B411" s="229"/>
      <c r="C411" s="230"/>
      <c r="D411" s="231" t="s">
        <v>149</v>
      </c>
      <c r="E411" s="232" t="s">
        <v>1</v>
      </c>
      <c r="F411" s="233" t="s">
        <v>441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149</v>
      </c>
      <c r="AU411" s="239" t="s">
        <v>147</v>
      </c>
      <c r="AV411" s="13" t="s">
        <v>81</v>
      </c>
      <c r="AW411" s="13" t="s">
        <v>30</v>
      </c>
      <c r="AX411" s="13" t="s">
        <v>73</v>
      </c>
      <c r="AY411" s="239" t="s">
        <v>139</v>
      </c>
    </row>
    <row r="412" s="14" customFormat="1">
      <c r="A412" s="14"/>
      <c r="B412" s="240"/>
      <c r="C412" s="241"/>
      <c r="D412" s="231" t="s">
        <v>149</v>
      </c>
      <c r="E412" s="242" t="s">
        <v>1</v>
      </c>
      <c r="F412" s="243" t="s">
        <v>287</v>
      </c>
      <c r="G412" s="241"/>
      <c r="H412" s="244">
        <v>2.5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149</v>
      </c>
      <c r="AU412" s="250" t="s">
        <v>147</v>
      </c>
      <c r="AV412" s="14" t="s">
        <v>147</v>
      </c>
      <c r="AW412" s="14" t="s">
        <v>30</v>
      </c>
      <c r="AX412" s="14" t="s">
        <v>81</v>
      </c>
      <c r="AY412" s="250" t="s">
        <v>139</v>
      </c>
    </row>
    <row r="413" s="2" customFormat="1" ht="16.5" customHeight="1">
      <c r="A413" s="38"/>
      <c r="B413" s="39"/>
      <c r="C413" s="215" t="s">
        <v>442</v>
      </c>
      <c r="D413" s="215" t="s">
        <v>142</v>
      </c>
      <c r="E413" s="216" t="s">
        <v>443</v>
      </c>
      <c r="F413" s="217" t="s">
        <v>444</v>
      </c>
      <c r="G413" s="218" t="s">
        <v>271</v>
      </c>
      <c r="H413" s="219">
        <v>1</v>
      </c>
      <c r="I413" s="220"/>
      <c r="J413" s="221">
        <f>ROUND(I413*H413,2)</f>
        <v>0</v>
      </c>
      <c r="K413" s="222"/>
      <c r="L413" s="44"/>
      <c r="M413" s="223" t="s">
        <v>1</v>
      </c>
      <c r="N413" s="224" t="s">
        <v>39</v>
      </c>
      <c r="O413" s="91"/>
      <c r="P413" s="225">
        <f>O413*H413</f>
        <v>0</v>
      </c>
      <c r="Q413" s="225">
        <v>0.0022399999999999998</v>
      </c>
      <c r="R413" s="225">
        <f>Q413*H413</f>
        <v>0.0022399999999999998</v>
      </c>
      <c r="S413" s="225">
        <v>0</v>
      </c>
      <c r="T413" s="226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7" t="s">
        <v>247</v>
      </c>
      <c r="AT413" s="227" t="s">
        <v>142</v>
      </c>
      <c r="AU413" s="227" t="s">
        <v>147</v>
      </c>
      <c r="AY413" s="17" t="s">
        <v>139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147</v>
      </c>
      <c r="BK413" s="228">
        <f>ROUND(I413*H413,2)</f>
        <v>0</v>
      </c>
      <c r="BL413" s="17" t="s">
        <v>247</v>
      </c>
      <c r="BM413" s="227" t="s">
        <v>445</v>
      </c>
    </row>
    <row r="414" s="13" customFormat="1">
      <c r="A414" s="13"/>
      <c r="B414" s="229"/>
      <c r="C414" s="230"/>
      <c r="D414" s="231" t="s">
        <v>149</v>
      </c>
      <c r="E414" s="232" t="s">
        <v>1</v>
      </c>
      <c r="F414" s="233" t="s">
        <v>166</v>
      </c>
      <c r="G414" s="230"/>
      <c r="H414" s="232" t="s">
        <v>1</v>
      </c>
      <c r="I414" s="234"/>
      <c r="J414" s="230"/>
      <c r="K414" s="230"/>
      <c r="L414" s="235"/>
      <c r="M414" s="236"/>
      <c r="N414" s="237"/>
      <c r="O414" s="237"/>
      <c r="P414" s="237"/>
      <c r="Q414" s="237"/>
      <c r="R414" s="237"/>
      <c r="S414" s="237"/>
      <c r="T414" s="23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9" t="s">
        <v>149</v>
      </c>
      <c r="AU414" s="239" t="s">
        <v>147</v>
      </c>
      <c r="AV414" s="13" t="s">
        <v>81</v>
      </c>
      <c r="AW414" s="13" t="s">
        <v>30</v>
      </c>
      <c r="AX414" s="13" t="s">
        <v>73</v>
      </c>
      <c r="AY414" s="239" t="s">
        <v>139</v>
      </c>
    </row>
    <row r="415" s="14" customFormat="1">
      <c r="A415" s="14"/>
      <c r="B415" s="240"/>
      <c r="C415" s="241"/>
      <c r="D415" s="231" t="s">
        <v>149</v>
      </c>
      <c r="E415" s="242" t="s">
        <v>1</v>
      </c>
      <c r="F415" s="243" t="s">
        <v>81</v>
      </c>
      <c r="G415" s="241"/>
      <c r="H415" s="244">
        <v>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0" t="s">
        <v>149</v>
      </c>
      <c r="AU415" s="250" t="s">
        <v>147</v>
      </c>
      <c r="AV415" s="14" t="s">
        <v>147</v>
      </c>
      <c r="AW415" s="14" t="s">
        <v>30</v>
      </c>
      <c r="AX415" s="14" t="s">
        <v>81</v>
      </c>
      <c r="AY415" s="250" t="s">
        <v>139</v>
      </c>
    </row>
    <row r="416" s="2" customFormat="1" ht="16.5" customHeight="1">
      <c r="A416" s="38"/>
      <c r="B416" s="39"/>
      <c r="C416" s="215" t="s">
        <v>446</v>
      </c>
      <c r="D416" s="215" t="s">
        <v>142</v>
      </c>
      <c r="E416" s="216" t="s">
        <v>447</v>
      </c>
      <c r="F416" s="217" t="s">
        <v>448</v>
      </c>
      <c r="G416" s="218" t="s">
        <v>145</v>
      </c>
      <c r="H416" s="219">
        <v>1</v>
      </c>
      <c r="I416" s="220"/>
      <c r="J416" s="221">
        <f>ROUND(I416*H416,2)</f>
        <v>0</v>
      </c>
      <c r="K416" s="222"/>
      <c r="L416" s="44"/>
      <c r="M416" s="223" t="s">
        <v>1</v>
      </c>
      <c r="N416" s="224" t="s">
        <v>39</v>
      </c>
      <c r="O416" s="91"/>
      <c r="P416" s="225">
        <f>O416*H416</f>
        <v>0</v>
      </c>
      <c r="Q416" s="225">
        <v>0</v>
      </c>
      <c r="R416" s="225">
        <f>Q416*H416</f>
        <v>0</v>
      </c>
      <c r="S416" s="225">
        <v>0</v>
      </c>
      <c r="T416" s="226">
        <f>S416*H416</f>
        <v>0</v>
      </c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R416" s="227" t="s">
        <v>247</v>
      </c>
      <c r="AT416" s="227" t="s">
        <v>142</v>
      </c>
      <c r="AU416" s="227" t="s">
        <v>147</v>
      </c>
      <c r="AY416" s="17" t="s">
        <v>139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147</v>
      </c>
      <c r="BK416" s="228">
        <f>ROUND(I416*H416,2)</f>
        <v>0</v>
      </c>
      <c r="BL416" s="17" t="s">
        <v>247</v>
      </c>
      <c r="BM416" s="227" t="s">
        <v>449</v>
      </c>
    </row>
    <row r="417" s="13" customFormat="1">
      <c r="A417" s="13"/>
      <c r="B417" s="229"/>
      <c r="C417" s="230"/>
      <c r="D417" s="231" t="s">
        <v>149</v>
      </c>
      <c r="E417" s="232" t="s">
        <v>1</v>
      </c>
      <c r="F417" s="233" t="s">
        <v>429</v>
      </c>
      <c r="G417" s="230"/>
      <c r="H417" s="232" t="s">
        <v>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9" t="s">
        <v>149</v>
      </c>
      <c r="AU417" s="239" t="s">
        <v>147</v>
      </c>
      <c r="AV417" s="13" t="s">
        <v>81</v>
      </c>
      <c r="AW417" s="13" t="s">
        <v>30</v>
      </c>
      <c r="AX417" s="13" t="s">
        <v>73</v>
      </c>
      <c r="AY417" s="239" t="s">
        <v>139</v>
      </c>
    </row>
    <row r="418" s="14" customFormat="1">
      <c r="A418" s="14"/>
      <c r="B418" s="240"/>
      <c r="C418" s="241"/>
      <c r="D418" s="231" t="s">
        <v>149</v>
      </c>
      <c r="E418" s="242" t="s">
        <v>1</v>
      </c>
      <c r="F418" s="243" t="s">
        <v>81</v>
      </c>
      <c r="G418" s="241"/>
      <c r="H418" s="244">
        <v>1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0" t="s">
        <v>149</v>
      </c>
      <c r="AU418" s="250" t="s">
        <v>147</v>
      </c>
      <c r="AV418" s="14" t="s">
        <v>147</v>
      </c>
      <c r="AW418" s="14" t="s">
        <v>30</v>
      </c>
      <c r="AX418" s="14" t="s">
        <v>81</v>
      </c>
      <c r="AY418" s="250" t="s">
        <v>139</v>
      </c>
    </row>
    <row r="419" s="2" customFormat="1" ht="16.5" customHeight="1">
      <c r="A419" s="38"/>
      <c r="B419" s="39"/>
      <c r="C419" s="215" t="s">
        <v>450</v>
      </c>
      <c r="D419" s="215" t="s">
        <v>142</v>
      </c>
      <c r="E419" s="216" t="s">
        <v>451</v>
      </c>
      <c r="F419" s="217" t="s">
        <v>452</v>
      </c>
      <c r="G419" s="218" t="s">
        <v>145</v>
      </c>
      <c r="H419" s="219">
        <v>3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</v>
      </c>
      <c r="T419" s="226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247</v>
      </c>
      <c r="AT419" s="227" t="s">
        <v>142</v>
      </c>
      <c r="AU419" s="227" t="s">
        <v>147</v>
      </c>
      <c r="AY419" s="17" t="s">
        <v>139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147</v>
      </c>
      <c r="BK419" s="228">
        <f>ROUND(I419*H419,2)</f>
        <v>0</v>
      </c>
      <c r="BL419" s="17" t="s">
        <v>247</v>
      </c>
      <c r="BM419" s="227" t="s">
        <v>453</v>
      </c>
    </row>
    <row r="420" s="13" customFormat="1">
      <c r="A420" s="13"/>
      <c r="B420" s="229"/>
      <c r="C420" s="230"/>
      <c r="D420" s="231" t="s">
        <v>149</v>
      </c>
      <c r="E420" s="232" t="s">
        <v>1</v>
      </c>
      <c r="F420" s="233" t="s">
        <v>279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149</v>
      </c>
      <c r="AU420" s="239" t="s">
        <v>147</v>
      </c>
      <c r="AV420" s="13" t="s">
        <v>81</v>
      </c>
      <c r="AW420" s="13" t="s">
        <v>30</v>
      </c>
      <c r="AX420" s="13" t="s">
        <v>73</v>
      </c>
      <c r="AY420" s="239" t="s">
        <v>139</v>
      </c>
    </row>
    <row r="421" s="14" customFormat="1">
      <c r="A421" s="14"/>
      <c r="B421" s="240"/>
      <c r="C421" s="241"/>
      <c r="D421" s="231" t="s">
        <v>149</v>
      </c>
      <c r="E421" s="242" t="s">
        <v>1</v>
      </c>
      <c r="F421" s="243" t="s">
        <v>454</v>
      </c>
      <c r="G421" s="241"/>
      <c r="H421" s="244">
        <v>3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149</v>
      </c>
      <c r="AU421" s="250" t="s">
        <v>147</v>
      </c>
      <c r="AV421" s="14" t="s">
        <v>147</v>
      </c>
      <c r="AW421" s="14" t="s">
        <v>30</v>
      </c>
      <c r="AX421" s="14" t="s">
        <v>81</v>
      </c>
      <c r="AY421" s="250" t="s">
        <v>139</v>
      </c>
    </row>
    <row r="422" s="2" customFormat="1" ht="16.5" customHeight="1">
      <c r="A422" s="38"/>
      <c r="B422" s="39"/>
      <c r="C422" s="215" t="s">
        <v>455</v>
      </c>
      <c r="D422" s="215" t="s">
        <v>142</v>
      </c>
      <c r="E422" s="216" t="s">
        <v>456</v>
      </c>
      <c r="F422" s="217" t="s">
        <v>457</v>
      </c>
      <c r="G422" s="218" t="s">
        <v>145</v>
      </c>
      <c r="H422" s="219">
        <v>1</v>
      </c>
      <c r="I422" s="220"/>
      <c r="J422" s="221">
        <f>ROUND(I422*H422,2)</f>
        <v>0</v>
      </c>
      <c r="K422" s="222"/>
      <c r="L422" s="44"/>
      <c r="M422" s="223" t="s">
        <v>1</v>
      </c>
      <c r="N422" s="224" t="s">
        <v>39</v>
      </c>
      <c r="O422" s="91"/>
      <c r="P422" s="225">
        <f>O422*H422</f>
        <v>0</v>
      </c>
      <c r="Q422" s="225">
        <v>0</v>
      </c>
      <c r="R422" s="225">
        <f>Q422*H422</f>
        <v>0</v>
      </c>
      <c r="S422" s="225">
        <v>0</v>
      </c>
      <c r="T422" s="226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7" t="s">
        <v>247</v>
      </c>
      <c r="AT422" s="227" t="s">
        <v>142</v>
      </c>
      <c r="AU422" s="227" t="s">
        <v>147</v>
      </c>
      <c r="AY422" s="17" t="s">
        <v>139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147</v>
      </c>
      <c r="BK422" s="228">
        <f>ROUND(I422*H422,2)</f>
        <v>0</v>
      </c>
      <c r="BL422" s="17" t="s">
        <v>247</v>
      </c>
      <c r="BM422" s="227" t="s">
        <v>458</v>
      </c>
    </row>
    <row r="423" s="13" customFormat="1">
      <c r="A423" s="13"/>
      <c r="B423" s="229"/>
      <c r="C423" s="230"/>
      <c r="D423" s="231" t="s">
        <v>149</v>
      </c>
      <c r="E423" s="232" t="s">
        <v>1</v>
      </c>
      <c r="F423" s="233" t="s">
        <v>441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149</v>
      </c>
      <c r="AU423" s="239" t="s">
        <v>147</v>
      </c>
      <c r="AV423" s="13" t="s">
        <v>81</v>
      </c>
      <c r="AW423" s="13" t="s">
        <v>30</v>
      </c>
      <c r="AX423" s="13" t="s">
        <v>73</v>
      </c>
      <c r="AY423" s="239" t="s">
        <v>139</v>
      </c>
    </row>
    <row r="424" s="14" customFormat="1">
      <c r="A424" s="14"/>
      <c r="B424" s="240"/>
      <c r="C424" s="241"/>
      <c r="D424" s="231" t="s">
        <v>149</v>
      </c>
      <c r="E424" s="242" t="s">
        <v>1</v>
      </c>
      <c r="F424" s="243" t="s">
        <v>81</v>
      </c>
      <c r="G424" s="241"/>
      <c r="H424" s="244">
        <v>1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149</v>
      </c>
      <c r="AU424" s="250" t="s">
        <v>147</v>
      </c>
      <c r="AV424" s="14" t="s">
        <v>147</v>
      </c>
      <c r="AW424" s="14" t="s">
        <v>30</v>
      </c>
      <c r="AX424" s="14" t="s">
        <v>81</v>
      </c>
      <c r="AY424" s="250" t="s">
        <v>139</v>
      </c>
    </row>
    <row r="425" s="2" customFormat="1" ht="21.75" customHeight="1">
      <c r="A425" s="38"/>
      <c r="B425" s="39"/>
      <c r="C425" s="215" t="s">
        <v>459</v>
      </c>
      <c r="D425" s="215" t="s">
        <v>142</v>
      </c>
      <c r="E425" s="216" t="s">
        <v>460</v>
      </c>
      <c r="F425" s="217" t="s">
        <v>461</v>
      </c>
      <c r="G425" s="218" t="s">
        <v>145</v>
      </c>
      <c r="H425" s="219">
        <v>1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39</v>
      </c>
      <c r="O425" s="91"/>
      <c r="P425" s="225">
        <f>O425*H425</f>
        <v>0</v>
      </c>
      <c r="Q425" s="225">
        <v>0</v>
      </c>
      <c r="R425" s="225">
        <f>Q425*H425</f>
        <v>0</v>
      </c>
      <c r="S425" s="225">
        <v>0</v>
      </c>
      <c r="T425" s="226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247</v>
      </c>
      <c r="AT425" s="227" t="s">
        <v>142</v>
      </c>
      <c r="AU425" s="227" t="s">
        <v>147</v>
      </c>
      <c r="AY425" s="17" t="s">
        <v>139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147</v>
      </c>
      <c r="BK425" s="228">
        <f>ROUND(I425*H425,2)</f>
        <v>0</v>
      </c>
      <c r="BL425" s="17" t="s">
        <v>247</v>
      </c>
      <c r="BM425" s="227" t="s">
        <v>462</v>
      </c>
    </row>
    <row r="426" s="13" customFormat="1">
      <c r="A426" s="13"/>
      <c r="B426" s="229"/>
      <c r="C426" s="230"/>
      <c r="D426" s="231" t="s">
        <v>149</v>
      </c>
      <c r="E426" s="232" t="s">
        <v>1</v>
      </c>
      <c r="F426" s="233" t="s">
        <v>166</v>
      </c>
      <c r="G426" s="230"/>
      <c r="H426" s="232" t="s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9" t="s">
        <v>149</v>
      </c>
      <c r="AU426" s="239" t="s">
        <v>147</v>
      </c>
      <c r="AV426" s="13" t="s">
        <v>81</v>
      </c>
      <c r="AW426" s="13" t="s">
        <v>30</v>
      </c>
      <c r="AX426" s="13" t="s">
        <v>73</v>
      </c>
      <c r="AY426" s="239" t="s">
        <v>139</v>
      </c>
    </row>
    <row r="427" s="14" customFormat="1">
      <c r="A427" s="14"/>
      <c r="B427" s="240"/>
      <c r="C427" s="241"/>
      <c r="D427" s="231" t="s">
        <v>149</v>
      </c>
      <c r="E427" s="242" t="s">
        <v>1</v>
      </c>
      <c r="F427" s="243" t="s">
        <v>81</v>
      </c>
      <c r="G427" s="241"/>
      <c r="H427" s="244">
        <v>1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0" t="s">
        <v>149</v>
      </c>
      <c r="AU427" s="250" t="s">
        <v>147</v>
      </c>
      <c r="AV427" s="14" t="s">
        <v>147</v>
      </c>
      <c r="AW427" s="14" t="s">
        <v>30</v>
      </c>
      <c r="AX427" s="14" t="s">
        <v>81</v>
      </c>
      <c r="AY427" s="250" t="s">
        <v>139</v>
      </c>
    </row>
    <row r="428" s="2" customFormat="1" ht="24.15" customHeight="1">
      <c r="A428" s="38"/>
      <c r="B428" s="39"/>
      <c r="C428" s="215" t="s">
        <v>463</v>
      </c>
      <c r="D428" s="215" t="s">
        <v>142</v>
      </c>
      <c r="E428" s="216" t="s">
        <v>464</v>
      </c>
      <c r="F428" s="217" t="s">
        <v>465</v>
      </c>
      <c r="G428" s="218" t="s">
        <v>145</v>
      </c>
      <c r="H428" s="219">
        <v>2</v>
      </c>
      <c r="I428" s="220"/>
      <c r="J428" s="221">
        <f>ROUND(I428*H428,2)</f>
        <v>0</v>
      </c>
      <c r="K428" s="222"/>
      <c r="L428" s="44"/>
      <c r="M428" s="223" t="s">
        <v>1</v>
      </c>
      <c r="N428" s="224" t="s">
        <v>39</v>
      </c>
      <c r="O428" s="91"/>
      <c r="P428" s="225">
        <f>O428*H428</f>
        <v>0</v>
      </c>
      <c r="Q428" s="225">
        <v>6.0000000000000002E-05</v>
      </c>
      <c r="R428" s="225">
        <f>Q428*H428</f>
        <v>0.00012</v>
      </c>
      <c r="S428" s="225">
        <v>0</v>
      </c>
      <c r="T428" s="226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7" t="s">
        <v>247</v>
      </c>
      <c r="AT428" s="227" t="s">
        <v>142</v>
      </c>
      <c r="AU428" s="227" t="s">
        <v>147</v>
      </c>
      <c r="AY428" s="17" t="s">
        <v>139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147</v>
      </c>
      <c r="BK428" s="228">
        <f>ROUND(I428*H428,2)</f>
        <v>0</v>
      </c>
      <c r="BL428" s="17" t="s">
        <v>247</v>
      </c>
      <c r="BM428" s="227" t="s">
        <v>466</v>
      </c>
    </row>
    <row r="429" s="13" customFormat="1">
      <c r="A429" s="13"/>
      <c r="B429" s="229"/>
      <c r="C429" s="230"/>
      <c r="D429" s="231" t="s">
        <v>149</v>
      </c>
      <c r="E429" s="232" t="s">
        <v>1</v>
      </c>
      <c r="F429" s="233" t="s">
        <v>467</v>
      </c>
      <c r="G429" s="230"/>
      <c r="H429" s="232" t="s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9" t="s">
        <v>149</v>
      </c>
      <c r="AU429" s="239" t="s">
        <v>147</v>
      </c>
      <c r="AV429" s="13" t="s">
        <v>81</v>
      </c>
      <c r="AW429" s="13" t="s">
        <v>30</v>
      </c>
      <c r="AX429" s="13" t="s">
        <v>73</v>
      </c>
      <c r="AY429" s="239" t="s">
        <v>139</v>
      </c>
    </row>
    <row r="430" s="14" customFormat="1">
      <c r="A430" s="14"/>
      <c r="B430" s="240"/>
      <c r="C430" s="241"/>
      <c r="D430" s="231" t="s">
        <v>149</v>
      </c>
      <c r="E430" s="242" t="s">
        <v>1</v>
      </c>
      <c r="F430" s="243" t="s">
        <v>81</v>
      </c>
      <c r="G430" s="241"/>
      <c r="H430" s="244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0" t="s">
        <v>149</v>
      </c>
      <c r="AU430" s="250" t="s">
        <v>147</v>
      </c>
      <c r="AV430" s="14" t="s">
        <v>147</v>
      </c>
      <c r="AW430" s="14" t="s">
        <v>30</v>
      </c>
      <c r="AX430" s="14" t="s">
        <v>73</v>
      </c>
      <c r="AY430" s="250" t="s">
        <v>139</v>
      </c>
    </row>
    <row r="431" s="13" customFormat="1">
      <c r="A431" s="13"/>
      <c r="B431" s="229"/>
      <c r="C431" s="230"/>
      <c r="D431" s="231" t="s">
        <v>149</v>
      </c>
      <c r="E431" s="232" t="s">
        <v>1</v>
      </c>
      <c r="F431" s="233" t="s">
        <v>468</v>
      </c>
      <c r="G431" s="230"/>
      <c r="H431" s="232" t="s">
        <v>1</v>
      </c>
      <c r="I431" s="234"/>
      <c r="J431" s="230"/>
      <c r="K431" s="230"/>
      <c r="L431" s="235"/>
      <c r="M431" s="236"/>
      <c r="N431" s="237"/>
      <c r="O431" s="237"/>
      <c r="P431" s="237"/>
      <c r="Q431" s="237"/>
      <c r="R431" s="237"/>
      <c r="S431" s="237"/>
      <c r="T431" s="238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9" t="s">
        <v>149</v>
      </c>
      <c r="AU431" s="239" t="s">
        <v>147</v>
      </c>
      <c r="AV431" s="13" t="s">
        <v>81</v>
      </c>
      <c r="AW431" s="13" t="s">
        <v>30</v>
      </c>
      <c r="AX431" s="13" t="s">
        <v>73</v>
      </c>
      <c r="AY431" s="239" t="s">
        <v>139</v>
      </c>
    </row>
    <row r="432" s="14" customFormat="1">
      <c r="A432" s="14"/>
      <c r="B432" s="240"/>
      <c r="C432" s="241"/>
      <c r="D432" s="231" t="s">
        <v>149</v>
      </c>
      <c r="E432" s="242" t="s">
        <v>1</v>
      </c>
      <c r="F432" s="243" t="s">
        <v>81</v>
      </c>
      <c r="G432" s="241"/>
      <c r="H432" s="244">
        <v>1</v>
      </c>
      <c r="I432" s="245"/>
      <c r="J432" s="241"/>
      <c r="K432" s="241"/>
      <c r="L432" s="246"/>
      <c r="M432" s="247"/>
      <c r="N432" s="248"/>
      <c r="O432" s="248"/>
      <c r="P432" s="248"/>
      <c r="Q432" s="248"/>
      <c r="R432" s="248"/>
      <c r="S432" s="248"/>
      <c r="T432" s="249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0" t="s">
        <v>149</v>
      </c>
      <c r="AU432" s="250" t="s">
        <v>147</v>
      </c>
      <c r="AV432" s="14" t="s">
        <v>147</v>
      </c>
      <c r="AW432" s="14" t="s">
        <v>30</v>
      </c>
      <c r="AX432" s="14" t="s">
        <v>73</v>
      </c>
      <c r="AY432" s="250" t="s">
        <v>139</v>
      </c>
    </row>
    <row r="433" s="15" customFormat="1">
      <c r="A433" s="15"/>
      <c r="B433" s="251"/>
      <c r="C433" s="252"/>
      <c r="D433" s="231" t="s">
        <v>149</v>
      </c>
      <c r="E433" s="253" t="s">
        <v>1</v>
      </c>
      <c r="F433" s="254" t="s">
        <v>174</v>
      </c>
      <c r="G433" s="252"/>
      <c r="H433" s="255">
        <v>2</v>
      </c>
      <c r="I433" s="256"/>
      <c r="J433" s="252"/>
      <c r="K433" s="252"/>
      <c r="L433" s="257"/>
      <c r="M433" s="258"/>
      <c r="N433" s="259"/>
      <c r="O433" s="259"/>
      <c r="P433" s="259"/>
      <c r="Q433" s="259"/>
      <c r="R433" s="259"/>
      <c r="S433" s="259"/>
      <c r="T433" s="260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1" t="s">
        <v>149</v>
      </c>
      <c r="AU433" s="261" t="s">
        <v>147</v>
      </c>
      <c r="AV433" s="15" t="s">
        <v>146</v>
      </c>
      <c r="AW433" s="15" t="s">
        <v>30</v>
      </c>
      <c r="AX433" s="15" t="s">
        <v>81</v>
      </c>
      <c r="AY433" s="261" t="s">
        <v>139</v>
      </c>
    </row>
    <row r="434" s="2" customFormat="1" ht="24.15" customHeight="1">
      <c r="A434" s="38"/>
      <c r="B434" s="39"/>
      <c r="C434" s="262" t="s">
        <v>469</v>
      </c>
      <c r="D434" s="262" t="s">
        <v>357</v>
      </c>
      <c r="E434" s="263" t="s">
        <v>470</v>
      </c>
      <c r="F434" s="264" t="s">
        <v>471</v>
      </c>
      <c r="G434" s="265" t="s">
        <v>145</v>
      </c>
      <c r="H434" s="266">
        <v>2</v>
      </c>
      <c r="I434" s="267"/>
      <c r="J434" s="268">
        <f>ROUND(I434*H434,2)</f>
        <v>0</v>
      </c>
      <c r="K434" s="269"/>
      <c r="L434" s="270"/>
      <c r="M434" s="271" t="s">
        <v>1</v>
      </c>
      <c r="N434" s="272" t="s">
        <v>39</v>
      </c>
      <c r="O434" s="91"/>
      <c r="P434" s="225">
        <f>O434*H434</f>
        <v>0</v>
      </c>
      <c r="Q434" s="225">
        <v>0.00027999999999999998</v>
      </c>
      <c r="R434" s="225">
        <f>Q434*H434</f>
        <v>0.00055999999999999995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330</v>
      </c>
      <c r="AT434" s="227" t="s">
        <v>357</v>
      </c>
      <c r="AU434" s="227" t="s">
        <v>147</v>
      </c>
      <c r="AY434" s="17" t="s">
        <v>139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147</v>
      </c>
      <c r="BK434" s="228">
        <f>ROUND(I434*H434,2)</f>
        <v>0</v>
      </c>
      <c r="BL434" s="17" t="s">
        <v>247</v>
      </c>
      <c r="BM434" s="227" t="s">
        <v>472</v>
      </c>
    </row>
    <row r="435" s="13" customFormat="1">
      <c r="A435" s="13"/>
      <c r="B435" s="229"/>
      <c r="C435" s="230"/>
      <c r="D435" s="231" t="s">
        <v>149</v>
      </c>
      <c r="E435" s="232" t="s">
        <v>1</v>
      </c>
      <c r="F435" s="233" t="s">
        <v>467</v>
      </c>
      <c r="G435" s="230"/>
      <c r="H435" s="232" t="s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149</v>
      </c>
      <c r="AU435" s="239" t="s">
        <v>147</v>
      </c>
      <c r="AV435" s="13" t="s">
        <v>81</v>
      </c>
      <c r="AW435" s="13" t="s">
        <v>30</v>
      </c>
      <c r="AX435" s="13" t="s">
        <v>73</v>
      </c>
      <c r="AY435" s="239" t="s">
        <v>139</v>
      </c>
    </row>
    <row r="436" s="14" customFormat="1">
      <c r="A436" s="14"/>
      <c r="B436" s="240"/>
      <c r="C436" s="241"/>
      <c r="D436" s="231" t="s">
        <v>149</v>
      </c>
      <c r="E436" s="242" t="s">
        <v>1</v>
      </c>
      <c r="F436" s="243" t="s">
        <v>81</v>
      </c>
      <c r="G436" s="241"/>
      <c r="H436" s="244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149</v>
      </c>
      <c r="AU436" s="250" t="s">
        <v>147</v>
      </c>
      <c r="AV436" s="14" t="s">
        <v>147</v>
      </c>
      <c r="AW436" s="14" t="s">
        <v>30</v>
      </c>
      <c r="AX436" s="14" t="s">
        <v>73</v>
      </c>
      <c r="AY436" s="250" t="s">
        <v>139</v>
      </c>
    </row>
    <row r="437" s="13" customFormat="1">
      <c r="A437" s="13"/>
      <c r="B437" s="229"/>
      <c r="C437" s="230"/>
      <c r="D437" s="231" t="s">
        <v>149</v>
      </c>
      <c r="E437" s="232" t="s">
        <v>1</v>
      </c>
      <c r="F437" s="233" t="s">
        <v>468</v>
      </c>
      <c r="G437" s="230"/>
      <c r="H437" s="232" t="s">
        <v>1</v>
      </c>
      <c r="I437" s="234"/>
      <c r="J437" s="230"/>
      <c r="K437" s="230"/>
      <c r="L437" s="235"/>
      <c r="M437" s="236"/>
      <c r="N437" s="237"/>
      <c r="O437" s="237"/>
      <c r="P437" s="237"/>
      <c r="Q437" s="237"/>
      <c r="R437" s="237"/>
      <c r="S437" s="237"/>
      <c r="T437" s="23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9" t="s">
        <v>149</v>
      </c>
      <c r="AU437" s="239" t="s">
        <v>147</v>
      </c>
      <c r="AV437" s="13" t="s">
        <v>81</v>
      </c>
      <c r="AW437" s="13" t="s">
        <v>30</v>
      </c>
      <c r="AX437" s="13" t="s">
        <v>73</v>
      </c>
      <c r="AY437" s="239" t="s">
        <v>139</v>
      </c>
    </row>
    <row r="438" s="14" customFormat="1">
      <c r="A438" s="14"/>
      <c r="B438" s="240"/>
      <c r="C438" s="241"/>
      <c r="D438" s="231" t="s">
        <v>149</v>
      </c>
      <c r="E438" s="242" t="s">
        <v>1</v>
      </c>
      <c r="F438" s="243" t="s">
        <v>81</v>
      </c>
      <c r="G438" s="241"/>
      <c r="H438" s="244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0" t="s">
        <v>149</v>
      </c>
      <c r="AU438" s="250" t="s">
        <v>147</v>
      </c>
      <c r="AV438" s="14" t="s">
        <v>147</v>
      </c>
      <c r="AW438" s="14" t="s">
        <v>30</v>
      </c>
      <c r="AX438" s="14" t="s">
        <v>73</v>
      </c>
      <c r="AY438" s="250" t="s">
        <v>139</v>
      </c>
    </row>
    <row r="439" s="15" customFormat="1">
      <c r="A439" s="15"/>
      <c r="B439" s="251"/>
      <c r="C439" s="252"/>
      <c r="D439" s="231" t="s">
        <v>149</v>
      </c>
      <c r="E439" s="253" t="s">
        <v>1</v>
      </c>
      <c r="F439" s="254" t="s">
        <v>174</v>
      </c>
      <c r="G439" s="252"/>
      <c r="H439" s="255">
        <v>2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61" t="s">
        <v>149</v>
      </c>
      <c r="AU439" s="261" t="s">
        <v>147</v>
      </c>
      <c r="AV439" s="15" t="s">
        <v>146</v>
      </c>
      <c r="AW439" s="15" t="s">
        <v>30</v>
      </c>
      <c r="AX439" s="15" t="s">
        <v>81</v>
      </c>
      <c r="AY439" s="261" t="s">
        <v>139</v>
      </c>
    </row>
    <row r="440" s="2" customFormat="1" ht="21.75" customHeight="1">
      <c r="A440" s="38"/>
      <c r="B440" s="39"/>
      <c r="C440" s="215" t="s">
        <v>473</v>
      </c>
      <c r="D440" s="215" t="s">
        <v>142</v>
      </c>
      <c r="E440" s="216" t="s">
        <v>474</v>
      </c>
      <c r="F440" s="217" t="s">
        <v>475</v>
      </c>
      <c r="G440" s="218" t="s">
        <v>271</v>
      </c>
      <c r="H440" s="219">
        <v>10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39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247</v>
      </c>
      <c r="AT440" s="227" t="s">
        <v>142</v>
      </c>
      <c r="AU440" s="227" t="s">
        <v>147</v>
      </c>
      <c r="AY440" s="17" t="s">
        <v>139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147</v>
      </c>
      <c r="BK440" s="228">
        <f>ROUND(I440*H440,2)</f>
        <v>0</v>
      </c>
      <c r="BL440" s="17" t="s">
        <v>247</v>
      </c>
      <c r="BM440" s="227" t="s">
        <v>476</v>
      </c>
    </row>
    <row r="441" s="14" customFormat="1">
      <c r="A441" s="14"/>
      <c r="B441" s="240"/>
      <c r="C441" s="241"/>
      <c r="D441" s="231" t="s">
        <v>149</v>
      </c>
      <c r="E441" s="242" t="s">
        <v>1</v>
      </c>
      <c r="F441" s="243" t="s">
        <v>215</v>
      </c>
      <c r="G441" s="241"/>
      <c r="H441" s="244">
        <v>10</v>
      </c>
      <c r="I441" s="245"/>
      <c r="J441" s="241"/>
      <c r="K441" s="241"/>
      <c r="L441" s="246"/>
      <c r="M441" s="247"/>
      <c r="N441" s="248"/>
      <c r="O441" s="248"/>
      <c r="P441" s="248"/>
      <c r="Q441" s="248"/>
      <c r="R441" s="248"/>
      <c r="S441" s="248"/>
      <c r="T441" s="249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0" t="s">
        <v>149</v>
      </c>
      <c r="AU441" s="250" t="s">
        <v>147</v>
      </c>
      <c r="AV441" s="14" t="s">
        <v>147</v>
      </c>
      <c r="AW441" s="14" t="s">
        <v>30</v>
      </c>
      <c r="AX441" s="14" t="s">
        <v>81</v>
      </c>
      <c r="AY441" s="250" t="s">
        <v>139</v>
      </c>
    </row>
    <row r="442" s="2" customFormat="1" ht="24.15" customHeight="1">
      <c r="A442" s="38"/>
      <c r="B442" s="39"/>
      <c r="C442" s="215" t="s">
        <v>477</v>
      </c>
      <c r="D442" s="215" t="s">
        <v>142</v>
      </c>
      <c r="E442" s="216" t="s">
        <v>478</v>
      </c>
      <c r="F442" s="217" t="s">
        <v>479</v>
      </c>
      <c r="G442" s="218" t="s">
        <v>145</v>
      </c>
      <c r="H442" s="219">
        <v>1</v>
      </c>
      <c r="I442" s="220"/>
      <c r="J442" s="221">
        <f>ROUND(I442*H442,2)</f>
        <v>0</v>
      </c>
      <c r="K442" s="222"/>
      <c r="L442" s="44"/>
      <c r="M442" s="223" t="s">
        <v>1</v>
      </c>
      <c r="N442" s="224" t="s">
        <v>39</v>
      </c>
      <c r="O442" s="91"/>
      <c r="P442" s="225">
        <f>O442*H442</f>
        <v>0</v>
      </c>
      <c r="Q442" s="225">
        <v>0</v>
      </c>
      <c r="R442" s="225">
        <f>Q442*H442</f>
        <v>0</v>
      </c>
      <c r="S442" s="225">
        <v>0</v>
      </c>
      <c r="T442" s="226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7" t="s">
        <v>247</v>
      </c>
      <c r="AT442" s="227" t="s">
        <v>142</v>
      </c>
      <c r="AU442" s="227" t="s">
        <v>147</v>
      </c>
      <c r="AY442" s="17" t="s">
        <v>139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147</v>
      </c>
      <c r="BK442" s="228">
        <f>ROUND(I442*H442,2)</f>
        <v>0</v>
      </c>
      <c r="BL442" s="17" t="s">
        <v>247</v>
      </c>
      <c r="BM442" s="227" t="s">
        <v>480</v>
      </c>
    </row>
    <row r="443" s="14" customFormat="1">
      <c r="A443" s="14"/>
      <c r="B443" s="240"/>
      <c r="C443" s="241"/>
      <c r="D443" s="231" t="s">
        <v>149</v>
      </c>
      <c r="E443" s="242" t="s">
        <v>1</v>
      </c>
      <c r="F443" s="243" t="s">
        <v>81</v>
      </c>
      <c r="G443" s="241"/>
      <c r="H443" s="244">
        <v>1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149</v>
      </c>
      <c r="AU443" s="250" t="s">
        <v>147</v>
      </c>
      <c r="AV443" s="14" t="s">
        <v>147</v>
      </c>
      <c r="AW443" s="14" t="s">
        <v>30</v>
      </c>
      <c r="AX443" s="14" t="s">
        <v>81</v>
      </c>
      <c r="AY443" s="250" t="s">
        <v>139</v>
      </c>
    </row>
    <row r="444" s="2" customFormat="1" ht="24.15" customHeight="1">
      <c r="A444" s="38"/>
      <c r="B444" s="39"/>
      <c r="C444" s="215" t="s">
        <v>481</v>
      </c>
      <c r="D444" s="215" t="s">
        <v>142</v>
      </c>
      <c r="E444" s="216" t="s">
        <v>482</v>
      </c>
      <c r="F444" s="217" t="s">
        <v>483</v>
      </c>
      <c r="G444" s="218" t="s">
        <v>314</v>
      </c>
      <c r="H444" s="219">
        <v>0.010999999999999999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247</v>
      </c>
      <c r="AT444" s="227" t="s">
        <v>142</v>
      </c>
      <c r="AU444" s="227" t="s">
        <v>147</v>
      </c>
      <c r="AY444" s="17" t="s">
        <v>139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147</v>
      </c>
      <c r="BK444" s="228">
        <f>ROUND(I444*H444,2)</f>
        <v>0</v>
      </c>
      <c r="BL444" s="17" t="s">
        <v>247</v>
      </c>
      <c r="BM444" s="227" t="s">
        <v>484</v>
      </c>
    </row>
    <row r="445" s="2" customFormat="1" ht="24.15" customHeight="1">
      <c r="A445" s="38"/>
      <c r="B445" s="39"/>
      <c r="C445" s="215" t="s">
        <v>485</v>
      </c>
      <c r="D445" s="215" t="s">
        <v>142</v>
      </c>
      <c r="E445" s="216" t="s">
        <v>486</v>
      </c>
      <c r="F445" s="217" t="s">
        <v>487</v>
      </c>
      <c r="G445" s="218" t="s">
        <v>314</v>
      </c>
      <c r="H445" s="219">
        <v>0.010999999999999999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0</v>
      </c>
      <c r="R445" s="225">
        <f>Q445*H445</f>
        <v>0</v>
      </c>
      <c r="S445" s="225">
        <v>0</v>
      </c>
      <c r="T445" s="226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247</v>
      </c>
      <c r="AT445" s="227" t="s">
        <v>142</v>
      </c>
      <c r="AU445" s="227" t="s">
        <v>147</v>
      </c>
      <c r="AY445" s="17" t="s">
        <v>139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147</v>
      </c>
      <c r="BK445" s="228">
        <f>ROUND(I445*H445,2)</f>
        <v>0</v>
      </c>
      <c r="BL445" s="17" t="s">
        <v>247</v>
      </c>
      <c r="BM445" s="227" t="s">
        <v>488</v>
      </c>
    </row>
    <row r="446" s="2" customFormat="1" ht="24.15" customHeight="1">
      <c r="A446" s="38"/>
      <c r="B446" s="39"/>
      <c r="C446" s="215" t="s">
        <v>489</v>
      </c>
      <c r="D446" s="215" t="s">
        <v>142</v>
      </c>
      <c r="E446" s="216" t="s">
        <v>490</v>
      </c>
      <c r="F446" s="217" t="s">
        <v>491</v>
      </c>
      <c r="G446" s="218" t="s">
        <v>314</v>
      </c>
      <c r="H446" s="219">
        <v>0.010999999999999999</v>
      </c>
      <c r="I446" s="220"/>
      <c r="J446" s="221">
        <f>ROUND(I446*H446,2)</f>
        <v>0</v>
      </c>
      <c r="K446" s="222"/>
      <c r="L446" s="44"/>
      <c r="M446" s="223" t="s">
        <v>1</v>
      </c>
      <c r="N446" s="224" t="s">
        <v>39</v>
      </c>
      <c r="O446" s="91"/>
      <c r="P446" s="225">
        <f>O446*H446</f>
        <v>0</v>
      </c>
      <c r="Q446" s="225">
        <v>0</v>
      </c>
      <c r="R446" s="225">
        <f>Q446*H446</f>
        <v>0</v>
      </c>
      <c r="S446" s="225">
        <v>0</v>
      </c>
      <c r="T446" s="226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7" t="s">
        <v>247</v>
      </c>
      <c r="AT446" s="227" t="s">
        <v>142</v>
      </c>
      <c r="AU446" s="227" t="s">
        <v>147</v>
      </c>
      <c r="AY446" s="17" t="s">
        <v>139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147</v>
      </c>
      <c r="BK446" s="228">
        <f>ROUND(I446*H446,2)</f>
        <v>0</v>
      </c>
      <c r="BL446" s="17" t="s">
        <v>247</v>
      </c>
      <c r="BM446" s="227" t="s">
        <v>492</v>
      </c>
    </row>
    <row r="447" s="12" customFormat="1" ht="22.8" customHeight="1">
      <c r="A447" s="12"/>
      <c r="B447" s="199"/>
      <c r="C447" s="200"/>
      <c r="D447" s="201" t="s">
        <v>72</v>
      </c>
      <c r="E447" s="213" t="s">
        <v>493</v>
      </c>
      <c r="F447" s="213" t="s">
        <v>494</v>
      </c>
      <c r="G447" s="200"/>
      <c r="H447" s="200"/>
      <c r="I447" s="203"/>
      <c r="J447" s="214">
        <f>BK447</f>
        <v>0</v>
      </c>
      <c r="K447" s="200"/>
      <c r="L447" s="205"/>
      <c r="M447" s="206"/>
      <c r="N447" s="207"/>
      <c r="O447" s="207"/>
      <c r="P447" s="208">
        <f>SUM(P448:P502)</f>
        <v>0</v>
      </c>
      <c r="Q447" s="207"/>
      <c r="R447" s="208">
        <f>SUM(R448:R502)</f>
        <v>0.038265</v>
      </c>
      <c r="S447" s="207"/>
      <c r="T447" s="209">
        <f>SUM(T448:T502)</f>
        <v>0.0076499999999999997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0" t="s">
        <v>147</v>
      </c>
      <c r="AT447" s="211" t="s">
        <v>72</v>
      </c>
      <c r="AU447" s="211" t="s">
        <v>81</v>
      </c>
      <c r="AY447" s="210" t="s">
        <v>139</v>
      </c>
      <c r="BK447" s="212">
        <f>SUM(BK448:BK502)</f>
        <v>0</v>
      </c>
    </row>
    <row r="448" s="2" customFormat="1" ht="16.5" customHeight="1">
      <c r="A448" s="38"/>
      <c r="B448" s="39"/>
      <c r="C448" s="215" t="s">
        <v>495</v>
      </c>
      <c r="D448" s="215" t="s">
        <v>142</v>
      </c>
      <c r="E448" s="216" t="s">
        <v>496</v>
      </c>
      <c r="F448" s="217" t="s">
        <v>497</v>
      </c>
      <c r="G448" s="218" t="s">
        <v>271</v>
      </c>
      <c r="H448" s="219">
        <v>15</v>
      </c>
      <c r="I448" s="220"/>
      <c r="J448" s="221">
        <f>ROUND(I448*H448,2)</f>
        <v>0</v>
      </c>
      <c r="K448" s="222"/>
      <c r="L448" s="44"/>
      <c r="M448" s="223" t="s">
        <v>1</v>
      </c>
      <c r="N448" s="224" t="s">
        <v>39</v>
      </c>
      <c r="O448" s="91"/>
      <c r="P448" s="225">
        <f>O448*H448</f>
        <v>0</v>
      </c>
      <c r="Q448" s="225">
        <v>0</v>
      </c>
      <c r="R448" s="225">
        <f>Q448*H448</f>
        <v>0</v>
      </c>
      <c r="S448" s="225">
        <v>0.00027999999999999998</v>
      </c>
      <c r="T448" s="226">
        <f>S448*H448</f>
        <v>0.0041999999999999997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7" t="s">
        <v>247</v>
      </c>
      <c r="AT448" s="227" t="s">
        <v>142</v>
      </c>
      <c r="AU448" s="227" t="s">
        <v>147</v>
      </c>
      <c r="AY448" s="17" t="s">
        <v>139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147</v>
      </c>
      <c r="BK448" s="228">
        <f>ROUND(I448*H448,2)</f>
        <v>0</v>
      </c>
      <c r="BL448" s="17" t="s">
        <v>247</v>
      </c>
      <c r="BM448" s="227" t="s">
        <v>498</v>
      </c>
    </row>
    <row r="449" s="13" customFormat="1">
      <c r="A449" s="13"/>
      <c r="B449" s="229"/>
      <c r="C449" s="230"/>
      <c r="D449" s="231" t="s">
        <v>149</v>
      </c>
      <c r="E449" s="232" t="s">
        <v>1</v>
      </c>
      <c r="F449" s="233" t="s">
        <v>164</v>
      </c>
      <c r="G449" s="230"/>
      <c r="H449" s="232" t="s">
        <v>1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9" t="s">
        <v>149</v>
      </c>
      <c r="AU449" s="239" t="s">
        <v>147</v>
      </c>
      <c r="AV449" s="13" t="s">
        <v>81</v>
      </c>
      <c r="AW449" s="13" t="s">
        <v>30</v>
      </c>
      <c r="AX449" s="13" t="s">
        <v>73</v>
      </c>
      <c r="AY449" s="239" t="s">
        <v>139</v>
      </c>
    </row>
    <row r="450" s="14" customFormat="1">
      <c r="A450" s="14"/>
      <c r="B450" s="240"/>
      <c r="C450" s="241"/>
      <c r="D450" s="231" t="s">
        <v>149</v>
      </c>
      <c r="E450" s="242" t="s">
        <v>1</v>
      </c>
      <c r="F450" s="243" t="s">
        <v>151</v>
      </c>
      <c r="G450" s="241"/>
      <c r="H450" s="244">
        <v>6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0" t="s">
        <v>149</v>
      </c>
      <c r="AU450" s="250" t="s">
        <v>147</v>
      </c>
      <c r="AV450" s="14" t="s">
        <v>147</v>
      </c>
      <c r="AW450" s="14" t="s">
        <v>30</v>
      </c>
      <c r="AX450" s="14" t="s">
        <v>73</v>
      </c>
      <c r="AY450" s="250" t="s">
        <v>139</v>
      </c>
    </row>
    <row r="451" s="13" customFormat="1">
      <c r="A451" s="13"/>
      <c r="B451" s="229"/>
      <c r="C451" s="230"/>
      <c r="D451" s="231" t="s">
        <v>149</v>
      </c>
      <c r="E451" s="232" t="s">
        <v>1</v>
      </c>
      <c r="F451" s="233" t="s">
        <v>170</v>
      </c>
      <c r="G451" s="230"/>
      <c r="H451" s="232" t="s">
        <v>1</v>
      </c>
      <c r="I451" s="234"/>
      <c r="J451" s="230"/>
      <c r="K451" s="230"/>
      <c r="L451" s="235"/>
      <c r="M451" s="236"/>
      <c r="N451" s="237"/>
      <c r="O451" s="237"/>
      <c r="P451" s="237"/>
      <c r="Q451" s="237"/>
      <c r="R451" s="237"/>
      <c r="S451" s="237"/>
      <c r="T451" s="238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9" t="s">
        <v>149</v>
      </c>
      <c r="AU451" s="239" t="s">
        <v>147</v>
      </c>
      <c r="AV451" s="13" t="s">
        <v>81</v>
      </c>
      <c r="AW451" s="13" t="s">
        <v>30</v>
      </c>
      <c r="AX451" s="13" t="s">
        <v>73</v>
      </c>
      <c r="AY451" s="239" t="s">
        <v>139</v>
      </c>
    </row>
    <row r="452" s="14" customFormat="1">
      <c r="A452" s="14"/>
      <c r="B452" s="240"/>
      <c r="C452" s="241"/>
      <c r="D452" s="231" t="s">
        <v>149</v>
      </c>
      <c r="E452" s="242" t="s">
        <v>1</v>
      </c>
      <c r="F452" s="243" t="s">
        <v>211</v>
      </c>
      <c r="G452" s="241"/>
      <c r="H452" s="244">
        <v>9</v>
      </c>
      <c r="I452" s="245"/>
      <c r="J452" s="241"/>
      <c r="K452" s="241"/>
      <c r="L452" s="246"/>
      <c r="M452" s="247"/>
      <c r="N452" s="248"/>
      <c r="O452" s="248"/>
      <c r="P452" s="248"/>
      <c r="Q452" s="248"/>
      <c r="R452" s="248"/>
      <c r="S452" s="248"/>
      <c r="T452" s="24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0" t="s">
        <v>149</v>
      </c>
      <c r="AU452" s="250" t="s">
        <v>147</v>
      </c>
      <c r="AV452" s="14" t="s">
        <v>147</v>
      </c>
      <c r="AW452" s="14" t="s">
        <v>30</v>
      </c>
      <c r="AX452" s="14" t="s">
        <v>73</v>
      </c>
      <c r="AY452" s="250" t="s">
        <v>139</v>
      </c>
    </row>
    <row r="453" s="15" customFormat="1">
      <c r="A453" s="15"/>
      <c r="B453" s="251"/>
      <c r="C453" s="252"/>
      <c r="D453" s="231" t="s">
        <v>149</v>
      </c>
      <c r="E453" s="253" t="s">
        <v>1</v>
      </c>
      <c r="F453" s="254" t="s">
        <v>174</v>
      </c>
      <c r="G453" s="252"/>
      <c r="H453" s="255">
        <v>15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1" t="s">
        <v>149</v>
      </c>
      <c r="AU453" s="261" t="s">
        <v>147</v>
      </c>
      <c r="AV453" s="15" t="s">
        <v>146</v>
      </c>
      <c r="AW453" s="15" t="s">
        <v>30</v>
      </c>
      <c r="AX453" s="15" t="s">
        <v>81</v>
      </c>
      <c r="AY453" s="261" t="s">
        <v>139</v>
      </c>
    </row>
    <row r="454" s="2" customFormat="1" ht="21.75" customHeight="1">
      <c r="A454" s="38"/>
      <c r="B454" s="39"/>
      <c r="C454" s="215" t="s">
        <v>499</v>
      </c>
      <c r="D454" s="215" t="s">
        <v>142</v>
      </c>
      <c r="E454" s="216" t="s">
        <v>500</v>
      </c>
      <c r="F454" s="217" t="s">
        <v>501</v>
      </c>
      <c r="G454" s="218" t="s">
        <v>145</v>
      </c>
      <c r="H454" s="219">
        <v>4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247</v>
      </c>
      <c r="AT454" s="227" t="s">
        <v>142</v>
      </c>
      <c r="AU454" s="227" t="s">
        <v>147</v>
      </c>
      <c r="AY454" s="17" t="s">
        <v>139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147</v>
      </c>
      <c r="BK454" s="228">
        <f>ROUND(I454*H454,2)</f>
        <v>0</v>
      </c>
      <c r="BL454" s="17" t="s">
        <v>247</v>
      </c>
      <c r="BM454" s="227" t="s">
        <v>502</v>
      </c>
    </row>
    <row r="455" s="14" customFormat="1">
      <c r="A455" s="14"/>
      <c r="B455" s="240"/>
      <c r="C455" s="241"/>
      <c r="D455" s="231" t="s">
        <v>149</v>
      </c>
      <c r="E455" s="242" t="s">
        <v>1</v>
      </c>
      <c r="F455" s="243" t="s">
        <v>146</v>
      </c>
      <c r="G455" s="241"/>
      <c r="H455" s="244">
        <v>4</v>
      </c>
      <c r="I455" s="245"/>
      <c r="J455" s="241"/>
      <c r="K455" s="241"/>
      <c r="L455" s="246"/>
      <c r="M455" s="247"/>
      <c r="N455" s="248"/>
      <c r="O455" s="248"/>
      <c r="P455" s="248"/>
      <c r="Q455" s="248"/>
      <c r="R455" s="248"/>
      <c r="S455" s="248"/>
      <c r="T455" s="24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0" t="s">
        <v>149</v>
      </c>
      <c r="AU455" s="250" t="s">
        <v>147</v>
      </c>
      <c r="AV455" s="14" t="s">
        <v>147</v>
      </c>
      <c r="AW455" s="14" t="s">
        <v>30</v>
      </c>
      <c r="AX455" s="14" t="s">
        <v>81</v>
      </c>
      <c r="AY455" s="250" t="s">
        <v>139</v>
      </c>
    </row>
    <row r="456" s="2" customFormat="1" ht="24.15" customHeight="1">
      <c r="A456" s="38"/>
      <c r="B456" s="39"/>
      <c r="C456" s="215" t="s">
        <v>503</v>
      </c>
      <c r="D456" s="215" t="s">
        <v>142</v>
      </c>
      <c r="E456" s="216" t="s">
        <v>504</v>
      </c>
      <c r="F456" s="217" t="s">
        <v>505</v>
      </c>
      <c r="G456" s="218" t="s">
        <v>271</v>
      </c>
      <c r="H456" s="219">
        <v>20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0.00116</v>
      </c>
      <c r="R456" s="225">
        <f>Q456*H456</f>
        <v>0.023199999999999998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247</v>
      </c>
      <c r="AT456" s="227" t="s">
        <v>142</v>
      </c>
      <c r="AU456" s="227" t="s">
        <v>147</v>
      </c>
      <c r="AY456" s="17" t="s">
        <v>139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147</v>
      </c>
      <c r="BK456" s="228">
        <f>ROUND(I456*H456,2)</f>
        <v>0</v>
      </c>
      <c r="BL456" s="17" t="s">
        <v>247</v>
      </c>
      <c r="BM456" s="227" t="s">
        <v>506</v>
      </c>
    </row>
    <row r="457" s="13" customFormat="1">
      <c r="A457" s="13"/>
      <c r="B457" s="229"/>
      <c r="C457" s="230"/>
      <c r="D457" s="231" t="s">
        <v>149</v>
      </c>
      <c r="E457" s="232" t="s">
        <v>1</v>
      </c>
      <c r="F457" s="233" t="s">
        <v>507</v>
      </c>
      <c r="G457" s="230"/>
      <c r="H457" s="232" t="s">
        <v>1</v>
      </c>
      <c r="I457" s="234"/>
      <c r="J457" s="230"/>
      <c r="K457" s="230"/>
      <c r="L457" s="235"/>
      <c r="M457" s="236"/>
      <c r="N457" s="237"/>
      <c r="O457" s="237"/>
      <c r="P457" s="237"/>
      <c r="Q457" s="237"/>
      <c r="R457" s="237"/>
      <c r="S457" s="237"/>
      <c r="T457" s="23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9" t="s">
        <v>149</v>
      </c>
      <c r="AU457" s="239" t="s">
        <v>147</v>
      </c>
      <c r="AV457" s="13" t="s">
        <v>81</v>
      </c>
      <c r="AW457" s="13" t="s">
        <v>30</v>
      </c>
      <c r="AX457" s="13" t="s">
        <v>73</v>
      </c>
      <c r="AY457" s="239" t="s">
        <v>139</v>
      </c>
    </row>
    <row r="458" s="14" customFormat="1">
      <c r="A458" s="14"/>
      <c r="B458" s="240"/>
      <c r="C458" s="241"/>
      <c r="D458" s="231" t="s">
        <v>149</v>
      </c>
      <c r="E458" s="242" t="s">
        <v>1</v>
      </c>
      <c r="F458" s="243" t="s">
        <v>508</v>
      </c>
      <c r="G458" s="241"/>
      <c r="H458" s="244">
        <v>20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149</v>
      </c>
      <c r="AU458" s="250" t="s">
        <v>147</v>
      </c>
      <c r="AV458" s="14" t="s">
        <v>147</v>
      </c>
      <c r="AW458" s="14" t="s">
        <v>30</v>
      </c>
      <c r="AX458" s="14" t="s">
        <v>81</v>
      </c>
      <c r="AY458" s="250" t="s">
        <v>139</v>
      </c>
    </row>
    <row r="459" s="2" customFormat="1" ht="24.15" customHeight="1">
      <c r="A459" s="38"/>
      <c r="B459" s="39"/>
      <c r="C459" s="215" t="s">
        <v>509</v>
      </c>
      <c r="D459" s="215" t="s">
        <v>142</v>
      </c>
      <c r="E459" s="216" t="s">
        <v>510</v>
      </c>
      <c r="F459" s="217" t="s">
        <v>511</v>
      </c>
      <c r="G459" s="218" t="s">
        <v>512</v>
      </c>
      <c r="H459" s="219">
        <v>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247</v>
      </c>
      <c r="AT459" s="227" t="s">
        <v>142</v>
      </c>
      <c r="AU459" s="227" t="s">
        <v>147</v>
      </c>
      <c r="AY459" s="17" t="s">
        <v>139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147</v>
      </c>
      <c r="BK459" s="228">
        <f>ROUND(I459*H459,2)</f>
        <v>0</v>
      </c>
      <c r="BL459" s="17" t="s">
        <v>247</v>
      </c>
      <c r="BM459" s="227" t="s">
        <v>513</v>
      </c>
    </row>
    <row r="460" s="14" customFormat="1">
      <c r="A460" s="14"/>
      <c r="B460" s="240"/>
      <c r="C460" s="241"/>
      <c r="D460" s="231" t="s">
        <v>149</v>
      </c>
      <c r="E460" s="242" t="s">
        <v>1</v>
      </c>
      <c r="F460" s="243" t="s">
        <v>81</v>
      </c>
      <c r="G460" s="241"/>
      <c r="H460" s="244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0" t="s">
        <v>149</v>
      </c>
      <c r="AU460" s="250" t="s">
        <v>147</v>
      </c>
      <c r="AV460" s="14" t="s">
        <v>147</v>
      </c>
      <c r="AW460" s="14" t="s">
        <v>30</v>
      </c>
      <c r="AX460" s="14" t="s">
        <v>81</v>
      </c>
      <c r="AY460" s="250" t="s">
        <v>139</v>
      </c>
    </row>
    <row r="461" s="2" customFormat="1" ht="24.15" customHeight="1">
      <c r="A461" s="38"/>
      <c r="B461" s="39"/>
      <c r="C461" s="215" t="s">
        <v>514</v>
      </c>
      <c r="D461" s="215" t="s">
        <v>142</v>
      </c>
      <c r="E461" s="216" t="s">
        <v>515</v>
      </c>
      <c r="F461" s="217" t="s">
        <v>516</v>
      </c>
      <c r="G461" s="218" t="s">
        <v>512</v>
      </c>
      <c r="H461" s="219">
        <v>1</v>
      </c>
      <c r="I461" s="220"/>
      <c r="J461" s="221">
        <f>ROUND(I461*H461,2)</f>
        <v>0</v>
      </c>
      <c r="K461" s="222"/>
      <c r="L461" s="44"/>
      <c r="M461" s="223" t="s">
        <v>1</v>
      </c>
      <c r="N461" s="224" t="s">
        <v>39</v>
      </c>
      <c r="O461" s="91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27" t="s">
        <v>247</v>
      </c>
      <c r="AT461" s="227" t="s">
        <v>142</v>
      </c>
      <c r="AU461" s="227" t="s">
        <v>147</v>
      </c>
      <c r="AY461" s="17" t="s">
        <v>139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147</v>
      </c>
      <c r="BK461" s="228">
        <f>ROUND(I461*H461,2)</f>
        <v>0</v>
      </c>
      <c r="BL461" s="17" t="s">
        <v>247</v>
      </c>
      <c r="BM461" s="227" t="s">
        <v>517</v>
      </c>
    </row>
    <row r="462" s="14" customFormat="1">
      <c r="A462" s="14"/>
      <c r="B462" s="240"/>
      <c r="C462" s="241"/>
      <c r="D462" s="231" t="s">
        <v>149</v>
      </c>
      <c r="E462" s="242" t="s">
        <v>1</v>
      </c>
      <c r="F462" s="243" t="s">
        <v>81</v>
      </c>
      <c r="G462" s="241"/>
      <c r="H462" s="244">
        <v>1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149</v>
      </c>
      <c r="AU462" s="250" t="s">
        <v>147</v>
      </c>
      <c r="AV462" s="14" t="s">
        <v>147</v>
      </c>
      <c r="AW462" s="14" t="s">
        <v>30</v>
      </c>
      <c r="AX462" s="14" t="s">
        <v>81</v>
      </c>
      <c r="AY462" s="250" t="s">
        <v>139</v>
      </c>
    </row>
    <row r="463" s="2" customFormat="1" ht="37.8" customHeight="1">
      <c r="A463" s="38"/>
      <c r="B463" s="39"/>
      <c r="C463" s="215" t="s">
        <v>518</v>
      </c>
      <c r="D463" s="215" t="s">
        <v>142</v>
      </c>
      <c r="E463" s="216" t="s">
        <v>519</v>
      </c>
      <c r="F463" s="217" t="s">
        <v>520</v>
      </c>
      <c r="G463" s="218" t="s">
        <v>271</v>
      </c>
      <c r="H463" s="219">
        <v>20</v>
      </c>
      <c r="I463" s="220"/>
      <c r="J463" s="221">
        <f>ROUND(I463*H463,2)</f>
        <v>0</v>
      </c>
      <c r="K463" s="222"/>
      <c r="L463" s="44"/>
      <c r="M463" s="223" t="s">
        <v>1</v>
      </c>
      <c r="N463" s="224" t="s">
        <v>39</v>
      </c>
      <c r="O463" s="91"/>
      <c r="P463" s="225">
        <f>O463*H463</f>
        <v>0</v>
      </c>
      <c r="Q463" s="225">
        <v>5.0000000000000002E-05</v>
      </c>
      <c r="R463" s="225">
        <f>Q463*H463</f>
        <v>0.001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247</v>
      </c>
      <c r="AT463" s="227" t="s">
        <v>142</v>
      </c>
      <c r="AU463" s="227" t="s">
        <v>147</v>
      </c>
      <c r="AY463" s="17" t="s">
        <v>139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147</v>
      </c>
      <c r="BK463" s="228">
        <f>ROUND(I463*H463,2)</f>
        <v>0</v>
      </c>
      <c r="BL463" s="17" t="s">
        <v>247</v>
      </c>
      <c r="BM463" s="227" t="s">
        <v>521</v>
      </c>
    </row>
    <row r="464" s="14" customFormat="1">
      <c r="A464" s="14"/>
      <c r="B464" s="240"/>
      <c r="C464" s="241"/>
      <c r="D464" s="231" t="s">
        <v>149</v>
      </c>
      <c r="E464" s="242" t="s">
        <v>1</v>
      </c>
      <c r="F464" s="243" t="s">
        <v>263</v>
      </c>
      <c r="G464" s="241"/>
      <c r="H464" s="244">
        <v>20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0" t="s">
        <v>149</v>
      </c>
      <c r="AU464" s="250" t="s">
        <v>147</v>
      </c>
      <c r="AV464" s="14" t="s">
        <v>147</v>
      </c>
      <c r="AW464" s="14" t="s">
        <v>30</v>
      </c>
      <c r="AX464" s="14" t="s">
        <v>81</v>
      </c>
      <c r="AY464" s="250" t="s">
        <v>139</v>
      </c>
    </row>
    <row r="465" s="2" customFormat="1" ht="37.8" customHeight="1">
      <c r="A465" s="38"/>
      <c r="B465" s="39"/>
      <c r="C465" s="215" t="s">
        <v>522</v>
      </c>
      <c r="D465" s="215" t="s">
        <v>142</v>
      </c>
      <c r="E465" s="216" t="s">
        <v>523</v>
      </c>
      <c r="F465" s="217" t="s">
        <v>524</v>
      </c>
      <c r="G465" s="218" t="s">
        <v>271</v>
      </c>
      <c r="H465" s="219">
        <v>3.5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0.00046999999999999999</v>
      </c>
      <c r="R465" s="225">
        <f>Q465*H465</f>
        <v>0.001645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247</v>
      </c>
      <c r="AT465" s="227" t="s">
        <v>142</v>
      </c>
      <c r="AU465" s="227" t="s">
        <v>147</v>
      </c>
      <c r="AY465" s="17" t="s">
        <v>139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147</v>
      </c>
      <c r="BK465" s="228">
        <f>ROUND(I465*H465,2)</f>
        <v>0</v>
      </c>
      <c r="BL465" s="17" t="s">
        <v>247</v>
      </c>
      <c r="BM465" s="227" t="s">
        <v>525</v>
      </c>
    </row>
    <row r="466" s="13" customFormat="1">
      <c r="A466" s="13"/>
      <c r="B466" s="229"/>
      <c r="C466" s="230"/>
      <c r="D466" s="231" t="s">
        <v>149</v>
      </c>
      <c r="E466" s="232" t="s">
        <v>1</v>
      </c>
      <c r="F466" s="233" t="s">
        <v>526</v>
      </c>
      <c r="G466" s="230"/>
      <c r="H466" s="232" t="s">
        <v>1</v>
      </c>
      <c r="I466" s="234"/>
      <c r="J466" s="230"/>
      <c r="K466" s="230"/>
      <c r="L466" s="235"/>
      <c r="M466" s="236"/>
      <c r="N466" s="237"/>
      <c r="O466" s="237"/>
      <c r="P466" s="237"/>
      <c r="Q466" s="237"/>
      <c r="R466" s="237"/>
      <c r="S466" s="237"/>
      <c r="T466" s="23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9" t="s">
        <v>149</v>
      </c>
      <c r="AU466" s="239" t="s">
        <v>147</v>
      </c>
      <c r="AV466" s="13" t="s">
        <v>81</v>
      </c>
      <c r="AW466" s="13" t="s">
        <v>30</v>
      </c>
      <c r="AX466" s="13" t="s">
        <v>73</v>
      </c>
      <c r="AY466" s="239" t="s">
        <v>139</v>
      </c>
    </row>
    <row r="467" s="14" customFormat="1">
      <c r="A467" s="14"/>
      <c r="B467" s="240"/>
      <c r="C467" s="241"/>
      <c r="D467" s="231" t="s">
        <v>149</v>
      </c>
      <c r="E467" s="242" t="s">
        <v>1</v>
      </c>
      <c r="F467" s="243" t="s">
        <v>527</v>
      </c>
      <c r="G467" s="241"/>
      <c r="H467" s="244">
        <v>3.5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149</v>
      </c>
      <c r="AU467" s="250" t="s">
        <v>147</v>
      </c>
      <c r="AV467" s="14" t="s">
        <v>147</v>
      </c>
      <c r="AW467" s="14" t="s">
        <v>30</v>
      </c>
      <c r="AX467" s="14" t="s">
        <v>81</v>
      </c>
      <c r="AY467" s="250" t="s">
        <v>139</v>
      </c>
    </row>
    <row r="468" s="2" customFormat="1" ht="16.5" customHeight="1">
      <c r="A468" s="38"/>
      <c r="B468" s="39"/>
      <c r="C468" s="215" t="s">
        <v>528</v>
      </c>
      <c r="D468" s="215" t="s">
        <v>142</v>
      </c>
      <c r="E468" s="216" t="s">
        <v>529</v>
      </c>
      <c r="F468" s="217" t="s">
        <v>530</v>
      </c>
      <c r="G468" s="218" t="s">
        <v>271</v>
      </c>
      <c r="H468" s="219">
        <v>15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0.00023000000000000001</v>
      </c>
      <c r="T468" s="226">
        <f>S468*H468</f>
        <v>0.0034499999999999999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247</v>
      </c>
      <c r="AT468" s="227" t="s">
        <v>142</v>
      </c>
      <c r="AU468" s="227" t="s">
        <v>147</v>
      </c>
      <c r="AY468" s="17" t="s">
        <v>139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147</v>
      </c>
      <c r="BK468" s="228">
        <f>ROUND(I468*H468,2)</f>
        <v>0</v>
      </c>
      <c r="BL468" s="17" t="s">
        <v>247</v>
      </c>
      <c r="BM468" s="227" t="s">
        <v>531</v>
      </c>
    </row>
    <row r="469" s="14" customFormat="1">
      <c r="A469" s="14"/>
      <c r="B469" s="240"/>
      <c r="C469" s="241"/>
      <c r="D469" s="231" t="s">
        <v>149</v>
      </c>
      <c r="E469" s="242" t="s">
        <v>1</v>
      </c>
      <c r="F469" s="243" t="s">
        <v>8</v>
      </c>
      <c r="G469" s="241"/>
      <c r="H469" s="244">
        <v>15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149</v>
      </c>
      <c r="AU469" s="250" t="s">
        <v>147</v>
      </c>
      <c r="AV469" s="14" t="s">
        <v>147</v>
      </c>
      <c r="AW469" s="14" t="s">
        <v>30</v>
      </c>
      <c r="AX469" s="14" t="s">
        <v>81</v>
      </c>
      <c r="AY469" s="250" t="s">
        <v>139</v>
      </c>
    </row>
    <row r="470" s="2" customFormat="1" ht="16.5" customHeight="1">
      <c r="A470" s="38"/>
      <c r="B470" s="39"/>
      <c r="C470" s="215" t="s">
        <v>532</v>
      </c>
      <c r="D470" s="215" t="s">
        <v>142</v>
      </c>
      <c r="E470" s="216" t="s">
        <v>533</v>
      </c>
      <c r="F470" s="217" t="s">
        <v>534</v>
      </c>
      <c r="G470" s="218" t="s">
        <v>145</v>
      </c>
      <c r="H470" s="219">
        <v>9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247</v>
      </c>
      <c r="AT470" s="227" t="s">
        <v>142</v>
      </c>
      <c r="AU470" s="227" t="s">
        <v>147</v>
      </c>
      <c r="AY470" s="17" t="s">
        <v>139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147</v>
      </c>
      <c r="BK470" s="228">
        <f>ROUND(I470*H470,2)</f>
        <v>0</v>
      </c>
      <c r="BL470" s="17" t="s">
        <v>247</v>
      </c>
      <c r="BM470" s="227" t="s">
        <v>535</v>
      </c>
    </row>
    <row r="471" s="13" customFormat="1">
      <c r="A471" s="13"/>
      <c r="B471" s="229"/>
      <c r="C471" s="230"/>
      <c r="D471" s="231" t="s">
        <v>149</v>
      </c>
      <c r="E471" s="232" t="s">
        <v>1</v>
      </c>
      <c r="F471" s="233" t="s">
        <v>536</v>
      </c>
      <c r="G471" s="230"/>
      <c r="H471" s="232" t="s">
        <v>1</v>
      </c>
      <c r="I471" s="234"/>
      <c r="J471" s="230"/>
      <c r="K471" s="230"/>
      <c r="L471" s="235"/>
      <c r="M471" s="236"/>
      <c r="N471" s="237"/>
      <c r="O471" s="237"/>
      <c r="P471" s="237"/>
      <c r="Q471" s="237"/>
      <c r="R471" s="237"/>
      <c r="S471" s="237"/>
      <c r="T471" s="23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9" t="s">
        <v>149</v>
      </c>
      <c r="AU471" s="239" t="s">
        <v>147</v>
      </c>
      <c r="AV471" s="13" t="s">
        <v>81</v>
      </c>
      <c r="AW471" s="13" t="s">
        <v>30</v>
      </c>
      <c r="AX471" s="13" t="s">
        <v>73</v>
      </c>
      <c r="AY471" s="239" t="s">
        <v>139</v>
      </c>
    </row>
    <row r="472" s="14" customFormat="1">
      <c r="A472" s="14"/>
      <c r="B472" s="240"/>
      <c r="C472" s="241"/>
      <c r="D472" s="231" t="s">
        <v>149</v>
      </c>
      <c r="E472" s="242" t="s">
        <v>1</v>
      </c>
      <c r="F472" s="243" t="s">
        <v>537</v>
      </c>
      <c r="G472" s="241"/>
      <c r="H472" s="244">
        <v>9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0" t="s">
        <v>149</v>
      </c>
      <c r="AU472" s="250" t="s">
        <v>147</v>
      </c>
      <c r="AV472" s="14" t="s">
        <v>147</v>
      </c>
      <c r="AW472" s="14" t="s">
        <v>30</v>
      </c>
      <c r="AX472" s="14" t="s">
        <v>81</v>
      </c>
      <c r="AY472" s="250" t="s">
        <v>139</v>
      </c>
    </row>
    <row r="473" s="2" customFormat="1" ht="24.15" customHeight="1">
      <c r="A473" s="38"/>
      <c r="B473" s="39"/>
      <c r="C473" s="215" t="s">
        <v>538</v>
      </c>
      <c r="D473" s="215" t="s">
        <v>142</v>
      </c>
      <c r="E473" s="216" t="s">
        <v>539</v>
      </c>
      <c r="F473" s="217" t="s">
        <v>540</v>
      </c>
      <c r="G473" s="218" t="s">
        <v>145</v>
      </c>
      <c r="H473" s="219">
        <v>2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247</v>
      </c>
      <c r="AT473" s="227" t="s">
        <v>142</v>
      </c>
      <c r="AU473" s="227" t="s">
        <v>147</v>
      </c>
      <c r="AY473" s="17" t="s">
        <v>139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147</v>
      </c>
      <c r="BK473" s="228">
        <f>ROUND(I473*H473,2)</f>
        <v>0</v>
      </c>
      <c r="BL473" s="17" t="s">
        <v>247</v>
      </c>
      <c r="BM473" s="227" t="s">
        <v>541</v>
      </c>
    </row>
    <row r="474" s="14" customFormat="1">
      <c r="A474" s="14"/>
      <c r="B474" s="240"/>
      <c r="C474" s="241"/>
      <c r="D474" s="231" t="s">
        <v>149</v>
      </c>
      <c r="E474" s="242" t="s">
        <v>1</v>
      </c>
      <c r="F474" s="243" t="s">
        <v>147</v>
      </c>
      <c r="G474" s="241"/>
      <c r="H474" s="244">
        <v>2</v>
      </c>
      <c r="I474" s="245"/>
      <c r="J474" s="241"/>
      <c r="K474" s="241"/>
      <c r="L474" s="246"/>
      <c r="M474" s="247"/>
      <c r="N474" s="248"/>
      <c r="O474" s="248"/>
      <c r="P474" s="248"/>
      <c r="Q474" s="248"/>
      <c r="R474" s="248"/>
      <c r="S474" s="248"/>
      <c r="T474" s="249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0" t="s">
        <v>149</v>
      </c>
      <c r="AU474" s="250" t="s">
        <v>147</v>
      </c>
      <c r="AV474" s="14" t="s">
        <v>147</v>
      </c>
      <c r="AW474" s="14" t="s">
        <v>30</v>
      </c>
      <c r="AX474" s="14" t="s">
        <v>81</v>
      </c>
      <c r="AY474" s="250" t="s">
        <v>139</v>
      </c>
    </row>
    <row r="475" s="2" customFormat="1" ht="21.75" customHeight="1">
      <c r="A475" s="38"/>
      <c r="B475" s="39"/>
      <c r="C475" s="215" t="s">
        <v>542</v>
      </c>
      <c r="D475" s="215" t="s">
        <v>142</v>
      </c>
      <c r="E475" s="216" t="s">
        <v>543</v>
      </c>
      <c r="F475" s="217" t="s">
        <v>544</v>
      </c>
      <c r="G475" s="218" t="s">
        <v>145</v>
      </c>
      <c r="H475" s="219">
        <v>3</v>
      </c>
      <c r="I475" s="220"/>
      <c r="J475" s="221">
        <f>ROUND(I475*H475,2)</f>
        <v>0</v>
      </c>
      <c r="K475" s="222"/>
      <c r="L475" s="44"/>
      <c r="M475" s="223" t="s">
        <v>1</v>
      </c>
      <c r="N475" s="224" t="s">
        <v>39</v>
      </c>
      <c r="O475" s="91"/>
      <c r="P475" s="225">
        <f>O475*H475</f>
        <v>0</v>
      </c>
      <c r="Q475" s="225">
        <v>0.00012999999999999999</v>
      </c>
      <c r="R475" s="225">
        <f>Q475*H475</f>
        <v>0.00038999999999999994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247</v>
      </c>
      <c r="AT475" s="227" t="s">
        <v>142</v>
      </c>
      <c r="AU475" s="227" t="s">
        <v>147</v>
      </c>
      <c r="AY475" s="17" t="s">
        <v>139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147</v>
      </c>
      <c r="BK475" s="228">
        <f>ROUND(I475*H475,2)</f>
        <v>0</v>
      </c>
      <c r="BL475" s="17" t="s">
        <v>247</v>
      </c>
      <c r="BM475" s="227" t="s">
        <v>545</v>
      </c>
    </row>
    <row r="476" s="13" customFormat="1">
      <c r="A476" s="13"/>
      <c r="B476" s="229"/>
      <c r="C476" s="230"/>
      <c r="D476" s="231" t="s">
        <v>149</v>
      </c>
      <c r="E476" s="232" t="s">
        <v>1</v>
      </c>
      <c r="F476" s="233" t="s">
        <v>546</v>
      </c>
      <c r="G476" s="230"/>
      <c r="H476" s="232" t="s">
        <v>1</v>
      </c>
      <c r="I476" s="234"/>
      <c r="J476" s="230"/>
      <c r="K476" s="230"/>
      <c r="L476" s="235"/>
      <c r="M476" s="236"/>
      <c r="N476" s="237"/>
      <c r="O476" s="237"/>
      <c r="P476" s="237"/>
      <c r="Q476" s="237"/>
      <c r="R476" s="237"/>
      <c r="S476" s="237"/>
      <c r="T476" s="238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39" t="s">
        <v>149</v>
      </c>
      <c r="AU476" s="239" t="s">
        <v>147</v>
      </c>
      <c r="AV476" s="13" t="s">
        <v>81</v>
      </c>
      <c r="AW476" s="13" t="s">
        <v>30</v>
      </c>
      <c r="AX476" s="13" t="s">
        <v>73</v>
      </c>
      <c r="AY476" s="239" t="s">
        <v>139</v>
      </c>
    </row>
    <row r="477" s="14" customFormat="1">
      <c r="A477" s="14"/>
      <c r="B477" s="240"/>
      <c r="C477" s="241"/>
      <c r="D477" s="231" t="s">
        <v>149</v>
      </c>
      <c r="E477" s="242" t="s">
        <v>1</v>
      </c>
      <c r="F477" s="243" t="s">
        <v>454</v>
      </c>
      <c r="G477" s="241"/>
      <c r="H477" s="244">
        <v>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0" t="s">
        <v>149</v>
      </c>
      <c r="AU477" s="250" t="s">
        <v>147</v>
      </c>
      <c r="AV477" s="14" t="s">
        <v>147</v>
      </c>
      <c r="AW477" s="14" t="s">
        <v>30</v>
      </c>
      <c r="AX477" s="14" t="s">
        <v>81</v>
      </c>
      <c r="AY477" s="250" t="s">
        <v>139</v>
      </c>
    </row>
    <row r="478" s="2" customFormat="1" ht="21.75" customHeight="1">
      <c r="A478" s="38"/>
      <c r="B478" s="39"/>
      <c r="C478" s="215" t="s">
        <v>547</v>
      </c>
      <c r="D478" s="215" t="s">
        <v>142</v>
      </c>
      <c r="E478" s="216" t="s">
        <v>548</v>
      </c>
      <c r="F478" s="217" t="s">
        <v>549</v>
      </c>
      <c r="G478" s="218" t="s">
        <v>512</v>
      </c>
      <c r="H478" s="219">
        <v>3</v>
      </c>
      <c r="I478" s="220"/>
      <c r="J478" s="221">
        <f>ROUND(I478*H478,2)</f>
        <v>0</v>
      </c>
      <c r="K478" s="222"/>
      <c r="L478" s="44"/>
      <c r="M478" s="223" t="s">
        <v>1</v>
      </c>
      <c r="N478" s="224" t="s">
        <v>39</v>
      </c>
      <c r="O478" s="91"/>
      <c r="P478" s="225">
        <f>O478*H478</f>
        <v>0</v>
      </c>
      <c r="Q478" s="225">
        <v>0.00021000000000000001</v>
      </c>
      <c r="R478" s="225">
        <f>Q478*H478</f>
        <v>0.00063000000000000003</v>
      </c>
      <c r="S478" s="225">
        <v>0</v>
      </c>
      <c r="T478" s="226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7" t="s">
        <v>247</v>
      </c>
      <c r="AT478" s="227" t="s">
        <v>142</v>
      </c>
      <c r="AU478" s="227" t="s">
        <v>147</v>
      </c>
      <c r="AY478" s="17" t="s">
        <v>139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147</v>
      </c>
      <c r="BK478" s="228">
        <f>ROUND(I478*H478,2)</f>
        <v>0</v>
      </c>
      <c r="BL478" s="17" t="s">
        <v>247</v>
      </c>
      <c r="BM478" s="227" t="s">
        <v>550</v>
      </c>
    </row>
    <row r="479" s="13" customFormat="1">
      <c r="A479" s="13"/>
      <c r="B479" s="229"/>
      <c r="C479" s="230"/>
      <c r="D479" s="231" t="s">
        <v>149</v>
      </c>
      <c r="E479" s="232" t="s">
        <v>1</v>
      </c>
      <c r="F479" s="233" t="s">
        <v>551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149</v>
      </c>
      <c r="AU479" s="239" t="s">
        <v>147</v>
      </c>
      <c r="AV479" s="13" t="s">
        <v>81</v>
      </c>
      <c r="AW479" s="13" t="s">
        <v>30</v>
      </c>
      <c r="AX479" s="13" t="s">
        <v>73</v>
      </c>
      <c r="AY479" s="239" t="s">
        <v>139</v>
      </c>
    </row>
    <row r="480" s="14" customFormat="1">
      <c r="A480" s="14"/>
      <c r="B480" s="240"/>
      <c r="C480" s="241"/>
      <c r="D480" s="231" t="s">
        <v>149</v>
      </c>
      <c r="E480" s="242" t="s">
        <v>1</v>
      </c>
      <c r="F480" s="243" t="s">
        <v>454</v>
      </c>
      <c r="G480" s="241"/>
      <c r="H480" s="244">
        <v>3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149</v>
      </c>
      <c r="AU480" s="250" t="s">
        <v>147</v>
      </c>
      <c r="AV480" s="14" t="s">
        <v>147</v>
      </c>
      <c r="AW480" s="14" t="s">
        <v>30</v>
      </c>
      <c r="AX480" s="14" t="s">
        <v>81</v>
      </c>
      <c r="AY480" s="250" t="s">
        <v>139</v>
      </c>
    </row>
    <row r="481" s="2" customFormat="1" ht="24.15" customHeight="1">
      <c r="A481" s="38"/>
      <c r="B481" s="39"/>
      <c r="C481" s="215" t="s">
        <v>552</v>
      </c>
      <c r="D481" s="215" t="s">
        <v>142</v>
      </c>
      <c r="E481" s="216" t="s">
        <v>553</v>
      </c>
      <c r="F481" s="217" t="s">
        <v>554</v>
      </c>
      <c r="G481" s="218" t="s">
        <v>145</v>
      </c>
      <c r="H481" s="219">
        <v>4</v>
      </c>
      <c r="I481" s="220"/>
      <c r="J481" s="221">
        <f>ROUND(I481*H481,2)</f>
        <v>0</v>
      </c>
      <c r="K481" s="222"/>
      <c r="L481" s="44"/>
      <c r="M481" s="223" t="s">
        <v>1</v>
      </c>
      <c r="N481" s="224" t="s">
        <v>39</v>
      </c>
      <c r="O481" s="91"/>
      <c r="P481" s="225">
        <f>O481*H481</f>
        <v>0</v>
      </c>
      <c r="Q481" s="225">
        <v>0.00042000000000000002</v>
      </c>
      <c r="R481" s="225">
        <f>Q481*H481</f>
        <v>0.0016800000000000001</v>
      </c>
      <c r="S481" s="225">
        <v>0</v>
      </c>
      <c r="T481" s="226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7" t="s">
        <v>247</v>
      </c>
      <c r="AT481" s="227" t="s">
        <v>142</v>
      </c>
      <c r="AU481" s="227" t="s">
        <v>147</v>
      </c>
      <c r="AY481" s="17" t="s">
        <v>139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147</v>
      </c>
      <c r="BK481" s="228">
        <f>ROUND(I481*H481,2)</f>
        <v>0</v>
      </c>
      <c r="BL481" s="17" t="s">
        <v>247</v>
      </c>
      <c r="BM481" s="227" t="s">
        <v>555</v>
      </c>
    </row>
    <row r="482" s="13" customFormat="1">
      <c r="A482" s="13"/>
      <c r="B482" s="229"/>
      <c r="C482" s="230"/>
      <c r="D482" s="231" t="s">
        <v>149</v>
      </c>
      <c r="E482" s="232" t="s">
        <v>1</v>
      </c>
      <c r="F482" s="233" t="s">
        <v>556</v>
      </c>
      <c r="G482" s="230"/>
      <c r="H482" s="232" t="s">
        <v>1</v>
      </c>
      <c r="I482" s="234"/>
      <c r="J482" s="230"/>
      <c r="K482" s="230"/>
      <c r="L482" s="235"/>
      <c r="M482" s="236"/>
      <c r="N482" s="237"/>
      <c r="O482" s="237"/>
      <c r="P482" s="237"/>
      <c r="Q482" s="237"/>
      <c r="R482" s="237"/>
      <c r="S482" s="237"/>
      <c r="T482" s="238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9" t="s">
        <v>149</v>
      </c>
      <c r="AU482" s="239" t="s">
        <v>147</v>
      </c>
      <c r="AV482" s="13" t="s">
        <v>81</v>
      </c>
      <c r="AW482" s="13" t="s">
        <v>30</v>
      </c>
      <c r="AX482" s="13" t="s">
        <v>73</v>
      </c>
      <c r="AY482" s="239" t="s">
        <v>139</v>
      </c>
    </row>
    <row r="483" s="14" customFormat="1">
      <c r="A483" s="14"/>
      <c r="B483" s="240"/>
      <c r="C483" s="241"/>
      <c r="D483" s="231" t="s">
        <v>149</v>
      </c>
      <c r="E483" s="242" t="s">
        <v>1</v>
      </c>
      <c r="F483" s="243" t="s">
        <v>557</v>
      </c>
      <c r="G483" s="241"/>
      <c r="H483" s="244">
        <v>4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149</v>
      </c>
      <c r="AU483" s="250" t="s">
        <v>147</v>
      </c>
      <c r="AV483" s="14" t="s">
        <v>147</v>
      </c>
      <c r="AW483" s="14" t="s">
        <v>30</v>
      </c>
      <c r="AX483" s="14" t="s">
        <v>81</v>
      </c>
      <c r="AY483" s="250" t="s">
        <v>139</v>
      </c>
    </row>
    <row r="484" s="2" customFormat="1" ht="21.75" customHeight="1">
      <c r="A484" s="38"/>
      <c r="B484" s="39"/>
      <c r="C484" s="215" t="s">
        <v>558</v>
      </c>
      <c r="D484" s="215" t="s">
        <v>142</v>
      </c>
      <c r="E484" s="216" t="s">
        <v>559</v>
      </c>
      <c r="F484" s="217" t="s">
        <v>560</v>
      </c>
      <c r="G484" s="218" t="s">
        <v>145</v>
      </c>
      <c r="H484" s="219">
        <v>2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2.0000000000000002E-05</v>
      </c>
      <c r="R484" s="225">
        <f>Q484*H484</f>
        <v>4.0000000000000003E-05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247</v>
      </c>
      <c r="AT484" s="227" t="s">
        <v>142</v>
      </c>
      <c r="AU484" s="227" t="s">
        <v>147</v>
      </c>
      <c r="AY484" s="17" t="s">
        <v>139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147</v>
      </c>
      <c r="BK484" s="228">
        <f>ROUND(I484*H484,2)</f>
        <v>0</v>
      </c>
      <c r="BL484" s="17" t="s">
        <v>247</v>
      </c>
      <c r="BM484" s="227" t="s">
        <v>561</v>
      </c>
    </row>
    <row r="485" s="13" customFormat="1">
      <c r="A485" s="13"/>
      <c r="B485" s="229"/>
      <c r="C485" s="230"/>
      <c r="D485" s="231" t="s">
        <v>149</v>
      </c>
      <c r="E485" s="232" t="s">
        <v>1</v>
      </c>
      <c r="F485" s="233" t="s">
        <v>562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149</v>
      </c>
      <c r="AU485" s="239" t="s">
        <v>147</v>
      </c>
      <c r="AV485" s="13" t="s">
        <v>81</v>
      </c>
      <c r="AW485" s="13" t="s">
        <v>30</v>
      </c>
      <c r="AX485" s="13" t="s">
        <v>73</v>
      </c>
      <c r="AY485" s="239" t="s">
        <v>139</v>
      </c>
    </row>
    <row r="486" s="14" customFormat="1">
      <c r="A486" s="14"/>
      <c r="B486" s="240"/>
      <c r="C486" s="241"/>
      <c r="D486" s="231" t="s">
        <v>149</v>
      </c>
      <c r="E486" s="242" t="s">
        <v>1</v>
      </c>
      <c r="F486" s="243" t="s">
        <v>147</v>
      </c>
      <c r="G486" s="241"/>
      <c r="H486" s="244">
        <v>2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149</v>
      </c>
      <c r="AU486" s="250" t="s">
        <v>147</v>
      </c>
      <c r="AV486" s="14" t="s">
        <v>147</v>
      </c>
      <c r="AW486" s="14" t="s">
        <v>30</v>
      </c>
      <c r="AX486" s="14" t="s">
        <v>73</v>
      </c>
      <c r="AY486" s="250" t="s">
        <v>139</v>
      </c>
    </row>
    <row r="487" s="15" customFormat="1">
      <c r="A487" s="15"/>
      <c r="B487" s="251"/>
      <c r="C487" s="252"/>
      <c r="D487" s="231" t="s">
        <v>149</v>
      </c>
      <c r="E487" s="253" t="s">
        <v>1</v>
      </c>
      <c r="F487" s="254" t="s">
        <v>174</v>
      </c>
      <c r="G487" s="252"/>
      <c r="H487" s="255">
        <v>2</v>
      </c>
      <c r="I487" s="256"/>
      <c r="J487" s="252"/>
      <c r="K487" s="252"/>
      <c r="L487" s="257"/>
      <c r="M487" s="258"/>
      <c r="N487" s="259"/>
      <c r="O487" s="259"/>
      <c r="P487" s="259"/>
      <c r="Q487" s="259"/>
      <c r="R487" s="259"/>
      <c r="S487" s="259"/>
      <c r="T487" s="260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1" t="s">
        <v>149</v>
      </c>
      <c r="AU487" s="261" t="s">
        <v>147</v>
      </c>
      <c r="AV487" s="15" t="s">
        <v>146</v>
      </c>
      <c r="AW487" s="15" t="s">
        <v>30</v>
      </c>
      <c r="AX487" s="15" t="s">
        <v>81</v>
      </c>
      <c r="AY487" s="261" t="s">
        <v>139</v>
      </c>
    </row>
    <row r="488" s="2" customFormat="1" ht="16.5" customHeight="1">
      <c r="A488" s="38"/>
      <c r="B488" s="39"/>
      <c r="C488" s="262" t="s">
        <v>563</v>
      </c>
      <c r="D488" s="262" t="s">
        <v>357</v>
      </c>
      <c r="E488" s="263" t="s">
        <v>564</v>
      </c>
      <c r="F488" s="264" t="s">
        <v>565</v>
      </c>
      <c r="G488" s="265" t="s">
        <v>271</v>
      </c>
      <c r="H488" s="266">
        <v>2</v>
      </c>
      <c r="I488" s="267"/>
      <c r="J488" s="268">
        <f>ROUND(I488*H488,2)</f>
        <v>0</v>
      </c>
      <c r="K488" s="269"/>
      <c r="L488" s="270"/>
      <c r="M488" s="271" t="s">
        <v>1</v>
      </c>
      <c r="N488" s="272" t="s">
        <v>39</v>
      </c>
      <c r="O488" s="91"/>
      <c r="P488" s="225">
        <f>O488*H488</f>
        <v>0</v>
      </c>
      <c r="Q488" s="225">
        <v>0.00025000000000000001</v>
      </c>
      <c r="R488" s="225">
        <f>Q488*H488</f>
        <v>0.00050000000000000001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330</v>
      </c>
      <c r="AT488" s="227" t="s">
        <v>357</v>
      </c>
      <c r="AU488" s="227" t="s">
        <v>147</v>
      </c>
      <c r="AY488" s="17" t="s">
        <v>139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147</v>
      </c>
      <c r="BK488" s="228">
        <f>ROUND(I488*H488,2)</f>
        <v>0</v>
      </c>
      <c r="BL488" s="17" t="s">
        <v>247</v>
      </c>
      <c r="BM488" s="227" t="s">
        <v>566</v>
      </c>
    </row>
    <row r="489" s="13" customFormat="1">
      <c r="A489" s="13"/>
      <c r="B489" s="229"/>
      <c r="C489" s="230"/>
      <c r="D489" s="231" t="s">
        <v>149</v>
      </c>
      <c r="E489" s="232" t="s">
        <v>1</v>
      </c>
      <c r="F489" s="233" t="s">
        <v>562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149</v>
      </c>
      <c r="AU489" s="239" t="s">
        <v>147</v>
      </c>
      <c r="AV489" s="13" t="s">
        <v>81</v>
      </c>
      <c r="AW489" s="13" t="s">
        <v>30</v>
      </c>
      <c r="AX489" s="13" t="s">
        <v>73</v>
      </c>
      <c r="AY489" s="239" t="s">
        <v>139</v>
      </c>
    </row>
    <row r="490" s="14" customFormat="1">
      <c r="A490" s="14"/>
      <c r="B490" s="240"/>
      <c r="C490" s="241"/>
      <c r="D490" s="231" t="s">
        <v>149</v>
      </c>
      <c r="E490" s="242" t="s">
        <v>1</v>
      </c>
      <c r="F490" s="243" t="s">
        <v>147</v>
      </c>
      <c r="G490" s="241"/>
      <c r="H490" s="244">
        <v>2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149</v>
      </c>
      <c r="AU490" s="250" t="s">
        <v>147</v>
      </c>
      <c r="AV490" s="14" t="s">
        <v>147</v>
      </c>
      <c r="AW490" s="14" t="s">
        <v>30</v>
      </c>
      <c r="AX490" s="14" t="s">
        <v>73</v>
      </c>
      <c r="AY490" s="250" t="s">
        <v>139</v>
      </c>
    </row>
    <row r="491" s="15" customFormat="1">
      <c r="A491" s="15"/>
      <c r="B491" s="251"/>
      <c r="C491" s="252"/>
      <c r="D491" s="231" t="s">
        <v>149</v>
      </c>
      <c r="E491" s="253" t="s">
        <v>1</v>
      </c>
      <c r="F491" s="254" t="s">
        <v>174</v>
      </c>
      <c r="G491" s="252"/>
      <c r="H491" s="255">
        <v>2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1" t="s">
        <v>149</v>
      </c>
      <c r="AU491" s="261" t="s">
        <v>147</v>
      </c>
      <c r="AV491" s="15" t="s">
        <v>146</v>
      </c>
      <c r="AW491" s="15" t="s">
        <v>30</v>
      </c>
      <c r="AX491" s="15" t="s">
        <v>81</v>
      </c>
      <c r="AY491" s="261" t="s">
        <v>139</v>
      </c>
    </row>
    <row r="492" s="2" customFormat="1" ht="16.5" customHeight="1">
      <c r="A492" s="38"/>
      <c r="B492" s="39"/>
      <c r="C492" s="215" t="s">
        <v>567</v>
      </c>
      <c r="D492" s="215" t="s">
        <v>142</v>
      </c>
      <c r="E492" s="216" t="s">
        <v>568</v>
      </c>
      <c r="F492" s="217" t="s">
        <v>569</v>
      </c>
      <c r="G492" s="218" t="s">
        <v>145</v>
      </c>
      <c r="H492" s="219">
        <v>2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0.00068999999999999997</v>
      </c>
      <c r="R492" s="225">
        <f>Q492*H492</f>
        <v>0.0013799999999999999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146</v>
      </c>
      <c r="AT492" s="227" t="s">
        <v>142</v>
      </c>
      <c r="AU492" s="227" t="s">
        <v>147</v>
      </c>
      <c r="AY492" s="17" t="s">
        <v>139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147</v>
      </c>
      <c r="BK492" s="228">
        <f>ROUND(I492*H492,2)</f>
        <v>0</v>
      </c>
      <c r="BL492" s="17" t="s">
        <v>146</v>
      </c>
      <c r="BM492" s="227" t="s">
        <v>570</v>
      </c>
    </row>
    <row r="493" s="14" customFormat="1">
      <c r="A493" s="14"/>
      <c r="B493" s="240"/>
      <c r="C493" s="241"/>
      <c r="D493" s="231" t="s">
        <v>149</v>
      </c>
      <c r="E493" s="242" t="s">
        <v>1</v>
      </c>
      <c r="F493" s="243" t="s">
        <v>571</v>
      </c>
      <c r="G493" s="241"/>
      <c r="H493" s="244">
        <v>2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149</v>
      </c>
      <c r="AU493" s="250" t="s">
        <v>147</v>
      </c>
      <c r="AV493" s="14" t="s">
        <v>147</v>
      </c>
      <c r="AW493" s="14" t="s">
        <v>30</v>
      </c>
      <c r="AX493" s="14" t="s">
        <v>81</v>
      </c>
      <c r="AY493" s="250" t="s">
        <v>139</v>
      </c>
    </row>
    <row r="494" s="2" customFormat="1" ht="24.15" customHeight="1">
      <c r="A494" s="38"/>
      <c r="B494" s="39"/>
      <c r="C494" s="262" t="s">
        <v>572</v>
      </c>
      <c r="D494" s="262" t="s">
        <v>357</v>
      </c>
      <c r="E494" s="263" t="s">
        <v>573</v>
      </c>
      <c r="F494" s="264" t="s">
        <v>574</v>
      </c>
      <c r="G494" s="265" t="s">
        <v>145</v>
      </c>
      <c r="H494" s="266">
        <v>2</v>
      </c>
      <c r="I494" s="267"/>
      <c r="J494" s="268">
        <f>ROUND(I494*H494,2)</f>
        <v>0</v>
      </c>
      <c r="K494" s="269"/>
      <c r="L494" s="270"/>
      <c r="M494" s="271" t="s">
        <v>1</v>
      </c>
      <c r="N494" s="272" t="s">
        <v>39</v>
      </c>
      <c r="O494" s="91"/>
      <c r="P494" s="225">
        <f>O494*H494</f>
        <v>0</v>
      </c>
      <c r="Q494" s="225">
        <v>0.0018</v>
      </c>
      <c r="R494" s="225">
        <f>Q494*H494</f>
        <v>0.0035999999999999999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205</v>
      </c>
      <c r="AT494" s="227" t="s">
        <v>357</v>
      </c>
      <c r="AU494" s="227" t="s">
        <v>147</v>
      </c>
      <c r="AY494" s="17" t="s">
        <v>139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147</v>
      </c>
      <c r="BK494" s="228">
        <f>ROUND(I494*H494,2)</f>
        <v>0</v>
      </c>
      <c r="BL494" s="17" t="s">
        <v>146</v>
      </c>
      <c r="BM494" s="227" t="s">
        <v>575</v>
      </c>
    </row>
    <row r="495" s="2" customFormat="1" ht="24.15" customHeight="1">
      <c r="A495" s="38"/>
      <c r="B495" s="39"/>
      <c r="C495" s="262" t="s">
        <v>576</v>
      </c>
      <c r="D495" s="262" t="s">
        <v>357</v>
      </c>
      <c r="E495" s="263" t="s">
        <v>577</v>
      </c>
      <c r="F495" s="264" t="s">
        <v>578</v>
      </c>
      <c r="G495" s="265" t="s">
        <v>145</v>
      </c>
      <c r="H495" s="266">
        <v>2</v>
      </c>
      <c r="I495" s="267"/>
      <c r="J495" s="268">
        <f>ROUND(I495*H495,2)</f>
        <v>0</v>
      </c>
      <c r="K495" s="269"/>
      <c r="L495" s="270"/>
      <c r="M495" s="271" t="s">
        <v>1</v>
      </c>
      <c r="N495" s="272" t="s">
        <v>39</v>
      </c>
      <c r="O495" s="91"/>
      <c r="P495" s="225">
        <f>O495*H495</f>
        <v>0</v>
      </c>
      <c r="Q495" s="225">
        <v>0.00010000000000000001</v>
      </c>
      <c r="R495" s="225">
        <f>Q495*H495</f>
        <v>0.00020000000000000001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205</v>
      </c>
      <c r="AT495" s="227" t="s">
        <v>357</v>
      </c>
      <c r="AU495" s="227" t="s">
        <v>147</v>
      </c>
      <c r="AY495" s="17" t="s">
        <v>139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147</v>
      </c>
      <c r="BK495" s="228">
        <f>ROUND(I495*H495,2)</f>
        <v>0</v>
      </c>
      <c r="BL495" s="17" t="s">
        <v>146</v>
      </c>
      <c r="BM495" s="227" t="s">
        <v>579</v>
      </c>
    </row>
    <row r="496" s="2" customFormat="1" ht="24.15" customHeight="1">
      <c r="A496" s="38"/>
      <c r="B496" s="39"/>
      <c r="C496" s="215" t="s">
        <v>580</v>
      </c>
      <c r="D496" s="215" t="s">
        <v>142</v>
      </c>
      <c r="E496" s="216" t="s">
        <v>581</v>
      </c>
      <c r="F496" s="217" t="s">
        <v>582</v>
      </c>
      <c r="G496" s="218" t="s">
        <v>271</v>
      </c>
      <c r="H496" s="219">
        <v>20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0.00019000000000000001</v>
      </c>
      <c r="R496" s="225">
        <f>Q496*H496</f>
        <v>0.0038000000000000004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247</v>
      </c>
      <c r="AT496" s="227" t="s">
        <v>142</v>
      </c>
      <c r="AU496" s="227" t="s">
        <v>147</v>
      </c>
      <c r="AY496" s="17" t="s">
        <v>139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147</v>
      </c>
      <c r="BK496" s="228">
        <f>ROUND(I496*H496,2)</f>
        <v>0</v>
      </c>
      <c r="BL496" s="17" t="s">
        <v>247</v>
      </c>
      <c r="BM496" s="227" t="s">
        <v>583</v>
      </c>
    </row>
    <row r="497" s="14" customFormat="1">
      <c r="A497" s="14"/>
      <c r="B497" s="240"/>
      <c r="C497" s="241"/>
      <c r="D497" s="231" t="s">
        <v>149</v>
      </c>
      <c r="E497" s="242" t="s">
        <v>1</v>
      </c>
      <c r="F497" s="243" t="s">
        <v>263</v>
      </c>
      <c r="G497" s="241"/>
      <c r="H497" s="244">
        <v>20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149</v>
      </c>
      <c r="AU497" s="250" t="s">
        <v>147</v>
      </c>
      <c r="AV497" s="14" t="s">
        <v>147</v>
      </c>
      <c r="AW497" s="14" t="s">
        <v>30</v>
      </c>
      <c r="AX497" s="14" t="s">
        <v>81</v>
      </c>
      <c r="AY497" s="250" t="s">
        <v>139</v>
      </c>
    </row>
    <row r="498" s="2" customFormat="1" ht="21.75" customHeight="1">
      <c r="A498" s="38"/>
      <c r="B498" s="39"/>
      <c r="C498" s="215" t="s">
        <v>584</v>
      </c>
      <c r="D498" s="215" t="s">
        <v>142</v>
      </c>
      <c r="E498" s="216" t="s">
        <v>585</v>
      </c>
      <c r="F498" s="217" t="s">
        <v>586</v>
      </c>
      <c r="G498" s="218" t="s">
        <v>271</v>
      </c>
      <c r="H498" s="219">
        <v>20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1.0000000000000001E-05</v>
      </c>
      <c r="R498" s="225">
        <f>Q498*H498</f>
        <v>0.00020000000000000001</v>
      </c>
      <c r="S498" s="225">
        <v>0</v>
      </c>
      <c r="T498" s="226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247</v>
      </c>
      <c r="AT498" s="227" t="s">
        <v>142</v>
      </c>
      <c r="AU498" s="227" t="s">
        <v>147</v>
      </c>
      <c r="AY498" s="17" t="s">
        <v>139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147</v>
      </c>
      <c r="BK498" s="228">
        <f>ROUND(I498*H498,2)</f>
        <v>0</v>
      </c>
      <c r="BL498" s="17" t="s">
        <v>247</v>
      </c>
      <c r="BM498" s="227" t="s">
        <v>587</v>
      </c>
    </row>
    <row r="499" s="14" customFormat="1">
      <c r="A499" s="14"/>
      <c r="B499" s="240"/>
      <c r="C499" s="241"/>
      <c r="D499" s="231" t="s">
        <v>149</v>
      </c>
      <c r="E499" s="242" t="s">
        <v>1</v>
      </c>
      <c r="F499" s="243" t="s">
        <v>263</v>
      </c>
      <c r="G499" s="241"/>
      <c r="H499" s="244">
        <v>20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149</v>
      </c>
      <c r="AU499" s="250" t="s">
        <v>147</v>
      </c>
      <c r="AV499" s="14" t="s">
        <v>147</v>
      </c>
      <c r="AW499" s="14" t="s">
        <v>30</v>
      </c>
      <c r="AX499" s="14" t="s">
        <v>81</v>
      </c>
      <c r="AY499" s="250" t="s">
        <v>139</v>
      </c>
    </row>
    <row r="500" s="2" customFormat="1" ht="24.15" customHeight="1">
      <c r="A500" s="38"/>
      <c r="B500" s="39"/>
      <c r="C500" s="215" t="s">
        <v>588</v>
      </c>
      <c r="D500" s="215" t="s">
        <v>142</v>
      </c>
      <c r="E500" s="216" t="s">
        <v>589</v>
      </c>
      <c r="F500" s="217" t="s">
        <v>590</v>
      </c>
      <c r="G500" s="218" t="s">
        <v>314</v>
      </c>
      <c r="H500" s="219">
        <v>0.033000000000000002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247</v>
      </c>
      <c r="AT500" s="227" t="s">
        <v>142</v>
      </c>
      <c r="AU500" s="227" t="s">
        <v>147</v>
      </c>
      <c r="AY500" s="17" t="s">
        <v>139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147</v>
      </c>
      <c r="BK500" s="228">
        <f>ROUND(I500*H500,2)</f>
        <v>0</v>
      </c>
      <c r="BL500" s="17" t="s">
        <v>247</v>
      </c>
      <c r="BM500" s="227" t="s">
        <v>591</v>
      </c>
    </row>
    <row r="501" s="2" customFormat="1" ht="24.15" customHeight="1">
      <c r="A501" s="38"/>
      <c r="B501" s="39"/>
      <c r="C501" s="215" t="s">
        <v>592</v>
      </c>
      <c r="D501" s="215" t="s">
        <v>142</v>
      </c>
      <c r="E501" s="216" t="s">
        <v>593</v>
      </c>
      <c r="F501" s="217" t="s">
        <v>594</v>
      </c>
      <c r="G501" s="218" t="s">
        <v>314</v>
      </c>
      <c r="H501" s="219">
        <v>0.033000000000000002</v>
      </c>
      <c r="I501" s="220"/>
      <c r="J501" s="221">
        <f>ROUND(I501*H501,2)</f>
        <v>0</v>
      </c>
      <c r="K501" s="222"/>
      <c r="L501" s="44"/>
      <c r="M501" s="223" t="s">
        <v>1</v>
      </c>
      <c r="N501" s="224" t="s">
        <v>39</v>
      </c>
      <c r="O501" s="91"/>
      <c r="P501" s="225">
        <f>O501*H501</f>
        <v>0</v>
      </c>
      <c r="Q501" s="225">
        <v>0</v>
      </c>
      <c r="R501" s="225">
        <f>Q501*H501</f>
        <v>0</v>
      </c>
      <c r="S501" s="225">
        <v>0</v>
      </c>
      <c r="T501" s="226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7" t="s">
        <v>247</v>
      </c>
      <c r="AT501" s="227" t="s">
        <v>142</v>
      </c>
      <c r="AU501" s="227" t="s">
        <v>147</v>
      </c>
      <c r="AY501" s="17" t="s">
        <v>139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147</v>
      </c>
      <c r="BK501" s="228">
        <f>ROUND(I501*H501,2)</f>
        <v>0</v>
      </c>
      <c r="BL501" s="17" t="s">
        <v>247</v>
      </c>
      <c r="BM501" s="227" t="s">
        <v>595</v>
      </c>
    </row>
    <row r="502" s="2" customFormat="1" ht="24.15" customHeight="1">
      <c r="A502" s="38"/>
      <c r="B502" s="39"/>
      <c r="C502" s="215" t="s">
        <v>596</v>
      </c>
      <c r="D502" s="215" t="s">
        <v>142</v>
      </c>
      <c r="E502" s="216" t="s">
        <v>597</v>
      </c>
      <c r="F502" s="217" t="s">
        <v>598</v>
      </c>
      <c r="G502" s="218" t="s">
        <v>314</v>
      </c>
      <c r="H502" s="219">
        <v>0.033000000000000002</v>
      </c>
      <c r="I502" s="220"/>
      <c r="J502" s="221">
        <f>ROUND(I502*H502,2)</f>
        <v>0</v>
      </c>
      <c r="K502" s="222"/>
      <c r="L502" s="44"/>
      <c r="M502" s="223" t="s">
        <v>1</v>
      </c>
      <c r="N502" s="224" t="s">
        <v>39</v>
      </c>
      <c r="O502" s="91"/>
      <c r="P502" s="225">
        <f>O502*H502</f>
        <v>0</v>
      </c>
      <c r="Q502" s="225">
        <v>0</v>
      </c>
      <c r="R502" s="225">
        <f>Q502*H502</f>
        <v>0</v>
      </c>
      <c r="S502" s="225">
        <v>0</v>
      </c>
      <c r="T502" s="226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7" t="s">
        <v>247</v>
      </c>
      <c r="AT502" s="227" t="s">
        <v>142</v>
      </c>
      <c r="AU502" s="227" t="s">
        <v>147</v>
      </c>
      <c r="AY502" s="17" t="s">
        <v>139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147</v>
      </c>
      <c r="BK502" s="228">
        <f>ROUND(I502*H502,2)</f>
        <v>0</v>
      </c>
      <c r="BL502" s="17" t="s">
        <v>247</v>
      </c>
      <c r="BM502" s="227" t="s">
        <v>599</v>
      </c>
    </row>
    <row r="503" s="12" customFormat="1" ht="22.8" customHeight="1">
      <c r="A503" s="12"/>
      <c r="B503" s="199"/>
      <c r="C503" s="200"/>
      <c r="D503" s="201" t="s">
        <v>72</v>
      </c>
      <c r="E503" s="213" t="s">
        <v>600</v>
      </c>
      <c r="F503" s="213" t="s">
        <v>601</v>
      </c>
      <c r="G503" s="200"/>
      <c r="H503" s="200"/>
      <c r="I503" s="203"/>
      <c r="J503" s="214">
        <f>BK503</f>
        <v>0</v>
      </c>
      <c r="K503" s="200"/>
      <c r="L503" s="205"/>
      <c r="M503" s="206"/>
      <c r="N503" s="207"/>
      <c r="O503" s="207"/>
      <c r="P503" s="208">
        <f>SUM(P504:P511)</f>
        <v>0</v>
      </c>
      <c r="Q503" s="207"/>
      <c r="R503" s="208">
        <f>SUM(R504:R511)</f>
        <v>0.00089999999999999998</v>
      </c>
      <c r="S503" s="207"/>
      <c r="T503" s="209">
        <f>SUM(T504:T511)</f>
        <v>0.012750000000000001</v>
      </c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R503" s="210" t="s">
        <v>147</v>
      </c>
      <c r="AT503" s="211" t="s">
        <v>72</v>
      </c>
      <c r="AU503" s="211" t="s">
        <v>81</v>
      </c>
      <c r="AY503" s="210" t="s">
        <v>139</v>
      </c>
      <c r="BK503" s="212">
        <f>SUM(BK504:BK511)</f>
        <v>0</v>
      </c>
    </row>
    <row r="504" s="2" customFormat="1" ht="21.75" customHeight="1">
      <c r="A504" s="38"/>
      <c r="B504" s="39"/>
      <c r="C504" s="215" t="s">
        <v>602</v>
      </c>
      <c r="D504" s="215" t="s">
        <v>142</v>
      </c>
      <c r="E504" s="216" t="s">
        <v>603</v>
      </c>
      <c r="F504" s="217" t="s">
        <v>604</v>
      </c>
      <c r="G504" s="218" t="s">
        <v>271</v>
      </c>
      <c r="H504" s="219">
        <v>3</v>
      </c>
      <c r="I504" s="220"/>
      <c r="J504" s="221">
        <f>ROUND(I504*H504,2)</f>
        <v>0</v>
      </c>
      <c r="K504" s="222"/>
      <c r="L504" s="44"/>
      <c r="M504" s="223" t="s">
        <v>1</v>
      </c>
      <c r="N504" s="224" t="s">
        <v>39</v>
      </c>
      <c r="O504" s="91"/>
      <c r="P504" s="225">
        <f>O504*H504</f>
        <v>0</v>
      </c>
      <c r="Q504" s="225">
        <v>0.00024000000000000001</v>
      </c>
      <c r="R504" s="225">
        <f>Q504*H504</f>
        <v>0.00072000000000000005</v>
      </c>
      <c r="S504" s="225">
        <v>0.0025400000000000002</v>
      </c>
      <c r="T504" s="226">
        <f>S504*H504</f>
        <v>0.00762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247</v>
      </c>
      <c r="AT504" s="227" t="s">
        <v>142</v>
      </c>
      <c r="AU504" s="227" t="s">
        <v>147</v>
      </c>
      <c r="AY504" s="17" t="s">
        <v>139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147</v>
      </c>
      <c r="BK504" s="228">
        <f>ROUND(I504*H504,2)</f>
        <v>0</v>
      </c>
      <c r="BL504" s="17" t="s">
        <v>247</v>
      </c>
      <c r="BM504" s="227" t="s">
        <v>605</v>
      </c>
    </row>
    <row r="505" s="14" customFormat="1">
      <c r="A505" s="14"/>
      <c r="B505" s="240"/>
      <c r="C505" s="241"/>
      <c r="D505" s="231" t="s">
        <v>149</v>
      </c>
      <c r="E505" s="242" t="s">
        <v>1</v>
      </c>
      <c r="F505" s="243" t="s">
        <v>140</v>
      </c>
      <c r="G505" s="241"/>
      <c r="H505" s="244">
        <v>3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149</v>
      </c>
      <c r="AU505" s="250" t="s">
        <v>147</v>
      </c>
      <c r="AV505" s="14" t="s">
        <v>147</v>
      </c>
      <c r="AW505" s="14" t="s">
        <v>30</v>
      </c>
      <c r="AX505" s="14" t="s">
        <v>81</v>
      </c>
      <c r="AY505" s="250" t="s">
        <v>139</v>
      </c>
    </row>
    <row r="506" s="2" customFormat="1" ht="24.15" customHeight="1">
      <c r="A506" s="38"/>
      <c r="B506" s="39"/>
      <c r="C506" s="215" t="s">
        <v>606</v>
      </c>
      <c r="D506" s="215" t="s">
        <v>142</v>
      </c>
      <c r="E506" s="216" t="s">
        <v>607</v>
      </c>
      <c r="F506" s="217" t="s">
        <v>608</v>
      </c>
      <c r="G506" s="218" t="s">
        <v>609</v>
      </c>
      <c r="H506" s="219">
        <v>1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0.00513</v>
      </c>
      <c r="T506" s="226">
        <f>S506*H506</f>
        <v>0.00513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247</v>
      </c>
      <c r="AT506" s="227" t="s">
        <v>142</v>
      </c>
      <c r="AU506" s="227" t="s">
        <v>147</v>
      </c>
      <c r="AY506" s="17" t="s">
        <v>139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147</v>
      </c>
      <c r="BK506" s="228">
        <f>ROUND(I506*H506,2)</f>
        <v>0</v>
      </c>
      <c r="BL506" s="17" t="s">
        <v>247</v>
      </c>
      <c r="BM506" s="227" t="s">
        <v>610</v>
      </c>
    </row>
    <row r="507" s="2" customFormat="1" ht="24.15" customHeight="1">
      <c r="A507" s="38"/>
      <c r="B507" s="39"/>
      <c r="C507" s="215" t="s">
        <v>611</v>
      </c>
      <c r="D507" s="215" t="s">
        <v>142</v>
      </c>
      <c r="E507" s="216" t="s">
        <v>612</v>
      </c>
      <c r="F507" s="217" t="s">
        <v>613</v>
      </c>
      <c r="G507" s="218" t="s">
        <v>512</v>
      </c>
      <c r="H507" s="219">
        <v>1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6.9999999999999994E-05</v>
      </c>
      <c r="R507" s="225">
        <f>Q507*H507</f>
        <v>6.9999999999999994E-05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247</v>
      </c>
      <c r="AT507" s="227" t="s">
        <v>142</v>
      </c>
      <c r="AU507" s="227" t="s">
        <v>147</v>
      </c>
      <c r="AY507" s="17" t="s">
        <v>139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147</v>
      </c>
      <c r="BK507" s="228">
        <f>ROUND(I507*H507,2)</f>
        <v>0</v>
      </c>
      <c r="BL507" s="17" t="s">
        <v>247</v>
      </c>
      <c r="BM507" s="227" t="s">
        <v>614</v>
      </c>
    </row>
    <row r="508" s="2" customFormat="1" ht="21.75" customHeight="1">
      <c r="A508" s="38"/>
      <c r="B508" s="39"/>
      <c r="C508" s="262" t="s">
        <v>615</v>
      </c>
      <c r="D508" s="262" t="s">
        <v>357</v>
      </c>
      <c r="E508" s="263" t="s">
        <v>616</v>
      </c>
      <c r="F508" s="264" t="s">
        <v>617</v>
      </c>
      <c r="G508" s="265" t="s">
        <v>145</v>
      </c>
      <c r="H508" s="266">
        <v>1</v>
      </c>
      <c r="I508" s="267"/>
      <c r="J508" s="268">
        <f>ROUND(I508*H508,2)</f>
        <v>0</v>
      </c>
      <c r="K508" s="269"/>
      <c r="L508" s="270"/>
      <c r="M508" s="271" t="s">
        <v>1</v>
      </c>
      <c r="N508" s="272" t="s">
        <v>39</v>
      </c>
      <c r="O508" s="91"/>
      <c r="P508" s="225">
        <f>O508*H508</f>
        <v>0</v>
      </c>
      <c r="Q508" s="225">
        <v>0.00011</v>
      </c>
      <c r="R508" s="225">
        <f>Q508*H508</f>
        <v>0.00011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330</v>
      </c>
      <c r="AT508" s="227" t="s">
        <v>357</v>
      </c>
      <c r="AU508" s="227" t="s">
        <v>147</v>
      </c>
      <c r="AY508" s="17" t="s">
        <v>139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147</v>
      </c>
      <c r="BK508" s="228">
        <f>ROUND(I508*H508,2)</f>
        <v>0</v>
      </c>
      <c r="BL508" s="17" t="s">
        <v>247</v>
      </c>
      <c r="BM508" s="227" t="s">
        <v>618</v>
      </c>
    </row>
    <row r="509" s="14" customFormat="1">
      <c r="A509" s="14"/>
      <c r="B509" s="240"/>
      <c r="C509" s="241"/>
      <c r="D509" s="231" t="s">
        <v>149</v>
      </c>
      <c r="E509" s="242" t="s">
        <v>1</v>
      </c>
      <c r="F509" s="243" t="s">
        <v>81</v>
      </c>
      <c r="G509" s="241"/>
      <c r="H509" s="244">
        <v>1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0" t="s">
        <v>149</v>
      </c>
      <c r="AU509" s="250" t="s">
        <v>147</v>
      </c>
      <c r="AV509" s="14" t="s">
        <v>147</v>
      </c>
      <c r="AW509" s="14" t="s">
        <v>30</v>
      </c>
      <c r="AX509" s="14" t="s">
        <v>81</v>
      </c>
      <c r="AY509" s="250" t="s">
        <v>139</v>
      </c>
    </row>
    <row r="510" s="2" customFormat="1" ht="24.15" customHeight="1">
      <c r="A510" s="38"/>
      <c r="B510" s="39"/>
      <c r="C510" s="215" t="s">
        <v>619</v>
      </c>
      <c r="D510" s="215" t="s">
        <v>142</v>
      </c>
      <c r="E510" s="216" t="s">
        <v>620</v>
      </c>
      <c r="F510" s="217" t="s">
        <v>621</v>
      </c>
      <c r="G510" s="218" t="s">
        <v>622</v>
      </c>
      <c r="H510" s="273"/>
      <c r="I510" s="220"/>
      <c r="J510" s="221">
        <f>ROUND(I510*H510,2)</f>
        <v>0</v>
      </c>
      <c r="K510" s="222"/>
      <c r="L510" s="44"/>
      <c r="M510" s="223" t="s">
        <v>1</v>
      </c>
      <c r="N510" s="224" t="s">
        <v>39</v>
      </c>
      <c r="O510" s="91"/>
      <c r="P510" s="225">
        <f>O510*H510</f>
        <v>0</v>
      </c>
      <c r="Q510" s="225">
        <v>0</v>
      </c>
      <c r="R510" s="225">
        <f>Q510*H510</f>
        <v>0</v>
      </c>
      <c r="S510" s="225">
        <v>0</v>
      </c>
      <c r="T510" s="226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27" t="s">
        <v>247</v>
      </c>
      <c r="AT510" s="227" t="s">
        <v>142</v>
      </c>
      <c r="AU510" s="227" t="s">
        <v>147</v>
      </c>
      <c r="AY510" s="17" t="s">
        <v>139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147</v>
      </c>
      <c r="BK510" s="228">
        <f>ROUND(I510*H510,2)</f>
        <v>0</v>
      </c>
      <c r="BL510" s="17" t="s">
        <v>247</v>
      </c>
      <c r="BM510" s="227" t="s">
        <v>623</v>
      </c>
    </row>
    <row r="511" s="2" customFormat="1" ht="24.15" customHeight="1">
      <c r="A511" s="38"/>
      <c r="B511" s="39"/>
      <c r="C511" s="215" t="s">
        <v>624</v>
      </c>
      <c r="D511" s="215" t="s">
        <v>142</v>
      </c>
      <c r="E511" s="216" t="s">
        <v>625</v>
      </c>
      <c r="F511" s="217" t="s">
        <v>626</v>
      </c>
      <c r="G511" s="218" t="s">
        <v>622</v>
      </c>
      <c r="H511" s="273"/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</v>
      </c>
      <c r="T511" s="226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247</v>
      </c>
      <c r="AT511" s="227" t="s">
        <v>142</v>
      </c>
      <c r="AU511" s="227" t="s">
        <v>147</v>
      </c>
      <c r="AY511" s="17" t="s">
        <v>139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147</v>
      </c>
      <c r="BK511" s="228">
        <f>ROUND(I511*H511,2)</f>
        <v>0</v>
      </c>
      <c r="BL511" s="17" t="s">
        <v>247</v>
      </c>
      <c r="BM511" s="227" t="s">
        <v>627</v>
      </c>
    </row>
    <row r="512" s="12" customFormat="1" ht="22.8" customHeight="1">
      <c r="A512" s="12"/>
      <c r="B512" s="199"/>
      <c r="C512" s="200"/>
      <c r="D512" s="201" t="s">
        <v>72</v>
      </c>
      <c r="E512" s="213" t="s">
        <v>628</v>
      </c>
      <c r="F512" s="213" t="s">
        <v>629</v>
      </c>
      <c r="G512" s="200"/>
      <c r="H512" s="200"/>
      <c r="I512" s="203"/>
      <c r="J512" s="214">
        <f>BK512</f>
        <v>0</v>
      </c>
      <c r="K512" s="200"/>
      <c r="L512" s="205"/>
      <c r="M512" s="206"/>
      <c r="N512" s="207"/>
      <c r="O512" s="207"/>
      <c r="P512" s="208">
        <f>SUM(P513:P559)</f>
        <v>0</v>
      </c>
      <c r="Q512" s="207"/>
      <c r="R512" s="208">
        <f>SUM(R513:R559)</f>
        <v>0.060249999999999991</v>
      </c>
      <c r="S512" s="207"/>
      <c r="T512" s="209">
        <f>SUM(T513:T559)</f>
        <v>0.15623000000000001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0" t="s">
        <v>147</v>
      </c>
      <c r="AT512" s="211" t="s">
        <v>72</v>
      </c>
      <c r="AU512" s="211" t="s">
        <v>81</v>
      </c>
      <c r="AY512" s="210" t="s">
        <v>139</v>
      </c>
      <c r="BK512" s="212">
        <f>SUM(BK513:BK559)</f>
        <v>0</v>
      </c>
    </row>
    <row r="513" s="2" customFormat="1" ht="16.5" customHeight="1">
      <c r="A513" s="38"/>
      <c r="B513" s="39"/>
      <c r="C513" s="215" t="s">
        <v>630</v>
      </c>
      <c r="D513" s="215" t="s">
        <v>142</v>
      </c>
      <c r="E513" s="216" t="s">
        <v>631</v>
      </c>
      <c r="F513" s="217" t="s">
        <v>632</v>
      </c>
      <c r="G513" s="218" t="s">
        <v>512</v>
      </c>
      <c r="H513" s="219">
        <v>1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0.01933</v>
      </c>
      <c r="T513" s="226">
        <f>S513*H513</f>
        <v>0.01933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247</v>
      </c>
      <c r="AT513" s="227" t="s">
        <v>142</v>
      </c>
      <c r="AU513" s="227" t="s">
        <v>147</v>
      </c>
      <c r="AY513" s="17" t="s">
        <v>139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147</v>
      </c>
      <c r="BK513" s="228">
        <f>ROUND(I513*H513,2)</f>
        <v>0</v>
      </c>
      <c r="BL513" s="17" t="s">
        <v>247</v>
      </c>
      <c r="BM513" s="227" t="s">
        <v>633</v>
      </c>
    </row>
    <row r="514" s="2" customFormat="1" ht="21.75" customHeight="1">
      <c r="A514" s="38"/>
      <c r="B514" s="39"/>
      <c r="C514" s="215" t="s">
        <v>634</v>
      </c>
      <c r="D514" s="215" t="s">
        <v>142</v>
      </c>
      <c r="E514" s="216" t="s">
        <v>635</v>
      </c>
      <c r="F514" s="217" t="s">
        <v>636</v>
      </c>
      <c r="G514" s="218" t="s">
        <v>145</v>
      </c>
      <c r="H514" s="219">
        <v>1</v>
      </c>
      <c r="I514" s="220"/>
      <c r="J514" s="221">
        <f>ROUND(I514*H514,2)</f>
        <v>0</v>
      </c>
      <c r="K514" s="222"/>
      <c r="L514" s="44"/>
      <c r="M514" s="223" t="s">
        <v>1</v>
      </c>
      <c r="N514" s="224" t="s">
        <v>39</v>
      </c>
      <c r="O514" s="91"/>
      <c r="P514" s="225">
        <f>O514*H514</f>
        <v>0</v>
      </c>
      <c r="Q514" s="225">
        <v>0.00247</v>
      </c>
      <c r="R514" s="225">
        <f>Q514*H514</f>
        <v>0.00247</v>
      </c>
      <c r="S514" s="225">
        <v>0</v>
      </c>
      <c r="T514" s="226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7" t="s">
        <v>247</v>
      </c>
      <c r="AT514" s="227" t="s">
        <v>142</v>
      </c>
      <c r="AU514" s="227" t="s">
        <v>147</v>
      </c>
      <c r="AY514" s="17" t="s">
        <v>139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147</v>
      </c>
      <c r="BK514" s="228">
        <f>ROUND(I514*H514,2)</f>
        <v>0</v>
      </c>
      <c r="BL514" s="17" t="s">
        <v>247</v>
      </c>
      <c r="BM514" s="227" t="s">
        <v>637</v>
      </c>
    </row>
    <row r="515" s="2" customFormat="1" ht="24.15" customHeight="1">
      <c r="A515" s="38"/>
      <c r="B515" s="39"/>
      <c r="C515" s="262" t="s">
        <v>638</v>
      </c>
      <c r="D515" s="262" t="s">
        <v>357</v>
      </c>
      <c r="E515" s="263" t="s">
        <v>639</v>
      </c>
      <c r="F515" s="264" t="s">
        <v>640</v>
      </c>
      <c r="G515" s="265" t="s">
        <v>145</v>
      </c>
      <c r="H515" s="266">
        <v>1</v>
      </c>
      <c r="I515" s="267"/>
      <c r="J515" s="268">
        <f>ROUND(I515*H515,2)</f>
        <v>0</v>
      </c>
      <c r="K515" s="269"/>
      <c r="L515" s="270"/>
      <c r="M515" s="271" t="s">
        <v>1</v>
      </c>
      <c r="N515" s="272" t="s">
        <v>39</v>
      </c>
      <c r="O515" s="91"/>
      <c r="P515" s="225">
        <f>O515*H515</f>
        <v>0</v>
      </c>
      <c r="Q515" s="225">
        <v>0.014500000000000001</v>
      </c>
      <c r="R515" s="225">
        <f>Q515*H515</f>
        <v>0.014500000000000001</v>
      </c>
      <c r="S515" s="225">
        <v>0</v>
      </c>
      <c r="T515" s="226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330</v>
      </c>
      <c r="AT515" s="227" t="s">
        <v>357</v>
      </c>
      <c r="AU515" s="227" t="s">
        <v>147</v>
      </c>
      <c r="AY515" s="17" t="s">
        <v>139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147</v>
      </c>
      <c r="BK515" s="228">
        <f>ROUND(I515*H515,2)</f>
        <v>0</v>
      </c>
      <c r="BL515" s="17" t="s">
        <v>247</v>
      </c>
      <c r="BM515" s="227" t="s">
        <v>641</v>
      </c>
    </row>
    <row r="516" s="2" customFormat="1" ht="16.5" customHeight="1">
      <c r="A516" s="38"/>
      <c r="B516" s="39"/>
      <c r="C516" s="215" t="s">
        <v>642</v>
      </c>
      <c r="D516" s="215" t="s">
        <v>142</v>
      </c>
      <c r="E516" s="216" t="s">
        <v>643</v>
      </c>
      <c r="F516" s="217" t="s">
        <v>644</v>
      </c>
      <c r="G516" s="218" t="s">
        <v>512</v>
      </c>
      <c r="H516" s="219">
        <v>1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0.019460000000000002</v>
      </c>
      <c r="T516" s="226">
        <f>S516*H516</f>
        <v>0.019460000000000002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247</v>
      </c>
      <c r="AT516" s="227" t="s">
        <v>142</v>
      </c>
      <c r="AU516" s="227" t="s">
        <v>147</v>
      </c>
      <c r="AY516" s="17" t="s">
        <v>139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147</v>
      </c>
      <c r="BK516" s="228">
        <f>ROUND(I516*H516,2)</f>
        <v>0</v>
      </c>
      <c r="BL516" s="17" t="s">
        <v>247</v>
      </c>
      <c r="BM516" s="227" t="s">
        <v>645</v>
      </c>
    </row>
    <row r="517" s="2" customFormat="1" ht="21.75" customHeight="1">
      <c r="A517" s="38"/>
      <c r="B517" s="39"/>
      <c r="C517" s="215" t="s">
        <v>646</v>
      </c>
      <c r="D517" s="215" t="s">
        <v>142</v>
      </c>
      <c r="E517" s="216" t="s">
        <v>647</v>
      </c>
      <c r="F517" s="217" t="s">
        <v>648</v>
      </c>
      <c r="G517" s="218" t="s">
        <v>512</v>
      </c>
      <c r="H517" s="219">
        <v>1</v>
      </c>
      <c r="I517" s="220"/>
      <c r="J517" s="221">
        <f>ROUND(I517*H517,2)</f>
        <v>0</v>
      </c>
      <c r="K517" s="222"/>
      <c r="L517" s="44"/>
      <c r="M517" s="223" t="s">
        <v>1</v>
      </c>
      <c r="N517" s="224" t="s">
        <v>39</v>
      </c>
      <c r="O517" s="91"/>
      <c r="P517" s="225">
        <f>O517*H517</f>
        <v>0</v>
      </c>
      <c r="Q517" s="225">
        <v>0.00173</v>
      </c>
      <c r="R517" s="225">
        <f>Q517*H517</f>
        <v>0.00173</v>
      </c>
      <c r="S517" s="225">
        <v>0</v>
      </c>
      <c r="T517" s="226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7" t="s">
        <v>247</v>
      </c>
      <c r="AT517" s="227" t="s">
        <v>142</v>
      </c>
      <c r="AU517" s="227" t="s">
        <v>147</v>
      </c>
      <c r="AY517" s="17" t="s">
        <v>139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147</v>
      </c>
      <c r="BK517" s="228">
        <f>ROUND(I517*H517,2)</f>
        <v>0</v>
      </c>
      <c r="BL517" s="17" t="s">
        <v>247</v>
      </c>
      <c r="BM517" s="227" t="s">
        <v>649</v>
      </c>
    </row>
    <row r="518" s="2" customFormat="1" ht="16.5" customHeight="1">
      <c r="A518" s="38"/>
      <c r="B518" s="39"/>
      <c r="C518" s="262" t="s">
        <v>650</v>
      </c>
      <c r="D518" s="262" t="s">
        <v>357</v>
      </c>
      <c r="E518" s="263" t="s">
        <v>651</v>
      </c>
      <c r="F518" s="264" t="s">
        <v>652</v>
      </c>
      <c r="G518" s="265" t="s">
        <v>145</v>
      </c>
      <c r="H518" s="266">
        <v>1</v>
      </c>
      <c r="I518" s="267"/>
      <c r="J518" s="268">
        <f>ROUND(I518*H518,2)</f>
        <v>0</v>
      </c>
      <c r="K518" s="269"/>
      <c r="L518" s="270"/>
      <c r="M518" s="271" t="s">
        <v>1</v>
      </c>
      <c r="N518" s="272" t="s">
        <v>39</v>
      </c>
      <c r="O518" s="91"/>
      <c r="P518" s="225">
        <f>O518*H518</f>
        <v>0</v>
      </c>
      <c r="Q518" s="225">
        <v>0.0135</v>
      </c>
      <c r="R518" s="225">
        <f>Q518*H518</f>
        <v>0.0135</v>
      </c>
      <c r="S518" s="225">
        <v>0</v>
      </c>
      <c r="T518" s="226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7" t="s">
        <v>330</v>
      </c>
      <c r="AT518" s="227" t="s">
        <v>357</v>
      </c>
      <c r="AU518" s="227" t="s">
        <v>147</v>
      </c>
      <c r="AY518" s="17" t="s">
        <v>139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147</v>
      </c>
      <c r="BK518" s="228">
        <f>ROUND(I518*H518,2)</f>
        <v>0</v>
      </c>
      <c r="BL518" s="17" t="s">
        <v>247</v>
      </c>
      <c r="BM518" s="227" t="s">
        <v>653</v>
      </c>
    </row>
    <row r="519" s="2" customFormat="1" ht="16.5" customHeight="1">
      <c r="A519" s="38"/>
      <c r="B519" s="39"/>
      <c r="C519" s="215" t="s">
        <v>654</v>
      </c>
      <c r="D519" s="215" t="s">
        <v>142</v>
      </c>
      <c r="E519" s="216" t="s">
        <v>655</v>
      </c>
      <c r="F519" s="217" t="s">
        <v>656</v>
      </c>
      <c r="G519" s="218" t="s">
        <v>512</v>
      </c>
      <c r="H519" s="219">
        <v>1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0.032899999999999999</v>
      </c>
      <c r="T519" s="226">
        <f>S519*H519</f>
        <v>0.032899999999999999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247</v>
      </c>
      <c r="AT519" s="227" t="s">
        <v>142</v>
      </c>
      <c r="AU519" s="227" t="s">
        <v>147</v>
      </c>
      <c r="AY519" s="17" t="s">
        <v>139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147</v>
      </c>
      <c r="BK519" s="228">
        <f>ROUND(I519*H519,2)</f>
        <v>0</v>
      </c>
      <c r="BL519" s="17" t="s">
        <v>247</v>
      </c>
      <c r="BM519" s="227" t="s">
        <v>657</v>
      </c>
    </row>
    <row r="520" s="2" customFormat="1" ht="21.75" customHeight="1">
      <c r="A520" s="38"/>
      <c r="B520" s="39"/>
      <c r="C520" s="215" t="s">
        <v>658</v>
      </c>
      <c r="D520" s="215" t="s">
        <v>142</v>
      </c>
      <c r="E520" s="216" t="s">
        <v>659</v>
      </c>
      <c r="F520" s="217" t="s">
        <v>660</v>
      </c>
      <c r="G520" s="218" t="s">
        <v>512</v>
      </c>
      <c r="H520" s="219">
        <v>1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0.00157</v>
      </c>
      <c r="R520" s="225">
        <f>Q520*H520</f>
        <v>0.00157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247</v>
      </c>
      <c r="AT520" s="227" t="s">
        <v>142</v>
      </c>
      <c r="AU520" s="227" t="s">
        <v>147</v>
      </c>
      <c r="AY520" s="17" t="s">
        <v>139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147</v>
      </c>
      <c r="BK520" s="228">
        <f>ROUND(I520*H520,2)</f>
        <v>0</v>
      </c>
      <c r="BL520" s="17" t="s">
        <v>247</v>
      </c>
      <c r="BM520" s="227" t="s">
        <v>661</v>
      </c>
    </row>
    <row r="521" s="2" customFormat="1" ht="24.15" customHeight="1">
      <c r="A521" s="38"/>
      <c r="B521" s="39"/>
      <c r="C521" s="262" t="s">
        <v>662</v>
      </c>
      <c r="D521" s="262" t="s">
        <v>357</v>
      </c>
      <c r="E521" s="263" t="s">
        <v>663</v>
      </c>
      <c r="F521" s="264" t="s">
        <v>664</v>
      </c>
      <c r="G521" s="265" t="s">
        <v>145</v>
      </c>
      <c r="H521" s="266">
        <v>1</v>
      </c>
      <c r="I521" s="267"/>
      <c r="J521" s="268">
        <f>ROUND(I521*H521,2)</f>
        <v>0</v>
      </c>
      <c r="K521" s="269"/>
      <c r="L521" s="270"/>
      <c r="M521" s="271" t="s">
        <v>1</v>
      </c>
      <c r="N521" s="272" t="s">
        <v>39</v>
      </c>
      <c r="O521" s="91"/>
      <c r="P521" s="225">
        <f>O521*H521</f>
        <v>0</v>
      </c>
      <c r="Q521" s="225">
        <v>0.017999999999999999</v>
      </c>
      <c r="R521" s="225">
        <f>Q521*H521</f>
        <v>0.017999999999999999</v>
      </c>
      <c r="S521" s="225">
        <v>0</v>
      </c>
      <c r="T521" s="226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7" t="s">
        <v>330</v>
      </c>
      <c r="AT521" s="227" t="s">
        <v>357</v>
      </c>
      <c r="AU521" s="227" t="s">
        <v>147</v>
      </c>
      <c r="AY521" s="17" t="s">
        <v>139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147</v>
      </c>
      <c r="BK521" s="228">
        <f>ROUND(I521*H521,2)</f>
        <v>0</v>
      </c>
      <c r="BL521" s="17" t="s">
        <v>247</v>
      </c>
      <c r="BM521" s="227" t="s">
        <v>665</v>
      </c>
    </row>
    <row r="522" s="2" customFormat="1" ht="24.15" customHeight="1">
      <c r="A522" s="38"/>
      <c r="B522" s="39"/>
      <c r="C522" s="215" t="s">
        <v>666</v>
      </c>
      <c r="D522" s="215" t="s">
        <v>142</v>
      </c>
      <c r="E522" s="216" t="s">
        <v>667</v>
      </c>
      <c r="F522" s="217" t="s">
        <v>668</v>
      </c>
      <c r="G522" s="218" t="s">
        <v>512</v>
      </c>
      <c r="H522" s="219">
        <v>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0.0091999999999999998</v>
      </c>
      <c r="T522" s="226">
        <f>S522*H522</f>
        <v>0.0091999999999999998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247</v>
      </c>
      <c r="AT522" s="227" t="s">
        <v>142</v>
      </c>
      <c r="AU522" s="227" t="s">
        <v>147</v>
      </c>
      <c r="AY522" s="17" t="s">
        <v>139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147</v>
      </c>
      <c r="BK522" s="228">
        <f>ROUND(I522*H522,2)</f>
        <v>0</v>
      </c>
      <c r="BL522" s="17" t="s">
        <v>247</v>
      </c>
      <c r="BM522" s="227" t="s">
        <v>669</v>
      </c>
    </row>
    <row r="523" s="2" customFormat="1" ht="16.5" customHeight="1">
      <c r="A523" s="38"/>
      <c r="B523" s="39"/>
      <c r="C523" s="215" t="s">
        <v>670</v>
      </c>
      <c r="D523" s="215" t="s">
        <v>142</v>
      </c>
      <c r="E523" s="216" t="s">
        <v>671</v>
      </c>
      <c r="F523" s="217" t="s">
        <v>672</v>
      </c>
      <c r="G523" s="218" t="s">
        <v>512</v>
      </c>
      <c r="H523" s="219">
        <v>1</v>
      </c>
      <c r="I523" s="220"/>
      <c r="J523" s="221">
        <f>ROUND(I523*H523,2)</f>
        <v>0</v>
      </c>
      <c r="K523" s="222"/>
      <c r="L523" s="44"/>
      <c r="M523" s="223" t="s">
        <v>1</v>
      </c>
      <c r="N523" s="224" t="s">
        <v>39</v>
      </c>
      <c r="O523" s="91"/>
      <c r="P523" s="225">
        <f>O523*H523</f>
        <v>0</v>
      </c>
      <c r="Q523" s="225">
        <v>0</v>
      </c>
      <c r="R523" s="225">
        <f>Q523*H523</f>
        <v>0</v>
      </c>
      <c r="S523" s="225">
        <v>0.067000000000000004</v>
      </c>
      <c r="T523" s="226">
        <f>S523*H523</f>
        <v>0.067000000000000004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7" t="s">
        <v>247</v>
      </c>
      <c r="AT523" s="227" t="s">
        <v>142</v>
      </c>
      <c r="AU523" s="227" t="s">
        <v>147</v>
      </c>
      <c r="AY523" s="17" t="s">
        <v>139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147</v>
      </c>
      <c r="BK523" s="228">
        <f>ROUND(I523*H523,2)</f>
        <v>0</v>
      </c>
      <c r="BL523" s="17" t="s">
        <v>247</v>
      </c>
      <c r="BM523" s="227" t="s">
        <v>673</v>
      </c>
    </row>
    <row r="524" s="2" customFormat="1" ht="16.5" customHeight="1">
      <c r="A524" s="38"/>
      <c r="B524" s="39"/>
      <c r="C524" s="215" t="s">
        <v>674</v>
      </c>
      <c r="D524" s="215" t="s">
        <v>142</v>
      </c>
      <c r="E524" s="216" t="s">
        <v>675</v>
      </c>
      <c r="F524" s="217" t="s">
        <v>676</v>
      </c>
      <c r="G524" s="218" t="s">
        <v>145</v>
      </c>
      <c r="H524" s="219">
        <v>2</v>
      </c>
      <c r="I524" s="220"/>
      <c r="J524" s="221">
        <f>ROUND(I524*H524,2)</f>
        <v>0</v>
      </c>
      <c r="K524" s="222"/>
      <c r="L524" s="44"/>
      <c r="M524" s="223" t="s">
        <v>1</v>
      </c>
      <c r="N524" s="224" t="s">
        <v>39</v>
      </c>
      <c r="O524" s="91"/>
      <c r="P524" s="225">
        <f>O524*H524</f>
        <v>0</v>
      </c>
      <c r="Q524" s="225">
        <v>0.00109</v>
      </c>
      <c r="R524" s="225">
        <f>Q524*H524</f>
        <v>0.0021800000000000001</v>
      </c>
      <c r="S524" s="225">
        <v>0</v>
      </c>
      <c r="T524" s="226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7" t="s">
        <v>247</v>
      </c>
      <c r="AT524" s="227" t="s">
        <v>142</v>
      </c>
      <c r="AU524" s="227" t="s">
        <v>147</v>
      </c>
      <c r="AY524" s="17" t="s">
        <v>139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147</v>
      </c>
      <c r="BK524" s="228">
        <f>ROUND(I524*H524,2)</f>
        <v>0</v>
      </c>
      <c r="BL524" s="17" t="s">
        <v>247</v>
      </c>
      <c r="BM524" s="227" t="s">
        <v>677</v>
      </c>
    </row>
    <row r="525" s="13" customFormat="1">
      <c r="A525" s="13"/>
      <c r="B525" s="229"/>
      <c r="C525" s="230"/>
      <c r="D525" s="231" t="s">
        <v>149</v>
      </c>
      <c r="E525" s="232" t="s">
        <v>1</v>
      </c>
      <c r="F525" s="233" t="s">
        <v>678</v>
      </c>
      <c r="G525" s="230"/>
      <c r="H525" s="232" t="s">
        <v>1</v>
      </c>
      <c r="I525" s="234"/>
      <c r="J525" s="230"/>
      <c r="K525" s="230"/>
      <c r="L525" s="235"/>
      <c r="M525" s="236"/>
      <c r="N525" s="237"/>
      <c r="O525" s="237"/>
      <c r="P525" s="237"/>
      <c r="Q525" s="237"/>
      <c r="R525" s="237"/>
      <c r="S525" s="237"/>
      <c r="T525" s="23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9" t="s">
        <v>149</v>
      </c>
      <c r="AU525" s="239" t="s">
        <v>147</v>
      </c>
      <c r="AV525" s="13" t="s">
        <v>81</v>
      </c>
      <c r="AW525" s="13" t="s">
        <v>30</v>
      </c>
      <c r="AX525" s="13" t="s">
        <v>73</v>
      </c>
      <c r="AY525" s="239" t="s">
        <v>139</v>
      </c>
    </row>
    <row r="526" s="14" customFormat="1">
      <c r="A526" s="14"/>
      <c r="B526" s="240"/>
      <c r="C526" s="241"/>
      <c r="D526" s="231" t="s">
        <v>149</v>
      </c>
      <c r="E526" s="242" t="s">
        <v>1</v>
      </c>
      <c r="F526" s="243" t="s">
        <v>571</v>
      </c>
      <c r="G526" s="241"/>
      <c r="H526" s="244">
        <v>2</v>
      </c>
      <c r="I526" s="245"/>
      <c r="J526" s="241"/>
      <c r="K526" s="241"/>
      <c r="L526" s="246"/>
      <c r="M526" s="247"/>
      <c r="N526" s="248"/>
      <c r="O526" s="248"/>
      <c r="P526" s="248"/>
      <c r="Q526" s="248"/>
      <c r="R526" s="248"/>
      <c r="S526" s="248"/>
      <c r="T526" s="249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0" t="s">
        <v>149</v>
      </c>
      <c r="AU526" s="250" t="s">
        <v>147</v>
      </c>
      <c r="AV526" s="14" t="s">
        <v>147</v>
      </c>
      <c r="AW526" s="14" t="s">
        <v>30</v>
      </c>
      <c r="AX526" s="14" t="s">
        <v>81</v>
      </c>
      <c r="AY526" s="250" t="s">
        <v>139</v>
      </c>
    </row>
    <row r="527" s="2" customFormat="1" ht="16.5" customHeight="1">
      <c r="A527" s="38"/>
      <c r="B527" s="39"/>
      <c r="C527" s="215" t="s">
        <v>679</v>
      </c>
      <c r="D527" s="215" t="s">
        <v>142</v>
      </c>
      <c r="E527" s="216" t="s">
        <v>680</v>
      </c>
      <c r="F527" s="217" t="s">
        <v>681</v>
      </c>
      <c r="G527" s="218" t="s">
        <v>512</v>
      </c>
      <c r="H527" s="219">
        <v>3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</v>
      </c>
      <c r="R527" s="225">
        <f>Q527*H527</f>
        <v>0</v>
      </c>
      <c r="S527" s="225">
        <v>0.00156</v>
      </c>
      <c r="T527" s="226">
        <f>S527*H527</f>
        <v>0.0046800000000000001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247</v>
      </c>
      <c r="AT527" s="227" t="s">
        <v>142</v>
      </c>
      <c r="AU527" s="227" t="s">
        <v>147</v>
      </c>
      <c r="AY527" s="17" t="s">
        <v>139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147</v>
      </c>
      <c r="BK527" s="228">
        <f>ROUND(I527*H527,2)</f>
        <v>0</v>
      </c>
      <c r="BL527" s="17" t="s">
        <v>247</v>
      </c>
      <c r="BM527" s="227" t="s">
        <v>682</v>
      </c>
    </row>
    <row r="528" s="2" customFormat="1" ht="24.15" customHeight="1">
      <c r="A528" s="38"/>
      <c r="B528" s="39"/>
      <c r="C528" s="215" t="s">
        <v>683</v>
      </c>
      <c r="D528" s="215" t="s">
        <v>142</v>
      </c>
      <c r="E528" s="216" t="s">
        <v>684</v>
      </c>
      <c r="F528" s="217" t="s">
        <v>685</v>
      </c>
      <c r="G528" s="218" t="s">
        <v>145</v>
      </c>
      <c r="H528" s="219">
        <v>1</v>
      </c>
      <c r="I528" s="220"/>
      <c r="J528" s="221">
        <f>ROUND(I528*H528,2)</f>
        <v>0</v>
      </c>
      <c r="K528" s="222"/>
      <c r="L528" s="44"/>
      <c r="M528" s="223" t="s">
        <v>1</v>
      </c>
      <c r="N528" s="224" t="s">
        <v>39</v>
      </c>
      <c r="O528" s="91"/>
      <c r="P528" s="225">
        <f>O528*H528</f>
        <v>0</v>
      </c>
      <c r="Q528" s="225">
        <v>4.0000000000000003E-05</v>
      </c>
      <c r="R528" s="225">
        <f>Q528*H528</f>
        <v>4.0000000000000003E-05</v>
      </c>
      <c r="S528" s="225">
        <v>0</v>
      </c>
      <c r="T528" s="226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7" t="s">
        <v>247</v>
      </c>
      <c r="AT528" s="227" t="s">
        <v>142</v>
      </c>
      <c r="AU528" s="227" t="s">
        <v>147</v>
      </c>
      <c r="AY528" s="17" t="s">
        <v>139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147</v>
      </c>
      <c r="BK528" s="228">
        <f>ROUND(I528*H528,2)</f>
        <v>0</v>
      </c>
      <c r="BL528" s="17" t="s">
        <v>247</v>
      </c>
      <c r="BM528" s="227" t="s">
        <v>686</v>
      </c>
    </row>
    <row r="529" s="2" customFormat="1" ht="24.15" customHeight="1">
      <c r="A529" s="38"/>
      <c r="B529" s="39"/>
      <c r="C529" s="262" t="s">
        <v>687</v>
      </c>
      <c r="D529" s="262" t="s">
        <v>357</v>
      </c>
      <c r="E529" s="263" t="s">
        <v>688</v>
      </c>
      <c r="F529" s="264" t="s">
        <v>689</v>
      </c>
      <c r="G529" s="265" t="s">
        <v>145</v>
      </c>
      <c r="H529" s="266">
        <v>1</v>
      </c>
      <c r="I529" s="267"/>
      <c r="J529" s="268">
        <f>ROUND(I529*H529,2)</f>
        <v>0</v>
      </c>
      <c r="K529" s="269"/>
      <c r="L529" s="270"/>
      <c r="M529" s="271" t="s">
        <v>1</v>
      </c>
      <c r="N529" s="272" t="s">
        <v>39</v>
      </c>
      <c r="O529" s="91"/>
      <c r="P529" s="225">
        <f>O529*H529</f>
        <v>0</v>
      </c>
      <c r="Q529" s="225">
        <v>0.0018</v>
      </c>
      <c r="R529" s="225">
        <f>Q529*H529</f>
        <v>0.0018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330</v>
      </c>
      <c r="AT529" s="227" t="s">
        <v>357</v>
      </c>
      <c r="AU529" s="227" t="s">
        <v>147</v>
      </c>
      <c r="AY529" s="17" t="s">
        <v>139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147</v>
      </c>
      <c r="BK529" s="228">
        <f>ROUND(I529*H529,2)</f>
        <v>0</v>
      </c>
      <c r="BL529" s="17" t="s">
        <v>247</v>
      </c>
      <c r="BM529" s="227" t="s">
        <v>690</v>
      </c>
    </row>
    <row r="530" s="2" customFormat="1" ht="21.75" customHeight="1">
      <c r="A530" s="38"/>
      <c r="B530" s="39"/>
      <c r="C530" s="215" t="s">
        <v>691</v>
      </c>
      <c r="D530" s="215" t="s">
        <v>142</v>
      </c>
      <c r="E530" s="216" t="s">
        <v>692</v>
      </c>
      <c r="F530" s="217" t="s">
        <v>693</v>
      </c>
      <c r="G530" s="218" t="s">
        <v>512</v>
      </c>
      <c r="H530" s="219">
        <v>1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0.00020000000000000001</v>
      </c>
      <c r="R530" s="225">
        <f>Q530*H530</f>
        <v>0.00020000000000000001</v>
      </c>
      <c r="S530" s="225">
        <v>0</v>
      </c>
      <c r="T530" s="226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247</v>
      </c>
      <c r="AT530" s="227" t="s">
        <v>142</v>
      </c>
      <c r="AU530" s="227" t="s">
        <v>147</v>
      </c>
      <c r="AY530" s="17" t="s">
        <v>139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147</v>
      </c>
      <c r="BK530" s="228">
        <f>ROUND(I530*H530,2)</f>
        <v>0</v>
      </c>
      <c r="BL530" s="17" t="s">
        <v>247</v>
      </c>
      <c r="BM530" s="227" t="s">
        <v>694</v>
      </c>
    </row>
    <row r="531" s="14" customFormat="1">
      <c r="A531" s="14"/>
      <c r="B531" s="240"/>
      <c r="C531" s="241"/>
      <c r="D531" s="231" t="s">
        <v>149</v>
      </c>
      <c r="E531" s="242" t="s">
        <v>1</v>
      </c>
      <c r="F531" s="243" t="s">
        <v>81</v>
      </c>
      <c r="G531" s="241"/>
      <c r="H531" s="244">
        <v>1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149</v>
      </c>
      <c r="AU531" s="250" t="s">
        <v>147</v>
      </c>
      <c r="AV531" s="14" t="s">
        <v>147</v>
      </c>
      <c r="AW531" s="14" t="s">
        <v>30</v>
      </c>
      <c r="AX531" s="14" t="s">
        <v>81</v>
      </c>
      <c r="AY531" s="250" t="s">
        <v>139</v>
      </c>
    </row>
    <row r="532" s="2" customFormat="1" ht="16.5" customHeight="1">
      <c r="A532" s="38"/>
      <c r="B532" s="39"/>
      <c r="C532" s="262" t="s">
        <v>695</v>
      </c>
      <c r="D532" s="262" t="s">
        <v>357</v>
      </c>
      <c r="E532" s="263" t="s">
        <v>696</v>
      </c>
      <c r="F532" s="264" t="s">
        <v>697</v>
      </c>
      <c r="G532" s="265" t="s">
        <v>145</v>
      </c>
      <c r="H532" s="266">
        <v>1</v>
      </c>
      <c r="I532" s="267"/>
      <c r="J532" s="268">
        <f>ROUND(I532*H532,2)</f>
        <v>0</v>
      </c>
      <c r="K532" s="269"/>
      <c r="L532" s="270"/>
      <c r="M532" s="271" t="s">
        <v>1</v>
      </c>
      <c r="N532" s="272" t="s">
        <v>39</v>
      </c>
      <c r="O532" s="91"/>
      <c r="P532" s="225">
        <f>O532*H532</f>
        <v>0</v>
      </c>
      <c r="Q532" s="225">
        <v>0.0018</v>
      </c>
      <c r="R532" s="225">
        <f>Q532*H532</f>
        <v>0.0018</v>
      </c>
      <c r="S532" s="225">
        <v>0</v>
      </c>
      <c r="T532" s="226">
        <f>S532*H532</f>
        <v>0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330</v>
      </c>
      <c r="AT532" s="227" t="s">
        <v>357</v>
      </c>
      <c r="AU532" s="227" t="s">
        <v>147</v>
      </c>
      <c r="AY532" s="17" t="s">
        <v>139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147</v>
      </c>
      <c r="BK532" s="228">
        <f>ROUND(I532*H532,2)</f>
        <v>0</v>
      </c>
      <c r="BL532" s="17" t="s">
        <v>247</v>
      </c>
      <c r="BM532" s="227" t="s">
        <v>698</v>
      </c>
    </row>
    <row r="533" s="14" customFormat="1">
      <c r="A533" s="14"/>
      <c r="B533" s="240"/>
      <c r="C533" s="241"/>
      <c r="D533" s="231" t="s">
        <v>149</v>
      </c>
      <c r="E533" s="242" t="s">
        <v>1</v>
      </c>
      <c r="F533" s="243" t="s">
        <v>81</v>
      </c>
      <c r="G533" s="241"/>
      <c r="H533" s="244">
        <v>1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0" t="s">
        <v>149</v>
      </c>
      <c r="AU533" s="250" t="s">
        <v>147</v>
      </c>
      <c r="AV533" s="14" t="s">
        <v>147</v>
      </c>
      <c r="AW533" s="14" t="s">
        <v>30</v>
      </c>
      <c r="AX533" s="14" t="s">
        <v>81</v>
      </c>
      <c r="AY533" s="250" t="s">
        <v>139</v>
      </c>
    </row>
    <row r="534" s="2" customFormat="1" ht="16.5" customHeight="1">
      <c r="A534" s="38"/>
      <c r="B534" s="39"/>
      <c r="C534" s="262" t="s">
        <v>699</v>
      </c>
      <c r="D534" s="262" t="s">
        <v>357</v>
      </c>
      <c r="E534" s="263" t="s">
        <v>700</v>
      </c>
      <c r="F534" s="264" t="s">
        <v>701</v>
      </c>
      <c r="G534" s="265" t="s">
        <v>702</v>
      </c>
      <c r="H534" s="266">
        <v>1</v>
      </c>
      <c r="I534" s="267"/>
      <c r="J534" s="268">
        <f>ROUND(I534*H534,2)</f>
        <v>0</v>
      </c>
      <c r="K534" s="269"/>
      <c r="L534" s="270"/>
      <c r="M534" s="271" t="s">
        <v>1</v>
      </c>
      <c r="N534" s="272" t="s">
        <v>39</v>
      </c>
      <c r="O534" s="91"/>
      <c r="P534" s="225">
        <f>O534*H534</f>
        <v>0</v>
      </c>
      <c r="Q534" s="225">
        <v>0.00097999999999999997</v>
      </c>
      <c r="R534" s="225">
        <f>Q534*H534</f>
        <v>0.00097999999999999997</v>
      </c>
      <c r="S534" s="225">
        <v>0</v>
      </c>
      <c r="T534" s="226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7" t="s">
        <v>330</v>
      </c>
      <c r="AT534" s="227" t="s">
        <v>357</v>
      </c>
      <c r="AU534" s="227" t="s">
        <v>147</v>
      </c>
      <c r="AY534" s="17" t="s">
        <v>139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147</v>
      </c>
      <c r="BK534" s="228">
        <f>ROUND(I534*H534,2)</f>
        <v>0</v>
      </c>
      <c r="BL534" s="17" t="s">
        <v>247</v>
      </c>
      <c r="BM534" s="227" t="s">
        <v>703</v>
      </c>
    </row>
    <row r="535" s="2" customFormat="1" ht="24.15" customHeight="1">
      <c r="A535" s="38"/>
      <c r="B535" s="39"/>
      <c r="C535" s="215" t="s">
        <v>704</v>
      </c>
      <c r="D535" s="215" t="s">
        <v>142</v>
      </c>
      <c r="E535" s="216" t="s">
        <v>705</v>
      </c>
      <c r="F535" s="217" t="s">
        <v>706</v>
      </c>
      <c r="G535" s="218" t="s">
        <v>145</v>
      </c>
      <c r="H535" s="219">
        <v>1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39</v>
      </c>
      <c r="O535" s="91"/>
      <c r="P535" s="225">
        <f>O535*H535</f>
        <v>0</v>
      </c>
      <c r="Q535" s="225">
        <v>6.0000000000000002E-05</v>
      </c>
      <c r="R535" s="225">
        <f>Q535*H535</f>
        <v>6.0000000000000002E-05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247</v>
      </c>
      <c r="AT535" s="227" t="s">
        <v>142</v>
      </c>
      <c r="AU535" s="227" t="s">
        <v>147</v>
      </c>
      <c r="AY535" s="17" t="s">
        <v>139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147</v>
      </c>
      <c r="BK535" s="228">
        <f>ROUND(I535*H535,2)</f>
        <v>0</v>
      </c>
      <c r="BL535" s="17" t="s">
        <v>247</v>
      </c>
      <c r="BM535" s="227" t="s">
        <v>707</v>
      </c>
    </row>
    <row r="536" s="13" customFormat="1">
      <c r="A536" s="13"/>
      <c r="B536" s="229"/>
      <c r="C536" s="230"/>
      <c r="D536" s="231" t="s">
        <v>149</v>
      </c>
      <c r="E536" s="232" t="s">
        <v>1</v>
      </c>
      <c r="F536" s="233" t="s">
        <v>429</v>
      </c>
      <c r="G536" s="230"/>
      <c r="H536" s="232" t="s">
        <v>1</v>
      </c>
      <c r="I536" s="234"/>
      <c r="J536" s="230"/>
      <c r="K536" s="230"/>
      <c r="L536" s="235"/>
      <c r="M536" s="236"/>
      <c r="N536" s="237"/>
      <c r="O536" s="237"/>
      <c r="P536" s="237"/>
      <c r="Q536" s="237"/>
      <c r="R536" s="237"/>
      <c r="S536" s="237"/>
      <c r="T536" s="238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9" t="s">
        <v>149</v>
      </c>
      <c r="AU536" s="239" t="s">
        <v>147</v>
      </c>
      <c r="AV536" s="13" t="s">
        <v>81</v>
      </c>
      <c r="AW536" s="13" t="s">
        <v>30</v>
      </c>
      <c r="AX536" s="13" t="s">
        <v>73</v>
      </c>
      <c r="AY536" s="239" t="s">
        <v>139</v>
      </c>
    </row>
    <row r="537" s="14" customFormat="1">
      <c r="A537" s="14"/>
      <c r="B537" s="240"/>
      <c r="C537" s="241"/>
      <c r="D537" s="231" t="s">
        <v>149</v>
      </c>
      <c r="E537" s="242" t="s">
        <v>1</v>
      </c>
      <c r="F537" s="243" t="s">
        <v>81</v>
      </c>
      <c r="G537" s="241"/>
      <c r="H537" s="244">
        <v>1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0" t="s">
        <v>149</v>
      </c>
      <c r="AU537" s="250" t="s">
        <v>147</v>
      </c>
      <c r="AV537" s="14" t="s">
        <v>147</v>
      </c>
      <c r="AW537" s="14" t="s">
        <v>30</v>
      </c>
      <c r="AX537" s="14" t="s">
        <v>81</v>
      </c>
      <c r="AY537" s="250" t="s">
        <v>139</v>
      </c>
    </row>
    <row r="538" s="2" customFormat="1" ht="33" customHeight="1">
      <c r="A538" s="38"/>
      <c r="B538" s="39"/>
      <c r="C538" s="262" t="s">
        <v>708</v>
      </c>
      <c r="D538" s="262" t="s">
        <v>357</v>
      </c>
      <c r="E538" s="263" t="s">
        <v>709</v>
      </c>
      <c r="F538" s="264" t="s">
        <v>710</v>
      </c>
      <c r="G538" s="265" t="s">
        <v>145</v>
      </c>
      <c r="H538" s="266">
        <v>1</v>
      </c>
      <c r="I538" s="267"/>
      <c r="J538" s="268">
        <f>ROUND(I538*H538,2)</f>
        <v>0</v>
      </c>
      <c r="K538" s="269"/>
      <c r="L538" s="270"/>
      <c r="M538" s="271" t="s">
        <v>1</v>
      </c>
      <c r="N538" s="272" t="s">
        <v>39</v>
      </c>
      <c r="O538" s="91"/>
      <c r="P538" s="225">
        <f>O538*H538</f>
        <v>0</v>
      </c>
      <c r="Q538" s="225">
        <v>0.00038000000000000002</v>
      </c>
      <c r="R538" s="225">
        <f>Q538*H538</f>
        <v>0.00038000000000000002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330</v>
      </c>
      <c r="AT538" s="227" t="s">
        <v>357</v>
      </c>
      <c r="AU538" s="227" t="s">
        <v>147</v>
      </c>
      <c r="AY538" s="17" t="s">
        <v>139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147</v>
      </c>
      <c r="BK538" s="228">
        <f>ROUND(I538*H538,2)</f>
        <v>0</v>
      </c>
      <c r="BL538" s="17" t="s">
        <v>247</v>
      </c>
      <c r="BM538" s="227" t="s">
        <v>711</v>
      </c>
    </row>
    <row r="539" s="2" customFormat="1" ht="16.5" customHeight="1">
      <c r="A539" s="38"/>
      <c r="B539" s="39"/>
      <c r="C539" s="215" t="s">
        <v>712</v>
      </c>
      <c r="D539" s="215" t="s">
        <v>142</v>
      </c>
      <c r="E539" s="216" t="s">
        <v>713</v>
      </c>
      <c r="F539" s="217" t="s">
        <v>714</v>
      </c>
      <c r="G539" s="218" t="s">
        <v>145</v>
      </c>
      <c r="H539" s="219">
        <v>3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0.00122</v>
      </c>
      <c r="T539" s="226">
        <f>S539*H539</f>
        <v>0.0036600000000000001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247</v>
      </c>
      <c r="AT539" s="227" t="s">
        <v>142</v>
      </c>
      <c r="AU539" s="227" t="s">
        <v>147</v>
      </c>
      <c r="AY539" s="17" t="s">
        <v>139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147</v>
      </c>
      <c r="BK539" s="228">
        <f>ROUND(I539*H539,2)</f>
        <v>0</v>
      </c>
      <c r="BL539" s="17" t="s">
        <v>247</v>
      </c>
      <c r="BM539" s="227" t="s">
        <v>715</v>
      </c>
    </row>
    <row r="540" s="13" customFormat="1">
      <c r="A540" s="13"/>
      <c r="B540" s="229"/>
      <c r="C540" s="230"/>
      <c r="D540" s="231" t="s">
        <v>149</v>
      </c>
      <c r="E540" s="232" t="s">
        <v>1</v>
      </c>
      <c r="F540" s="233" t="s">
        <v>716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149</v>
      </c>
      <c r="AU540" s="239" t="s">
        <v>147</v>
      </c>
      <c r="AV540" s="13" t="s">
        <v>81</v>
      </c>
      <c r="AW540" s="13" t="s">
        <v>30</v>
      </c>
      <c r="AX540" s="13" t="s">
        <v>73</v>
      </c>
      <c r="AY540" s="239" t="s">
        <v>139</v>
      </c>
    </row>
    <row r="541" s="14" customFormat="1">
      <c r="A541" s="14"/>
      <c r="B541" s="240"/>
      <c r="C541" s="241"/>
      <c r="D541" s="231" t="s">
        <v>149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149</v>
      </c>
      <c r="AU541" s="250" t="s">
        <v>147</v>
      </c>
      <c r="AV541" s="14" t="s">
        <v>147</v>
      </c>
      <c r="AW541" s="14" t="s">
        <v>30</v>
      </c>
      <c r="AX541" s="14" t="s">
        <v>73</v>
      </c>
      <c r="AY541" s="250" t="s">
        <v>139</v>
      </c>
    </row>
    <row r="542" s="13" customFormat="1">
      <c r="A542" s="13"/>
      <c r="B542" s="229"/>
      <c r="C542" s="230"/>
      <c r="D542" s="231" t="s">
        <v>149</v>
      </c>
      <c r="E542" s="232" t="s">
        <v>1</v>
      </c>
      <c r="F542" s="233" t="s">
        <v>717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149</v>
      </c>
      <c r="AU542" s="239" t="s">
        <v>147</v>
      </c>
      <c r="AV542" s="13" t="s">
        <v>81</v>
      </c>
      <c r="AW542" s="13" t="s">
        <v>30</v>
      </c>
      <c r="AX542" s="13" t="s">
        <v>73</v>
      </c>
      <c r="AY542" s="239" t="s">
        <v>139</v>
      </c>
    </row>
    <row r="543" s="14" customFormat="1">
      <c r="A543" s="14"/>
      <c r="B543" s="240"/>
      <c r="C543" s="241"/>
      <c r="D543" s="231" t="s">
        <v>149</v>
      </c>
      <c r="E543" s="242" t="s">
        <v>1</v>
      </c>
      <c r="F543" s="243" t="s">
        <v>571</v>
      </c>
      <c r="G543" s="241"/>
      <c r="H543" s="244">
        <v>2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149</v>
      </c>
      <c r="AU543" s="250" t="s">
        <v>147</v>
      </c>
      <c r="AV543" s="14" t="s">
        <v>147</v>
      </c>
      <c r="AW543" s="14" t="s">
        <v>30</v>
      </c>
      <c r="AX543" s="14" t="s">
        <v>73</v>
      </c>
      <c r="AY543" s="250" t="s">
        <v>139</v>
      </c>
    </row>
    <row r="544" s="15" customFormat="1">
      <c r="A544" s="15"/>
      <c r="B544" s="251"/>
      <c r="C544" s="252"/>
      <c r="D544" s="231" t="s">
        <v>149</v>
      </c>
      <c r="E544" s="253" t="s">
        <v>1</v>
      </c>
      <c r="F544" s="254" t="s">
        <v>174</v>
      </c>
      <c r="G544" s="252"/>
      <c r="H544" s="255">
        <v>3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1" t="s">
        <v>149</v>
      </c>
      <c r="AU544" s="261" t="s">
        <v>147</v>
      </c>
      <c r="AV544" s="15" t="s">
        <v>146</v>
      </c>
      <c r="AW544" s="15" t="s">
        <v>30</v>
      </c>
      <c r="AX544" s="15" t="s">
        <v>81</v>
      </c>
      <c r="AY544" s="261" t="s">
        <v>139</v>
      </c>
    </row>
    <row r="545" s="2" customFormat="1" ht="21.75" customHeight="1">
      <c r="A545" s="38"/>
      <c r="B545" s="39"/>
      <c r="C545" s="215" t="s">
        <v>718</v>
      </c>
      <c r="D545" s="215" t="s">
        <v>142</v>
      </c>
      <c r="E545" s="216" t="s">
        <v>719</v>
      </c>
      <c r="F545" s="217" t="s">
        <v>720</v>
      </c>
      <c r="G545" s="218" t="s">
        <v>145</v>
      </c>
      <c r="H545" s="219">
        <v>1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0.00013999999999999999</v>
      </c>
      <c r="R545" s="225">
        <f>Q545*H545</f>
        <v>0.00013999999999999999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247</v>
      </c>
      <c r="AT545" s="227" t="s">
        <v>142</v>
      </c>
      <c r="AU545" s="227" t="s">
        <v>147</v>
      </c>
      <c r="AY545" s="17" t="s">
        <v>139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147</v>
      </c>
      <c r="BK545" s="228">
        <f>ROUND(I545*H545,2)</f>
        <v>0</v>
      </c>
      <c r="BL545" s="17" t="s">
        <v>247</v>
      </c>
      <c r="BM545" s="227" t="s">
        <v>721</v>
      </c>
    </row>
    <row r="546" s="13" customFormat="1">
      <c r="A546" s="13"/>
      <c r="B546" s="229"/>
      <c r="C546" s="230"/>
      <c r="D546" s="231" t="s">
        <v>149</v>
      </c>
      <c r="E546" s="232" t="s">
        <v>1</v>
      </c>
      <c r="F546" s="233" t="s">
        <v>429</v>
      </c>
      <c r="G546" s="230"/>
      <c r="H546" s="232" t="s">
        <v>1</v>
      </c>
      <c r="I546" s="234"/>
      <c r="J546" s="230"/>
      <c r="K546" s="230"/>
      <c r="L546" s="235"/>
      <c r="M546" s="236"/>
      <c r="N546" s="237"/>
      <c r="O546" s="237"/>
      <c r="P546" s="237"/>
      <c r="Q546" s="237"/>
      <c r="R546" s="237"/>
      <c r="S546" s="237"/>
      <c r="T546" s="238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9" t="s">
        <v>149</v>
      </c>
      <c r="AU546" s="239" t="s">
        <v>147</v>
      </c>
      <c r="AV546" s="13" t="s">
        <v>81</v>
      </c>
      <c r="AW546" s="13" t="s">
        <v>30</v>
      </c>
      <c r="AX546" s="13" t="s">
        <v>73</v>
      </c>
      <c r="AY546" s="239" t="s">
        <v>139</v>
      </c>
    </row>
    <row r="547" s="14" customFormat="1">
      <c r="A547" s="14"/>
      <c r="B547" s="240"/>
      <c r="C547" s="241"/>
      <c r="D547" s="231" t="s">
        <v>149</v>
      </c>
      <c r="E547" s="242" t="s">
        <v>1</v>
      </c>
      <c r="F547" s="243" t="s">
        <v>81</v>
      </c>
      <c r="G547" s="241"/>
      <c r="H547" s="244">
        <v>1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0" t="s">
        <v>149</v>
      </c>
      <c r="AU547" s="250" t="s">
        <v>147</v>
      </c>
      <c r="AV547" s="14" t="s">
        <v>147</v>
      </c>
      <c r="AW547" s="14" t="s">
        <v>30</v>
      </c>
      <c r="AX547" s="14" t="s">
        <v>81</v>
      </c>
      <c r="AY547" s="250" t="s">
        <v>139</v>
      </c>
    </row>
    <row r="548" s="2" customFormat="1" ht="24.15" customHeight="1">
      <c r="A548" s="38"/>
      <c r="B548" s="39"/>
      <c r="C548" s="262" t="s">
        <v>722</v>
      </c>
      <c r="D548" s="262" t="s">
        <v>357</v>
      </c>
      <c r="E548" s="263" t="s">
        <v>723</v>
      </c>
      <c r="F548" s="264" t="s">
        <v>724</v>
      </c>
      <c r="G548" s="265" t="s">
        <v>145</v>
      </c>
      <c r="H548" s="266">
        <v>1</v>
      </c>
      <c r="I548" s="267"/>
      <c r="J548" s="268">
        <f>ROUND(I548*H548,2)</f>
        <v>0</v>
      </c>
      <c r="K548" s="269"/>
      <c r="L548" s="270"/>
      <c r="M548" s="271" t="s">
        <v>1</v>
      </c>
      <c r="N548" s="272" t="s">
        <v>39</v>
      </c>
      <c r="O548" s="91"/>
      <c r="P548" s="225">
        <f>O548*H548</f>
        <v>0</v>
      </c>
      <c r="Q548" s="225">
        <v>0.00023000000000000001</v>
      </c>
      <c r="R548" s="225">
        <f>Q548*H548</f>
        <v>0.00023000000000000001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330</v>
      </c>
      <c r="AT548" s="227" t="s">
        <v>357</v>
      </c>
      <c r="AU548" s="227" t="s">
        <v>147</v>
      </c>
      <c r="AY548" s="17" t="s">
        <v>139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147</v>
      </c>
      <c r="BK548" s="228">
        <f>ROUND(I548*H548,2)</f>
        <v>0</v>
      </c>
      <c r="BL548" s="17" t="s">
        <v>247</v>
      </c>
      <c r="BM548" s="227" t="s">
        <v>725</v>
      </c>
    </row>
    <row r="549" s="13" customFormat="1">
      <c r="A549" s="13"/>
      <c r="B549" s="229"/>
      <c r="C549" s="230"/>
      <c r="D549" s="231" t="s">
        <v>149</v>
      </c>
      <c r="E549" s="232" t="s">
        <v>1</v>
      </c>
      <c r="F549" s="233" t="s">
        <v>429</v>
      </c>
      <c r="G549" s="230"/>
      <c r="H549" s="232" t="s">
        <v>1</v>
      </c>
      <c r="I549" s="234"/>
      <c r="J549" s="230"/>
      <c r="K549" s="230"/>
      <c r="L549" s="235"/>
      <c r="M549" s="236"/>
      <c r="N549" s="237"/>
      <c r="O549" s="237"/>
      <c r="P549" s="237"/>
      <c r="Q549" s="237"/>
      <c r="R549" s="237"/>
      <c r="S549" s="237"/>
      <c r="T549" s="23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9" t="s">
        <v>149</v>
      </c>
      <c r="AU549" s="239" t="s">
        <v>147</v>
      </c>
      <c r="AV549" s="13" t="s">
        <v>81</v>
      </c>
      <c r="AW549" s="13" t="s">
        <v>30</v>
      </c>
      <c r="AX549" s="13" t="s">
        <v>73</v>
      </c>
      <c r="AY549" s="239" t="s">
        <v>139</v>
      </c>
    </row>
    <row r="550" s="14" customFormat="1">
      <c r="A550" s="14"/>
      <c r="B550" s="240"/>
      <c r="C550" s="241"/>
      <c r="D550" s="231" t="s">
        <v>149</v>
      </c>
      <c r="E550" s="242" t="s">
        <v>1</v>
      </c>
      <c r="F550" s="243" t="s">
        <v>81</v>
      </c>
      <c r="G550" s="241"/>
      <c r="H550" s="244">
        <v>1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0" t="s">
        <v>149</v>
      </c>
      <c r="AU550" s="250" t="s">
        <v>147</v>
      </c>
      <c r="AV550" s="14" t="s">
        <v>147</v>
      </c>
      <c r="AW550" s="14" t="s">
        <v>30</v>
      </c>
      <c r="AX550" s="14" t="s">
        <v>81</v>
      </c>
      <c r="AY550" s="250" t="s">
        <v>139</v>
      </c>
    </row>
    <row r="551" s="2" customFormat="1" ht="24.15" customHeight="1">
      <c r="A551" s="38"/>
      <c r="B551" s="39"/>
      <c r="C551" s="215" t="s">
        <v>726</v>
      </c>
      <c r="D551" s="215" t="s">
        <v>142</v>
      </c>
      <c r="E551" s="216" t="s">
        <v>727</v>
      </c>
      <c r="F551" s="217" t="s">
        <v>728</v>
      </c>
      <c r="G551" s="218" t="s">
        <v>145</v>
      </c>
      <c r="H551" s="219">
        <v>1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0.00027</v>
      </c>
      <c r="R551" s="225">
        <f>Q551*H551</f>
        <v>0.00027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247</v>
      </c>
      <c r="AT551" s="227" t="s">
        <v>142</v>
      </c>
      <c r="AU551" s="227" t="s">
        <v>147</v>
      </c>
      <c r="AY551" s="17" t="s">
        <v>139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147</v>
      </c>
      <c r="BK551" s="228">
        <f>ROUND(I551*H551,2)</f>
        <v>0</v>
      </c>
      <c r="BL551" s="17" t="s">
        <v>247</v>
      </c>
      <c r="BM551" s="227" t="s">
        <v>729</v>
      </c>
    </row>
    <row r="552" s="13" customFormat="1">
      <c r="A552" s="13"/>
      <c r="B552" s="229"/>
      <c r="C552" s="230"/>
      <c r="D552" s="231" t="s">
        <v>149</v>
      </c>
      <c r="E552" s="232" t="s">
        <v>1</v>
      </c>
      <c r="F552" s="233" t="s">
        <v>716</v>
      </c>
      <c r="G552" s="230"/>
      <c r="H552" s="232" t="s">
        <v>1</v>
      </c>
      <c r="I552" s="234"/>
      <c r="J552" s="230"/>
      <c r="K552" s="230"/>
      <c r="L552" s="235"/>
      <c r="M552" s="236"/>
      <c r="N552" s="237"/>
      <c r="O552" s="237"/>
      <c r="P552" s="237"/>
      <c r="Q552" s="237"/>
      <c r="R552" s="237"/>
      <c r="S552" s="237"/>
      <c r="T552" s="23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9" t="s">
        <v>149</v>
      </c>
      <c r="AU552" s="239" t="s">
        <v>147</v>
      </c>
      <c r="AV552" s="13" t="s">
        <v>81</v>
      </c>
      <c r="AW552" s="13" t="s">
        <v>30</v>
      </c>
      <c r="AX552" s="13" t="s">
        <v>73</v>
      </c>
      <c r="AY552" s="239" t="s">
        <v>139</v>
      </c>
    </row>
    <row r="553" s="14" customFormat="1">
      <c r="A553" s="14"/>
      <c r="B553" s="240"/>
      <c r="C553" s="241"/>
      <c r="D553" s="231" t="s">
        <v>149</v>
      </c>
      <c r="E553" s="242" t="s">
        <v>1</v>
      </c>
      <c r="F553" s="243" t="s">
        <v>81</v>
      </c>
      <c r="G553" s="241"/>
      <c r="H553" s="244">
        <v>1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149</v>
      </c>
      <c r="AU553" s="250" t="s">
        <v>147</v>
      </c>
      <c r="AV553" s="14" t="s">
        <v>147</v>
      </c>
      <c r="AW553" s="14" t="s">
        <v>30</v>
      </c>
      <c r="AX553" s="14" t="s">
        <v>81</v>
      </c>
      <c r="AY553" s="250" t="s">
        <v>139</v>
      </c>
    </row>
    <row r="554" s="2" customFormat="1" ht="24.15" customHeight="1">
      <c r="A554" s="38"/>
      <c r="B554" s="39"/>
      <c r="C554" s="262" t="s">
        <v>730</v>
      </c>
      <c r="D554" s="262" t="s">
        <v>357</v>
      </c>
      <c r="E554" s="263" t="s">
        <v>731</v>
      </c>
      <c r="F554" s="264" t="s">
        <v>732</v>
      </c>
      <c r="G554" s="265" t="s">
        <v>145</v>
      </c>
      <c r="H554" s="266">
        <v>1</v>
      </c>
      <c r="I554" s="267"/>
      <c r="J554" s="268">
        <f>ROUND(I554*H554,2)</f>
        <v>0</v>
      </c>
      <c r="K554" s="269"/>
      <c r="L554" s="270"/>
      <c r="M554" s="271" t="s">
        <v>1</v>
      </c>
      <c r="N554" s="272" t="s">
        <v>39</v>
      </c>
      <c r="O554" s="91"/>
      <c r="P554" s="225">
        <f>O554*H554</f>
        <v>0</v>
      </c>
      <c r="Q554" s="225">
        <v>0.00040000000000000002</v>
      </c>
      <c r="R554" s="225">
        <f>Q554*H554</f>
        <v>0.00040000000000000002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330</v>
      </c>
      <c r="AT554" s="227" t="s">
        <v>357</v>
      </c>
      <c r="AU554" s="227" t="s">
        <v>147</v>
      </c>
      <c r="AY554" s="17" t="s">
        <v>139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147</v>
      </c>
      <c r="BK554" s="228">
        <f>ROUND(I554*H554,2)</f>
        <v>0</v>
      </c>
      <c r="BL554" s="17" t="s">
        <v>247</v>
      </c>
      <c r="BM554" s="227" t="s">
        <v>733</v>
      </c>
    </row>
    <row r="555" s="13" customFormat="1">
      <c r="A555" s="13"/>
      <c r="B555" s="229"/>
      <c r="C555" s="230"/>
      <c r="D555" s="231" t="s">
        <v>149</v>
      </c>
      <c r="E555" s="232" t="s">
        <v>1</v>
      </c>
      <c r="F555" s="233" t="s">
        <v>716</v>
      </c>
      <c r="G555" s="230"/>
      <c r="H555" s="232" t="s">
        <v>1</v>
      </c>
      <c r="I555" s="234"/>
      <c r="J555" s="230"/>
      <c r="K555" s="230"/>
      <c r="L555" s="235"/>
      <c r="M555" s="236"/>
      <c r="N555" s="237"/>
      <c r="O555" s="237"/>
      <c r="P555" s="237"/>
      <c r="Q555" s="237"/>
      <c r="R555" s="237"/>
      <c r="S555" s="237"/>
      <c r="T555" s="23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9" t="s">
        <v>149</v>
      </c>
      <c r="AU555" s="239" t="s">
        <v>147</v>
      </c>
      <c r="AV555" s="13" t="s">
        <v>81</v>
      </c>
      <c r="AW555" s="13" t="s">
        <v>30</v>
      </c>
      <c r="AX555" s="13" t="s">
        <v>73</v>
      </c>
      <c r="AY555" s="239" t="s">
        <v>139</v>
      </c>
    </row>
    <row r="556" s="14" customFormat="1">
      <c r="A556" s="14"/>
      <c r="B556" s="240"/>
      <c r="C556" s="241"/>
      <c r="D556" s="231" t="s">
        <v>149</v>
      </c>
      <c r="E556" s="242" t="s">
        <v>1</v>
      </c>
      <c r="F556" s="243" t="s">
        <v>81</v>
      </c>
      <c r="G556" s="241"/>
      <c r="H556" s="244">
        <v>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149</v>
      </c>
      <c r="AU556" s="250" t="s">
        <v>147</v>
      </c>
      <c r="AV556" s="14" t="s">
        <v>147</v>
      </c>
      <c r="AW556" s="14" t="s">
        <v>30</v>
      </c>
      <c r="AX556" s="14" t="s">
        <v>81</v>
      </c>
      <c r="AY556" s="250" t="s">
        <v>139</v>
      </c>
    </row>
    <row r="557" s="2" customFormat="1" ht="24.15" customHeight="1">
      <c r="A557" s="38"/>
      <c r="B557" s="39"/>
      <c r="C557" s="215" t="s">
        <v>734</v>
      </c>
      <c r="D557" s="215" t="s">
        <v>142</v>
      </c>
      <c r="E557" s="216" t="s">
        <v>735</v>
      </c>
      <c r="F557" s="217" t="s">
        <v>736</v>
      </c>
      <c r="G557" s="218" t="s">
        <v>314</v>
      </c>
      <c r="H557" s="219">
        <v>0.059999999999999998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247</v>
      </c>
      <c r="AT557" s="227" t="s">
        <v>142</v>
      </c>
      <c r="AU557" s="227" t="s">
        <v>147</v>
      </c>
      <c r="AY557" s="17" t="s">
        <v>139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147</v>
      </c>
      <c r="BK557" s="228">
        <f>ROUND(I557*H557,2)</f>
        <v>0</v>
      </c>
      <c r="BL557" s="17" t="s">
        <v>247</v>
      </c>
      <c r="BM557" s="227" t="s">
        <v>737</v>
      </c>
    </row>
    <row r="558" s="2" customFormat="1" ht="24.15" customHeight="1">
      <c r="A558" s="38"/>
      <c r="B558" s="39"/>
      <c r="C558" s="215" t="s">
        <v>738</v>
      </c>
      <c r="D558" s="215" t="s">
        <v>142</v>
      </c>
      <c r="E558" s="216" t="s">
        <v>739</v>
      </c>
      <c r="F558" s="217" t="s">
        <v>740</v>
      </c>
      <c r="G558" s="218" t="s">
        <v>314</v>
      </c>
      <c r="H558" s="219">
        <v>0.059999999999999998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247</v>
      </c>
      <c r="AT558" s="227" t="s">
        <v>142</v>
      </c>
      <c r="AU558" s="227" t="s">
        <v>147</v>
      </c>
      <c r="AY558" s="17" t="s">
        <v>139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147</v>
      </c>
      <c r="BK558" s="228">
        <f>ROUND(I558*H558,2)</f>
        <v>0</v>
      </c>
      <c r="BL558" s="17" t="s">
        <v>247</v>
      </c>
      <c r="BM558" s="227" t="s">
        <v>741</v>
      </c>
    </row>
    <row r="559" s="2" customFormat="1" ht="24.15" customHeight="1">
      <c r="A559" s="38"/>
      <c r="B559" s="39"/>
      <c r="C559" s="215" t="s">
        <v>742</v>
      </c>
      <c r="D559" s="215" t="s">
        <v>142</v>
      </c>
      <c r="E559" s="216" t="s">
        <v>743</v>
      </c>
      <c r="F559" s="217" t="s">
        <v>744</v>
      </c>
      <c r="G559" s="218" t="s">
        <v>314</v>
      </c>
      <c r="H559" s="219">
        <v>0.059999999999999998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</v>
      </c>
      <c r="T559" s="226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247</v>
      </c>
      <c r="AT559" s="227" t="s">
        <v>142</v>
      </c>
      <c r="AU559" s="227" t="s">
        <v>147</v>
      </c>
      <c r="AY559" s="17" t="s">
        <v>139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147</v>
      </c>
      <c r="BK559" s="228">
        <f>ROUND(I559*H559,2)</f>
        <v>0</v>
      </c>
      <c r="BL559" s="17" t="s">
        <v>247</v>
      </c>
      <c r="BM559" s="227" t="s">
        <v>745</v>
      </c>
    </row>
    <row r="560" s="12" customFormat="1" ht="22.8" customHeight="1">
      <c r="A560" s="12"/>
      <c r="B560" s="199"/>
      <c r="C560" s="200"/>
      <c r="D560" s="201" t="s">
        <v>72</v>
      </c>
      <c r="E560" s="213" t="s">
        <v>746</v>
      </c>
      <c r="F560" s="213" t="s">
        <v>747</v>
      </c>
      <c r="G560" s="200"/>
      <c r="H560" s="200"/>
      <c r="I560" s="203"/>
      <c r="J560" s="214">
        <f>BK560</f>
        <v>0</v>
      </c>
      <c r="K560" s="200"/>
      <c r="L560" s="205"/>
      <c r="M560" s="206"/>
      <c r="N560" s="207"/>
      <c r="O560" s="207"/>
      <c r="P560" s="208">
        <f>SUM(P561:P569)</f>
        <v>0</v>
      </c>
      <c r="Q560" s="207"/>
      <c r="R560" s="208">
        <f>SUM(R561:R569)</f>
        <v>0.017300000000000003</v>
      </c>
      <c r="S560" s="207"/>
      <c r="T560" s="209">
        <f>SUM(T561:T569)</f>
        <v>0</v>
      </c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R560" s="210" t="s">
        <v>147</v>
      </c>
      <c r="AT560" s="211" t="s">
        <v>72</v>
      </c>
      <c r="AU560" s="211" t="s">
        <v>81</v>
      </c>
      <c r="AY560" s="210" t="s">
        <v>139</v>
      </c>
      <c r="BK560" s="212">
        <f>SUM(BK561:BK569)</f>
        <v>0</v>
      </c>
    </row>
    <row r="561" s="2" customFormat="1" ht="33" customHeight="1">
      <c r="A561" s="38"/>
      <c r="B561" s="39"/>
      <c r="C561" s="215" t="s">
        <v>748</v>
      </c>
      <c r="D561" s="215" t="s">
        <v>142</v>
      </c>
      <c r="E561" s="216" t="s">
        <v>749</v>
      </c>
      <c r="F561" s="217" t="s">
        <v>750</v>
      </c>
      <c r="G561" s="218" t="s">
        <v>512</v>
      </c>
      <c r="H561" s="219">
        <v>1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0.016650000000000002</v>
      </c>
      <c r="R561" s="225">
        <f>Q561*H561</f>
        <v>0.016650000000000002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247</v>
      </c>
      <c r="AT561" s="227" t="s">
        <v>142</v>
      </c>
      <c r="AU561" s="227" t="s">
        <v>147</v>
      </c>
      <c r="AY561" s="17" t="s">
        <v>139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147</v>
      </c>
      <c r="BK561" s="228">
        <f>ROUND(I561*H561,2)</f>
        <v>0</v>
      </c>
      <c r="BL561" s="17" t="s">
        <v>247</v>
      </c>
      <c r="BM561" s="227" t="s">
        <v>751</v>
      </c>
    </row>
    <row r="562" s="14" customFormat="1">
      <c r="A562" s="14"/>
      <c r="B562" s="240"/>
      <c r="C562" s="241"/>
      <c r="D562" s="231" t="s">
        <v>149</v>
      </c>
      <c r="E562" s="242" t="s">
        <v>1</v>
      </c>
      <c r="F562" s="243" t="s">
        <v>81</v>
      </c>
      <c r="G562" s="241"/>
      <c r="H562" s="244">
        <v>1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149</v>
      </c>
      <c r="AU562" s="250" t="s">
        <v>147</v>
      </c>
      <c r="AV562" s="14" t="s">
        <v>147</v>
      </c>
      <c r="AW562" s="14" t="s">
        <v>30</v>
      </c>
      <c r="AX562" s="14" t="s">
        <v>81</v>
      </c>
      <c r="AY562" s="250" t="s">
        <v>139</v>
      </c>
    </row>
    <row r="563" s="2" customFormat="1" ht="16.5" customHeight="1">
      <c r="A563" s="38"/>
      <c r="B563" s="39"/>
      <c r="C563" s="215" t="s">
        <v>752</v>
      </c>
      <c r="D563" s="215" t="s">
        <v>142</v>
      </c>
      <c r="E563" s="216" t="s">
        <v>753</v>
      </c>
      <c r="F563" s="217" t="s">
        <v>754</v>
      </c>
      <c r="G563" s="218" t="s">
        <v>512</v>
      </c>
      <c r="H563" s="219">
        <v>1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0.00014999999999999999</v>
      </c>
      <c r="R563" s="225">
        <f>Q563*H563</f>
        <v>0.00014999999999999999</v>
      </c>
      <c r="S563" s="225">
        <v>0</v>
      </c>
      <c r="T563" s="226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247</v>
      </c>
      <c r="AT563" s="227" t="s">
        <v>142</v>
      </c>
      <c r="AU563" s="227" t="s">
        <v>147</v>
      </c>
      <c r="AY563" s="17" t="s">
        <v>139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147</v>
      </c>
      <c r="BK563" s="228">
        <f>ROUND(I563*H563,2)</f>
        <v>0</v>
      </c>
      <c r="BL563" s="17" t="s">
        <v>247</v>
      </c>
      <c r="BM563" s="227" t="s">
        <v>755</v>
      </c>
    </row>
    <row r="564" s="14" customFormat="1">
      <c r="A564" s="14"/>
      <c r="B564" s="240"/>
      <c r="C564" s="241"/>
      <c r="D564" s="231" t="s">
        <v>149</v>
      </c>
      <c r="E564" s="242" t="s">
        <v>1</v>
      </c>
      <c r="F564" s="243" t="s">
        <v>81</v>
      </c>
      <c r="G564" s="241"/>
      <c r="H564" s="244">
        <v>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149</v>
      </c>
      <c r="AU564" s="250" t="s">
        <v>147</v>
      </c>
      <c r="AV564" s="14" t="s">
        <v>147</v>
      </c>
      <c r="AW564" s="14" t="s">
        <v>30</v>
      </c>
      <c r="AX564" s="14" t="s">
        <v>81</v>
      </c>
      <c r="AY564" s="250" t="s">
        <v>139</v>
      </c>
    </row>
    <row r="565" s="2" customFormat="1" ht="16.5" customHeight="1">
      <c r="A565" s="38"/>
      <c r="B565" s="39"/>
      <c r="C565" s="215" t="s">
        <v>756</v>
      </c>
      <c r="D565" s="215" t="s">
        <v>142</v>
      </c>
      <c r="E565" s="216" t="s">
        <v>757</v>
      </c>
      <c r="F565" s="217" t="s">
        <v>758</v>
      </c>
      <c r="G565" s="218" t="s">
        <v>512</v>
      </c>
      <c r="H565" s="219">
        <v>1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0.00050000000000000001</v>
      </c>
      <c r="R565" s="225">
        <f>Q565*H565</f>
        <v>0.00050000000000000001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247</v>
      </c>
      <c r="AT565" s="227" t="s">
        <v>142</v>
      </c>
      <c r="AU565" s="227" t="s">
        <v>147</v>
      </c>
      <c r="AY565" s="17" t="s">
        <v>139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147</v>
      </c>
      <c r="BK565" s="228">
        <f>ROUND(I565*H565,2)</f>
        <v>0</v>
      </c>
      <c r="BL565" s="17" t="s">
        <v>247</v>
      </c>
      <c r="BM565" s="227" t="s">
        <v>759</v>
      </c>
    </row>
    <row r="566" s="14" customFormat="1">
      <c r="A566" s="14"/>
      <c r="B566" s="240"/>
      <c r="C566" s="241"/>
      <c r="D566" s="231" t="s">
        <v>149</v>
      </c>
      <c r="E566" s="242" t="s">
        <v>1</v>
      </c>
      <c r="F566" s="243" t="s">
        <v>81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149</v>
      </c>
      <c r="AU566" s="250" t="s">
        <v>147</v>
      </c>
      <c r="AV566" s="14" t="s">
        <v>147</v>
      </c>
      <c r="AW566" s="14" t="s">
        <v>30</v>
      </c>
      <c r="AX566" s="14" t="s">
        <v>81</v>
      </c>
      <c r="AY566" s="250" t="s">
        <v>139</v>
      </c>
    </row>
    <row r="567" s="2" customFormat="1" ht="24.15" customHeight="1">
      <c r="A567" s="38"/>
      <c r="B567" s="39"/>
      <c r="C567" s="215" t="s">
        <v>760</v>
      </c>
      <c r="D567" s="215" t="s">
        <v>142</v>
      </c>
      <c r="E567" s="216" t="s">
        <v>761</v>
      </c>
      <c r="F567" s="217" t="s">
        <v>762</v>
      </c>
      <c r="G567" s="218" t="s">
        <v>314</v>
      </c>
      <c r="H567" s="219">
        <v>0.017000000000000001</v>
      </c>
      <c r="I567" s="220"/>
      <c r="J567" s="221">
        <f>ROUND(I567*H567,2)</f>
        <v>0</v>
      </c>
      <c r="K567" s="222"/>
      <c r="L567" s="44"/>
      <c r="M567" s="223" t="s">
        <v>1</v>
      </c>
      <c r="N567" s="224" t="s">
        <v>39</v>
      </c>
      <c r="O567" s="91"/>
      <c r="P567" s="225">
        <f>O567*H567</f>
        <v>0</v>
      </c>
      <c r="Q567" s="225">
        <v>0</v>
      </c>
      <c r="R567" s="225">
        <f>Q567*H567</f>
        <v>0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247</v>
      </c>
      <c r="AT567" s="227" t="s">
        <v>142</v>
      </c>
      <c r="AU567" s="227" t="s">
        <v>147</v>
      </c>
      <c r="AY567" s="17" t="s">
        <v>139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147</v>
      </c>
      <c r="BK567" s="228">
        <f>ROUND(I567*H567,2)</f>
        <v>0</v>
      </c>
      <c r="BL567" s="17" t="s">
        <v>247</v>
      </c>
      <c r="BM567" s="227" t="s">
        <v>763</v>
      </c>
    </row>
    <row r="568" s="2" customFormat="1" ht="24.15" customHeight="1">
      <c r="A568" s="38"/>
      <c r="B568" s="39"/>
      <c r="C568" s="215" t="s">
        <v>764</v>
      </c>
      <c r="D568" s="215" t="s">
        <v>142</v>
      </c>
      <c r="E568" s="216" t="s">
        <v>765</v>
      </c>
      <c r="F568" s="217" t="s">
        <v>766</v>
      </c>
      <c r="G568" s="218" t="s">
        <v>314</v>
      </c>
      <c r="H568" s="219">
        <v>0.017000000000000001</v>
      </c>
      <c r="I568" s="220"/>
      <c r="J568" s="221">
        <f>ROUND(I568*H568,2)</f>
        <v>0</v>
      </c>
      <c r="K568" s="222"/>
      <c r="L568" s="44"/>
      <c r="M568" s="223" t="s">
        <v>1</v>
      </c>
      <c r="N568" s="224" t="s">
        <v>39</v>
      </c>
      <c r="O568" s="91"/>
      <c r="P568" s="225">
        <f>O568*H568</f>
        <v>0</v>
      </c>
      <c r="Q568" s="225">
        <v>0</v>
      </c>
      <c r="R568" s="225">
        <f>Q568*H568</f>
        <v>0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247</v>
      </c>
      <c r="AT568" s="227" t="s">
        <v>142</v>
      </c>
      <c r="AU568" s="227" t="s">
        <v>147</v>
      </c>
      <c r="AY568" s="17" t="s">
        <v>139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147</v>
      </c>
      <c r="BK568" s="228">
        <f>ROUND(I568*H568,2)</f>
        <v>0</v>
      </c>
      <c r="BL568" s="17" t="s">
        <v>247</v>
      </c>
      <c r="BM568" s="227" t="s">
        <v>767</v>
      </c>
    </row>
    <row r="569" s="2" customFormat="1" ht="24.15" customHeight="1">
      <c r="A569" s="38"/>
      <c r="B569" s="39"/>
      <c r="C569" s="215" t="s">
        <v>768</v>
      </c>
      <c r="D569" s="215" t="s">
        <v>142</v>
      </c>
      <c r="E569" s="216" t="s">
        <v>769</v>
      </c>
      <c r="F569" s="217" t="s">
        <v>770</v>
      </c>
      <c r="G569" s="218" t="s">
        <v>314</v>
      </c>
      <c r="H569" s="219">
        <v>0.017000000000000001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247</v>
      </c>
      <c r="AT569" s="227" t="s">
        <v>142</v>
      </c>
      <c r="AU569" s="227" t="s">
        <v>147</v>
      </c>
      <c r="AY569" s="17" t="s">
        <v>139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147</v>
      </c>
      <c r="BK569" s="228">
        <f>ROUND(I569*H569,2)</f>
        <v>0</v>
      </c>
      <c r="BL569" s="17" t="s">
        <v>247</v>
      </c>
      <c r="BM569" s="227" t="s">
        <v>771</v>
      </c>
    </row>
    <row r="570" s="12" customFormat="1" ht="22.8" customHeight="1">
      <c r="A570" s="12"/>
      <c r="B570" s="199"/>
      <c r="C570" s="200"/>
      <c r="D570" s="201" t="s">
        <v>72</v>
      </c>
      <c r="E570" s="213" t="s">
        <v>772</v>
      </c>
      <c r="F570" s="213" t="s">
        <v>773</v>
      </c>
      <c r="G570" s="200"/>
      <c r="H570" s="200"/>
      <c r="I570" s="203"/>
      <c r="J570" s="214">
        <f>BK570</f>
        <v>0</v>
      </c>
      <c r="K570" s="200"/>
      <c r="L570" s="205"/>
      <c r="M570" s="206"/>
      <c r="N570" s="207"/>
      <c r="O570" s="207"/>
      <c r="P570" s="208">
        <f>SUM(P571:P579)</f>
        <v>0</v>
      </c>
      <c r="Q570" s="207"/>
      <c r="R570" s="208">
        <f>SUM(R571:R579)</f>
        <v>0.00094000000000000008</v>
      </c>
      <c r="S570" s="207"/>
      <c r="T570" s="209">
        <f>SUM(T571:T579)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0" t="s">
        <v>147</v>
      </c>
      <c r="AT570" s="211" t="s">
        <v>72</v>
      </c>
      <c r="AU570" s="211" t="s">
        <v>81</v>
      </c>
      <c r="AY570" s="210" t="s">
        <v>139</v>
      </c>
      <c r="BK570" s="212">
        <f>SUM(BK571:BK579)</f>
        <v>0</v>
      </c>
    </row>
    <row r="571" s="2" customFormat="1" ht="24.15" customHeight="1">
      <c r="A571" s="38"/>
      <c r="B571" s="39"/>
      <c r="C571" s="215" t="s">
        <v>774</v>
      </c>
      <c r="D571" s="215" t="s">
        <v>142</v>
      </c>
      <c r="E571" s="216" t="s">
        <v>775</v>
      </c>
      <c r="F571" s="217" t="s">
        <v>776</v>
      </c>
      <c r="G571" s="218" t="s">
        <v>271</v>
      </c>
      <c r="H571" s="219">
        <v>2</v>
      </c>
      <c r="I571" s="220"/>
      <c r="J571" s="221">
        <f>ROUND(I571*H571,2)</f>
        <v>0</v>
      </c>
      <c r="K571" s="222"/>
      <c r="L571" s="44"/>
      <c r="M571" s="223" t="s">
        <v>1</v>
      </c>
      <c r="N571" s="224" t="s">
        <v>39</v>
      </c>
      <c r="O571" s="91"/>
      <c r="P571" s="225">
        <f>O571*H571</f>
        <v>0</v>
      </c>
      <c r="Q571" s="225">
        <v>0.00046000000000000001</v>
      </c>
      <c r="R571" s="225">
        <f>Q571*H571</f>
        <v>0.00092000000000000003</v>
      </c>
      <c r="S571" s="225">
        <v>0</v>
      </c>
      <c r="T571" s="226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7" t="s">
        <v>247</v>
      </c>
      <c r="AT571" s="227" t="s">
        <v>142</v>
      </c>
      <c r="AU571" s="227" t="s">
        <v>147</v>
      </c>
      <c r="AY571" s="17" t="s">
        <v>139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147</v>
      </c>
      <c r="BK571" s="228">
        <f>ROUND(I571*H571,2)</f>
        <v>0</v>
      </c>
      <c r="BL571" s="17" t="s">
        <v>247</v>
      </c>
      <c r="BM571" s="227" t="s">
        <v>777</v>
      </c>
    </row>
    <row r="572" s="13" customFormat="1">
      <c r="A572" s="13"/>
      <c r="B572" s="229"/>
      <c r="C572" s="230"/>
      <c r="D572" s="231" t="s">
        <v>149</v>
      </c>
      <c r="E572" s="232" t="s">
        <v>1</v>
      </c>
      <c r="F572" s="233" t="s">
        <v>164</v>
      </c>
      <c r="G572" s="230"/>
      <c r="H572" s="232" t="s">
        <v>1</v>
      </c>
      <c r="I572" s="234"/>
      <c r="J572" s="230"/>
      <c r="K572" s="230"/>
      <c r="L572" s="235"/>
      <c r="M572" s="236"/>
      <c r="N572" s="237"/>
      <c r="O572" s="237"/>
      <c r="P572" s="237"/>
      <c r="Q572" s="237"/>
      <c r="R572" s="237"/>
      <c r="S572" s="237"/>
      <c r="T572" s="238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9" t="s">
        <v>149</v>
      </c>
      <c r="AU572" s="239" t="s">
        <v>147</v>
      </c>
      <c r="AV572" s="13" t="s">
        <v>81</v>
      </c>
      <c r="AW572" s="13" t="s">
        <v>30</v>
      </c>
      <c r="AX572" s="13" t="s">
        <v>73</v>
      </c>
      <c r="AY572" s="239" t="s">
        <v>139</v>
      </c>
    </row>
    <row r="573" s="14" customFormat="1">
      <c r="A573" s="14"/>
      <c r="B573" s="240"/>
      <c r="C573" s="241"/>
      <c r="D573" s="231" t="s">
        <v>149</v>
      </c>
      <c r="E573" s="242" t="s">
        <v>1</v>
      </c>
      <c r="F573" s="243" t="s">
        <v>147</v>
      </c>
      <c r="G573" s="241"/>
      <c r="H573" s="244">
        <v>2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0" t="s">
        <v>149</v>
      </c>
      <c r="AU573" s="250" t="s">
        <v>147</v>
      </c>
      <c r="AV573" s="14" t="s">
        <v>147</v>
      </c>
      <c r="AW573" s="14" t="s">
        <v>30</v>
      </c>
      <c r="AX573" s="14" t="s">
        <v>81</v>
      </c>
      <c r="AY573" s="250" t="s">
        <v>139</v>
      </c>
    </row>
    <row r="574" s="2" customFormat="1" ht="21.75" customHeight="1">
      <c r="A574" s="38"/>
      <c r="B574" s="39"/>
      <c r="C574" s="215" t="s">
        <v>778</v>
      </c>
      <c r="D574" s="215" t="s">
        <v>142</v>
      </c>
      <c r="E574" s="216" t="s">
        <v>779</v>
      </c>
      <c r="F574" s="217" t="s">
        <v>780</v>
      </c>
      <c r="G574" s="218" t="s">
        <v>145</v>
      </c>
      <c r="H574" s="219">
        <v>2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1.0000000000000001E-05</v>
      </c>
      <c r="R574" s="225">
        <f>Q574*H574</f>
        <v>2.0000000000000002E-05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247</v>
      </c>
      <c r="AT574" s="227" t="s">
        <v>142</v>
      </c>
      <c r="AU574" s="227" t="s">
        <v>147</v>
      </c>
      <c r="AY574" s="17" t="s">
        <v>139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147</v>
      </c>
      <c r="BK574" s="228">
        <f>ROUND(I574*H574,2)</f>
        <v>0</v>
      </c>
      <c r="BL574" s="17" t="s">
        <v>247</v>
      </c>
      <c r="BM574" s="227" t="s">
        <v>781</v>
      </c>
    </row>
    <row r="575" s="13" customFormat="1">
      <c r="A575" s="13"/>
      <c r="B575" s="229"/>
      <c r="C575" s="230"/>
      <c r="D575" s="231" t="s">
        <v>149</v>
      </c>
      <c r="E575" s="232" t="s">
        <v>1</v>
      </c>
      <c r="F575" s="233" t="s">
        <v>782</v>
      </c>
      <c r="G575" s="230"/>
      <c r="H575" s="232" t="s">
        <v>1</v>
      </c>
      <c r="I575" s="234"/>
      <c r="J575" s="230"/>
      <c r="K575" s="230"/>
      <c r="L575" s="235"/>
      <c r="M575" s="236"/>
      <c r="N575" s="237"/>
      <c r="O575" s="237"/>
      <c r="P575" s="237"/>
      <c r="Q575" s="237"/>
      <c r="R575" s="237"/>
      <c r="S575" s="237"/>
      <c r="T575" s="23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39" t="s">
        <v>149</v>
      </c>
      <c r="AU575" s="239" t="s">
        <v>147</v>
      </c>
      <c r="AV575" s="13" t="s">
        <v>81</v>
      </c>
      <c r="AW575" s="13" t="s">
        <v>30</v>
      </c>
      <c r="AX575" s="13" t="s">
        <v>73</v>
      </c>
      <c r="AY575" s="239" t="s">
        <v>139</v>
      </c>
    </row>
    <row r="576" s="14" customFormat="1">
      <c r="A576" s="14"/>
      <c r="B576" s="240"/>
      <c r="C576" s="241"/>
      <c r="D576" s="231" t="s">
        <v>149</v>
      </c>
      <c r="E576" s="242" t="s">
        <v>1</v>
      </c>
      <c r="F576" s="243" t="s">
        <v>147</v>
      </c>
      <c r="G576" s="241"/>
      <c r="H576" s="244">
        <v>2</v>
      </c>
      <c r="I576" s="245"/>
      <c r="J576" s="241"/>
      <c r="K576" s="241"/>
      <c r="L576" s="246"/>
      <c r="M576" s="247"/>
      <c r="N576" s="248"/>
      <c r="O576" s="248"/>
      <c r="P576" s="248"/>
      <c r="Q576" s="248"/>
      <c r="R576" s="248"/>
      <c r="S576" s="248"/>
      <c r="T576" s="24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0" t="s">
        <v>149</v>
      </c>
      <c r="AU576" s="250" t="s">
        <v>147</v>
      </c>
      <c r="AV576" s="14" t="s">
        <v>147</v>
      </c>
      <c r="AW576" s="14" t="s">
        <v>30</v>
      </c>
      <c r="AX576" s="14" t="s">
        <v>81</v>
      </c>
      <c r="AY576" s="250" t="s">
        <v>139</v>
      </c>
    </row>
    <row r="577" s="2" customFormat="1" ht="24.15" customHeight="1">
      <c r="A577" s="38"/>
      <c r="B577" s="39"/>
      <c r="C577" s="215" t="s">
        <v>783</v>
      </c>
      <c r="D577" s="215" t="s">
        <v>142</v>
      </c>
      <c r="E577" s="216" t="s">
        <v>784</v>
      </c>
      <c r="F577" s="217" t="s">
        <v>785</v>
      </c>
      <c r="G577" s="218" t="s">
        <v>314</v>
      </c>
      <c r="H577" s="219">
        <v>0.001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39</v>
      </c>
      <c r="O577" s="91"/>
      <c r="P577" s="225">
        <f>O577*H577</f>
        <v>0</v>
      </c>
      <c r="Q577" s="225">
        <v>0</v>
      </c>
      <c r="R577" s="225">
        <f>Q577*H577</f>
        <v>0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247</v>
      </c>
      <c r="AT577" s="227" t="s">
        <v>142</v>
      </c>
      <c r="AU577" s="227" t="s">
        <v>147</v>
      </c>
      <c r="AY577" s="17" t="s">
        <v>139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147</v>
      </c>
      <c r="BK577" s="228">
        <f>ROUND(I577*H577,2)</f>
        <v>0</v>
      </c>
      <c r="BL577" s="17" t="s">
        <v>247</v>
      </c>
      <c r="BM577" s="227" t="s">
        <v>786</v>
      </c>
    </row>
    <row r="578" s="2" customFormat="1" ht="24.15" customHeight="1">
      <c r="A578" s="38"/>
      <c r="B578" s="39"/>
      <c r="C578" s="215" t="s">
        <v>787</v>
      </c>
      <c r="D578" s="215" t="s">
        <v>142</v>
      </c>
      <c r="E578" s="216" t="s">
        <v>788</v>
      </c>
      <c r="F578" s="217" t="s">
        <v>789</v>
      </c>
      <c r="G578" s="218" t="s">
        <v>314</v>
      </c>
      <c r="H578" s="219">
        <v>0.001</v>
      </c>
      <c r="I578" s="220"/>
      <c r="J578" s="221">
        <f>ROUND(I578*H578,2)</f>
        <v>0</v>
      </c>
      <c r="K578" s="222"/>
      <c r="L578" s="44"/>
      <c r="M578" s="223" t="s">
        <v>1</v>
      </c>
      <c r="N578" s="224" t="s">
        <v>39</v>
      </c>
      <c r="O578" s="91"/>
      <c r="P578" s="225">
        <f>O578*H578</f>
        <v>0</v>
      </c>
      <c r="Q578" s="225">
        <v>0</v>
      </c>
      <c r="R578" s="225">
        <f>Q578*H578</f>
        <v>0</v>
      </c>
      <c r="S578" s="225">
        <v>0</v>
      </c>
      <c r="T578" s="226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7" t="s">
        <v>247</v>
      </c>
      <c r="AT578" s="227" t="s">
        <v>142</v>
      </c>
      <c r="AU578" s="227" t="s">
        <v>147</v>
      </c>
      <c r="AY578" s="17" t="s">
        <v>139</v>
      </c>
      <c r="BE578" s="228">
        <f>IF(N578="základní",J578,0)</f>
        <v>0</v>
      </c>
      <c r="BF578" s="228">
        <f>IF(N578="snížená",J578,0)</f>
        <v>0</v>
      </c>
      <c r="BG578" s="228">
        <f>IF(N578="zákl. přenesená",J578,0)</f>
        <v>0</v>
      </c>
      <c r="BH578" s="228">
        <f>IF(N578="sníž. přenesená",J578,0)</f>
        <v>0</v>
      </c>
      <c r="BI578" s="228">
        <f>IF(N578="nulová",J578,0)</f>
        <v>0</v>
      </c>
      <c r="BJ578" s="17" t="s">
        <v>147</v>
      </c>
      <c r="BK578" s="228">
        <f>ROUND(I578*H578,2)</f>
        <v>0</v>
      </c>
      <c r="BL578" s="17" t="s">
        <v>247</v>
      </c>
      <c r="BM578" s="227" t="s">
        <v>790</v>
      </c>
    </row>
    <row r="579" s="2" customFormat="1" ht="24.15" customHeight="1">
      <c r="A579" s="38"/>
      <c r="B579" s="39"/>
      <c r="C579" s="215" t="s">
        <v>791</v>
      </c>
      <c r="D579" s="215" t="s">
        <v>142</v>
      </c>
      <c r="E579" s="216" t="s">
        <v>792</v>
      </c>
      <c r="F579" s="217" t="s">
        <v>793</v>
      </c>
      <c r="G579" s="218" t="s">
        <v>314</v>
      </c>
      <c r="H579" s="219">
        <v>0.001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247</v>
      </c>
      <c r="AT579" s="227" t="s">
        <v>142</v>
      </c>
      <c r="AU579" s="227" t="s">
        <v>147</v>
      </c>
      <c r="AY579" s="17" t="s">
        <v>139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147</v>
      </c>
      <c r="BK579" s="228">
        <f>ROUND(I579*H579,2)</f>
        <v>0</v>
      </c>
      <c r="BL579" s="17" t="s">
        <v>247</v>
      </c>
      <c r="BM579" s="227" t="s">
        <v>794</v>
      </c>
    </row>
    <row r="580" s="12" customFormat="1" ht="22.8" customHeight="1">
      <c r="A580" s="12"/>
      <c r="B580" s="199"/>
      <c r="C580" s="200"/>
      <c r="D580" s="201" t="s">
        <v>72</v>
      </c>
      <c r="E580" s="213" t="s">
        <v>795</v>
      </c>
      <c r="F580" s="213" t="s">
        <v>796</v>
      </c>
      <c r="G580" s="200"/>
      <c r="H580" s="200"/>
      <c r="I580" s="203"/>
      <c r="J580" s="214">
        <f>BK580</f>
        <v>0</v>
      </c>
      <c r="K580" s="200"/>
      <c r="L580" s="205"/>
      <c r="M580" s="206"/>
      <c r="N580" s="207"/>
      <c r="O580" s="207"/>
      <c r="P580" s="208">
        <f>SUM(P581:P591)</f>
        <v>0</v>
      </c>
      <c r="Q580" s="207"/>
      <c r="R580" s="208">
        <f>SUM(R581:R591)</f>
        <v>0.00044999999999999999</v>
      </c>
      <c r="S580" s="207"/>
      <c r="T580" s="209">
        <f>SUM(T581:T591)</f>
        <v>0.0022000000000000001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0" t="s">
        <v>147</v>
      </c>
      <c r="AT580" s="211" t="s">
        <v>72</v>
      </c>
      <c r="AU580" s="211" t="s">
        <v>81</v>
      </c>
      <c r="AY580" s="210" t="s">
        <v>139</v>
      </c>
      <c r="BK580" s="212">
        <f>SUM(BK581:BK591)</f>
        <v>0</v>
      </c>
    </row>
    <row r="581" s="2" customFormat="1" ht="24.15" customHeight="1">
      <c r="A581" s="38"/>
      <c r="B581" s="39"/>
      <c r="C581" s="215" t="s">
        <v>797</v>
      </c>
      <c r="D581" s="215" t="s">
        <v>142</v>
      </c>
      <c r="E581" s="216" t="s">
        <v>798</v>
      </c>
      <c r="F581" s="217" t="s">
        <v>799</v>
      </c>
      <c r="G581" s="218" t="s">
        <v>145</v>
      </c>
      <c r="H581" s="219">
        <v>2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6.0000000000000002E-05</v>
      </c>
      <c r="R581" s="225">
        <f>Q581*H581</f>
        <v>0.00012</v>
      </c>
      <c r="S581" s="225">
        <v>0.0011000000000000001</v>
      </c>
      <c r="T581" s="226">
        <f>S581*H581</f>
        <v>0.0022000000000000001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247</v>
      </c>
      <c r="AT581" s="227" t="s">
        <v>142</v>
      </c>
      <c r="AU581" s="227" t="s">
        <v>147</v>
      </c>
      <c r="AY581" s="17" t="s">
        <v>139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147</v>
      </c>
      <c r="BK581" s="228">
        <f>ROUND(I581*H581,2)</f>
        <v>0</v>
      </c>
      <c r="BL581" s="17" t="s">
        <v>247</v>
      </c>
      <c r="BM581" s="227" t="s">
        <v>800</v>
      </c>
    </row>
    <row r="582" s="13" customFormat="1">
      <c r="A582" s="13"/>
      <c r="B582" s="229"/>
      <c r="C582" s="230"/>
      <c r="D582" s="231" t="s">
        <v>149</v>
      </c>
      <c r="E582" s="232" t="s">
        <v>1</v>
      </c>
      <c r="F582" s="233" t="s">
        <v>801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149</v>
      </c>
      <c r="AU582" s="239" t="s">
        <v>147</v>
      </c>
      <c r="AV582" s="13" t="s">
        <v>81</v>
      </c>
      <c r="AW582" s="13" t="s">
        <v>30</v>
      </c>
      <c r="AX582" s="13" t="s">
        <v>73</v>
      </c>
      <c r="AY582" s="239" t="s">
        <v>139</v>
      </c>
    </row>
    <row r="583" s="14" customFormat="1">
      <c r="A583" s="14"/>
      <c r="B583" s="240"/>
      <c r="C583" s="241"/>
      <c r="D583" s="231" t="s">
        <v>149</v>
      </c>
      <c r="E583" s="242" t="s">
        <v>1</v>
      </c>
      <c r="F583" s="243" t="s">
        <v>571</v>
      </c>
      <c r="G583" s="241"/>
      <c r="H583" s="244">
        <v>2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149</v>
      </c>
      <c r="AU583" s="250" t="s">
        <v>147</v>
      </c>
      <c r="AV583" s="14" t="s">
        <v>147</v>
      </c>
      <c r="AW583" s="14" t="s">
        <v>30</v>
      </c>
      <c r="AX583" s="14" t="s">
        <v>81</v>
      </c>
      <c r="AY583" s="250" t="s">
        <v>139</v>
      </c>
    </row>
    <row r="584" s="2" customFormat="1" ht="16.5" customHeight="1">
      <c r="A584" s="38"/>
      <c r="B584" s="39"/>
      <c r="C584" s="215" t="s">
        <v>802</v>
      </c>
      <c r="D584" s="215" t="s">
        <v>142</v>
      </c>
      <c r="E584" s="216" t="s">
        <v>803</v>
      </c>
      <c r="F584" s="217" t="s">
        <v>804</v>
      </c>
      <c r="G584" s="218" t="s">
        <v>145</v>
      </c>
      <c r="H584" s="219">
        <v>2</v>
      </c>
      <c r="I584" s="220"/>
      <c r="J584" s="221">
        <f>ROUND(I584*H584,2)</f>
        <v>0</v>
      </c>
      <c r="K584" s="222"/>
      <c r="L584" s="44"/>
      <c r="M584" s="223" t="s">
        <v>1</v>
      </c>
      <c r="N584" s="224" t="s">
        <v>39</v>
      </c>
      <c r="O584" s="91"/>
      <c r="P584" s="225">
        <f>O584*H584</f>
        <v>0</v>
      </c>
      <c r="Q584" s="225">
        <v>3.0000000000000001E-05</v>
      </c>
      <c r="R584" s="225">
        <f>Q584*H584</f>
        <v>6.0000000000000002E-05</v>
      </c>
      <c r="S584" s="225">
        <v>0</v>
      </c>
      <c r="T584" s="226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7" t="s">
        <v>247</v>
      </c>
      <c r="AT584" s="227" t="s">
        <v>142</v>
      </c>
      <c r="AU584" s="227" t="s">
        <v>147</v>
      </c>
      <c r="AY584" s="17" t="s">
        <v>139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147</v>
      </c>
      <c r="BK584" s="228">
        <f>ROUND(I584*H584,2)</f>
        <v>0</v>
      </c>
      <c r="BL584" s="17" t="s">
        <v>247</v>
      </c>
      <c r="BM584" s="227" t="s">
        <v>805</v>
      </c>
    </row>
    <row r="585" s="13" customFormat="1">
      <c r="A585" s="13"/>
      <c r="B585" s="229"/>
      <c r="C585" s="230"/>
      <c r="D585" s="231" t="s">
        <v>149</v>
      </c>
      <c r="E585" s="232" t="s">
        <v>1</v>
      </c>
      <c r="F585" s="233" t="s">
        <v>801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149</v>
      </c>
      <c r="AU585" s="239" t="s">
        <v>147</v>
      </c>
      <c r="AV585" s="13" t="s">
        <v>81</v>
      </c>
      <c r="AW585" s="13" t="s">
        <v>30</v>
      </c>
      <c r="AX585" s="13" t="s">
        <v>73</v>
      </c>
      <c r="AY585" s="239" t="s">
        <v>139</v>
      </c>
    </row>
    <row r="586" s="14" customFormat="1">
      <c r="A586" s="14"/>
      <c r="B586" s="240"/>
      <c r="C586" s="241"/>
      <c r="D586" s="231" t="s">
        <v>149</v>
      </c>
      <c r="E586" s="242" t="s">
        <v>1</v>
      </c>
      <c r="F586" s="243" t="s">
        <v>571</v>
      </c>
      <c r="G586" s="241"/>
      <c r="H586" s="244">
        <v>2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149</v>
      </c>
      <c r="AU586" s="250" t="s">
        <v>147</v>
      </c>
      <c r="AV586" s="14" t="s">
        <v>147</v>
      </c>
      <c r="AW586" s="14" t="s">
        <v>30</v>
      </c>
      <c r="AX586" s="14" t="s">
        <v>81</v>
      </c>
      <c r="AY586" s="250" t="s">
        <v>139</v>
      </c>
    </row>
    <row r="587" s="2" customFormat="1" ht="33" customHeight="1">
      <c r="A587" s="38"/>
      <c r="B587" s="39"/>
      <c r="C587" s="215" t="s">
        <v>806</v>
      </c>
      <c r="D587" s="215" t="s">
        <v>142</v>
      </c>
      <c r="E587" s="216" t="s">
        <v>807</v>
      </c>
      <c r="F587" s="217" t="s">
        <v>808</v>
      </c>
      <c r="G587" s="218" t="s">
        <v>145</v>
      </c>
      <c r="H587" s="219">
        <v>1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0.00027</v>
      </c>
      <c r="R587" s="225">
        <f>Q587*H587</f>
        <v>0.00027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247</v>
      </c>
      <c r="AT587" s="227" t="s">
        <v>142</v>
      </c>
      <c r="AU587" s="227" t="s">
        <v>147</v>
      </c>
      <c r="AY587" s="17" t="s">
        <v>139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147</v>
      </c>
      <c r="BK587" s="228">
        <f>ROUND(I587*H587,2)</f>
        <v>0</v>
      </c>
      <c r="BL587" s="17" t="s">
        <v>247</v>
      </c>
      <c r="BM587" s="227" t="s">
        <v>809</v>
      </c>
    </row>
    <row r="588" s="13" customFormat="1">
      <c r="A588" s="13"/>
      <c r="B588" s="229"/>
      <c r="C588" s="230"/>
      <c r="D588" s="231" t="s">
        <v>149</v>
      </c>
      <c r="E588" s="232" t="s">
        <v>1</v>
      </c>
      <c r="F588" s="233" t="s">
        <v>164</v>
      </c>
      <c r="G588" s="230"/>
      <c r="H588" s="232" t="s">
        <v>1</v>
      </c>
      <c r="I588" s="234"/>
      <c r="J588" s="230"/>
      <c r="K588" s="230"/>
      <c r="L588" s="235"/>
      <c r="M588" s="236"/>
      <c r="N588" s="237"/>
      <c r="O588" s="237"/>
      <c r="P588" s="237"/>
      <c r="Q588" s="237"/>
      <c r="R588" s="237"/>
      <c r="S588" s="237"/>
      <c r="T588" s="238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9" t="s">
        <v>149</v>
      </c>
      <c r="AU588" s="239" t="s">
        <v>147</v>
      </c>
      <c r="AV588" s="13" t="s">
        <v>81</v>
      </c>
      <c r="AW588" s="13" t="s">
        <v>30</v>
      </c>
      <c r="AX588" s="13" t="s">
        <v>73</v>
      </c>
      <c r="AY588" s="239" t="s">
        <v>139</v>
      </c>
    </row>
    <row r="589" s="14" customFormat="1">
      <c r="A589" s="14"/>
      <c r="B589" s="240"/>
      <c r="C589" s="241"/>
      <c r="D589" s="231" t="s">
        <v>149</v>
      </c>
      <c r="E589" s="242" t="s">
        <v>1</v>
      </c>
      <c r="F589" s="243" t="s">
        <v>81</v>
      </c>
      <c r="G589" s="241"/>
      <c r="H589" s="244">
        <v>1</v>
      </c>
      <c r="I589" s="245"/>
      <c r="J589" s="241"/>
      <c r="K589" s="241"/>
      <c r="L589" s="246"/>
      <c r="M589" s="247"/>
      <c r="N589" s="248"/>
      <c r="O589" s="248"/>
      <c r="P589" s="248"/>
      <c r="Q589" s="248"/>
      <c r="R589" s="248"/>
      <c r="S589" s="248"/>
      <c r="T589" s="249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0" t="s">
        <v>149</v>
      </c>
      <c r="AU589" s="250" t="s">
        <v>147</v>
      </c>
      <c r="AV589" s="14" t="s">
        <v>147</v>
      </c>
      <c r="AW589" s="14" t="s">
        <v>30</v>
      </c>
      <c r="AX589" s="14" t="s">
        <v>81</v>
      </c>
      <c r="AY589" s="250" t="s">
        <v>139</v>
      </c>
    </row>
    <row r="590" s="2" customFormat="1" ht="24.15" customHeight="1">
      <c r="A590" s="38"/>
      <c r="B590" s="39"/>
      <c r="C590" s="215" t="s">
        <v>810</v>
      </c>
      <c r="D590" s="215" t="s">
        <v>142</v>
      </c>
      <c r="E590" s="216" t="s">
        <v>811</v>
      </c>
      <c r="F590" s="217" t="s">
        <v>812</v>
      </c>
      <c r="G590" s="218" t="s">
        <v>314</v>
      </c>
      <c r="H590" s="219">
        <v>0.001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</v>
      </c>
      <c r="T590" s="226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247</v>
      </c>
      <c r="AT590" s="227" t="s">
        <v>142</v>
      </c>
      <c r="AU590" s="227" t="s">
        <v>147</v>
      </c>
      <c r="AY590" s="17" t="s">
        <v>139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147</v>
      </c>
      <c r="BK590" s="228">
        <f>ROUND(I590*H590,2)</f>
        <v>0</v>
      </c>
      <c r="BL590" s="17" t="s">
        <v>247</v>
      </c>
      <c r="BM590" s="227" t="s">
        <v>813</v>
      </c>
    </row>
    <row r="591" s="2" customFormat="1" ht="24.15" customHeight="1">
      <c r="A591" s="38"/>
      <c r="B591" s="39"/>
      <c r="C591" s="215" t="s">
        <v>814</v>
      </c>
      <c r="D591" s="215" t="s">
        <v>142</v>
      </c>
      <c r="E591" s="216" t="s">
        <v>815</v>
      </c>
      <c r="F591" s="217" t="s">
        <v>816</v>
      </c>
      <c r="G591" s="218" t="s">
        <v>314</v>
      </c>
      <c r="H591" s="219">
        <v>0.001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0</v>
      </c>
      <c r="R591" s="225">
        <f>Q591*H591</f>
        <v>0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247</v>
      </c>
      <c r="AT591" s="227" t="s">
        <v>142</v>
      </c>
      <c r="AU591" s="227" t="s">
        <v>147</v>
      </c>
      <c r="AY591" s="17" t="s">
        <v>139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147</v>
      </c>
      <c r="BK591" s="228">
        <f>ROUND(I591*H591,2)</f>
        <v>0</v>
      </c>
      <c r="BL591" s="17" t="s">
        <v>247</v>
      </c>
      <c r="BM591" s="227" t="s">
        <v>817</v>
      </c>
    </row>
    <row r="592" s="12" customFormat="1" ht="22.8" customHeight="1">
      <c r="A592" s="12"/>
      <c r="B592" s="199"/>
      <c r="C592" s="200"/>
      <c r="D592" s="201" t="s">
        <v>72</v>
      </c>
      <c r="E592" s="213" t="s">
        <v>818</v>
      </c>
      <c r="F592" s="213" t="s">
        <v>819</v>
      </c>
      <c r="G592" s="200"/>
      <c r="H592" s="200"/>
      <c r="I592" s="203"/>
      <c r="J592" s="214">
        <f>BK592</f>
        <v>0</v>
      </c>
      <c r="K592" s="200"/>
      <c r="L592" s="205"/>
      <c r="M592" s="206"/>
      <c r="N592" s="207"/>
      <c r="O592" s="207"/>
      <c r="P592" s="208">
        <f>SUM(P593:P671)</f>
        <v>0</v>
      </c>
      <c r="Q592" s="207"/>
      <c r="R592" s="208">
        <f>SUM(R593:R671)</f>
        <v>0.019870000000000002</v>
      </c>
      <c r="S592" s="207"/>
      <c r="T592" s="209">
        <f>SUM(T593:T671)</f>
        <v>0.34787000000000001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0" t="s">
        <v>147</v>
      </c>
      <c r="AT592" s="211" t="s">
        <v>72</v>
      </c>
      <c r="AU592" s="211" t="s">
        <v>81</v>
      </c>
      <c r="AY592" s="210" t="s">
        <v>139</v>
      </c>
      <c r="BK592" s="212">
        <f>SUM(BK593:BK671)</f>
        <v>0</v>
      </c>
    </row>
    <row r="593" s="2" customFormat="1" ht="24.15" customHeight="1">
      <c r="A593" s="38"/>
      <c r="B593" s="39"/>
      <c r="C593" s="215" t="s">
        <v>820</v>
      </c>
      <c r="D593" s="215" t="s">
        <v>142</v>
      </c>
      <c r="E593" s="216" t="s">
        <v>821</v>
      </c>
      <c r="F593" s="217" t="s">
        <v>822</v>
      </c>
      <c r="G593" s="218" t="s">
        <v>145</v>
      </c>
      <c r="H593" s="219">
        <v>3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0</v>
      </c>
      <c r="R593" s="225">
        <f>Q593*H593</f>
        <v>0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247</v>
      </c>
      <c r="AT593" s="227" t="s">
        <v>142</v>
      </c>
      <c r="AU593" s="227" t="s">
        <v>147</v>
      </c>
      <c r="AY593" s="17" t="s">
        <v>139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147</v>
      </c>
      <c r="BK593" s="228">
        <f>ROUND(I593*H593,2)</f>
        <v>0</v>
      </c>
      <c r="BL593" s="17" t="s">
        <v>247</v>
      </c>
      <c r="BM593" s="227" t="s">
        <v>823</v>
      </c>
    </row>
    <row r="594" s="14" customFormat="1">
      <c r="A594" s="14"/>
      <c r="B594" s="240"/>
      <c r="C594" s="241"/>
      <c r="D594" s="231" t="s">
        <v>149</v>
      </c>
      <c r="E594" s="242" t="s">
        <v>1</v>
      </c>
      <c r="F594" s="243" t="s">
        <v>140</v>
      </c>
      <c r="G594" s="241"/>
      <c r="H594" s="244">
        <v>3</v>
      </c>
      <c r="I594" s="245"/>
      <c r="J594" s="241"/>
      <c r="K594" s="241"/>
      <c r="L594" s="246"/>
      <c r="M594" s="247"/>
      <c r="N594" s="248"/>
      <c r="O594" s="248"/>
      <c r="P594" s="248"/>
      <c r="Q594" s="248"/>
      <c r="R594" s="248"/>
      <c r="S594" s="248"/>
      <c r="T594" s="249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0" t="s">
        <v>149</v>
      </c>
      <c r="AU594" s="250" t="s">
        <v>147</v>
      </c>
      <c r="AV594" s="14" t="s">
        <v>147</v>
      </c>
      <c r="AW594" s="14" t="s">
        <v>30</v>
      </c>
      <c r="AX594" s="14" t="s">
        <v>81</v>
      </c>
      <c r="AY594" s="250" t="s">
        <v>139</v>
      </c>
    </row>
    <row r="595" s="2" customFormat="1" ht="24.15" customHeight="1">
      <c r="A595" s="38"/>
      <c r="B595" s="39"/>
      <c r="C595" s="215" t="s">
        <v>824</v>
      </c>
      <c r="D595" s="215" t="s">
        <v>142</v>
      </c>
      <c r="E595" s="216" t="s">
        <v>825</v>
      </c>
      <c r="F595" s="217" t="s">
        <v>826</v>
      </c>
      <c r="G595" s="218" t="s">
        <v>145</v>
      </c>
      <c r="H595" s="219">
        <v>2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6.9999999999999994E-05</v>
      </c>
      <c r="R595" s="225">
        <f>Q595*H595</f>
        <v>0.00013999999999999999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247</v>
      </c>
      <c r="AT595" s="227" t="s">
        <v>142</v>
      </c>
      <c r="AU595" s="227" t="s">
        <v>147</v>
      </c>
      <c r="AY595" s="17" t="s">
        <v>139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147</v>
      </c>
      <c r="BK595" s="228">
        <f>ROUND(I595*H595,2)</f>
        <v>0</v>
      </c>
      <c r="BL595" s="17" t="s">
        <v>247</v>
      </c>
      <c r="BM595" s="227" t="s">
        <v>827</v>
      </c>
    </row>
    <row r="596" s="14" customFormat="1">
      <c r="A596" s="14"/>
      <c r="B596" s="240"/>
      <c r="C596" s="241"/>
      <c r="D596" s="231" t="s">
        <v>149</v>
      </c>
      <c r="E596" s="242" t="s">
        <v>1</v>
      </c>
      <c r="F596" s="243" t="s">
        <v>147</v>
      </c>
      <c r="G596" s="241"/>
      <c r="H596" s="244">
        <v>2</v>
      </c>
      <c r="I596" s="245"/>
      <c r="J596" s="241"/>
      <c r="K596" s="241"/>
      <c r="L596" s="246"/>
      <c r="M596" s="247"/>
      <c r="N596" s="248"/>
      <c r="O596" s="248"/>
      <c r="P596" s="248"/>
      <c r="Q596" s="248"/>
      <c r="R596" s="248"/>
      <c r="S596" s="248"/>
      <c r="T596" s="249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0" t="s">
        <v>149</v>
      </c>
      <c r="AU596" s="250" t="s">
        <v>147</v>
      </c>
      <c r="AV596" s="14" t="s">
        <v>147</v>
      </c>
      <c r="AW596" s="14" t="s">
        <v>30</v>
      </c>
      <c r="AX596" s="14" t="s">
        <v>81</v>
      </c>
      <c r="AY596" s="250" t="s">
        <v>139</v>
      </c>
    </row>
    <row r="597" s="2" customFormat="1" ht="16.5" customHeight="1">
      <c r="A597" s="38"/>
      <c r="B597" s="39"/>
      <c r="C597" s="215" t="s">
        <v>828</v>
      </c>
      <c r="D597" s="215" t="s">
        <v>142</v>
      </c>
      <c r="E597" s="216" t="s">
        <v>829</v>
      </c>
      <c r="F597" s="217" t="s">
        <v>830</v>
      </c>
      <c r="G597" s="218" t="s">
        <v>145</v>
      </c>
      <c r="H597" s="219">
        <v>2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5.0000000000000002E-05</v>
      </c>
      <c r="R597" s="225">
        <f>Q597*H597</f>
        <v>0.00010000000000000001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247</v>
      </c>
      <c r="AT597" s="227" t="s">
        <v>142</v>
      </c>
      <c r="AU597" s="227" t="s">
        <v>147</v>
      </c>
      <c r="AY597" s="17" t="s">
        <v>139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147</v>
      </c>
      <c r="BK597" s="228">
        <f>ROUND(I597*H597,2)</f>
        <v>0</v>
      </c>
      <c r="BL597" s="17" t="s">
        <v>247</v>
      </c>
      <c r="BM597" s="227" t="s">
        <v>831</v>
      </c>
    </row>
    <row r="598" s="14" customFormat="1">
      <c r="A598" s="14"/>
      <c r="B598" s="240"/>
      <c r="C598" s="241"/>
      <c r="D598" s="231" t="s">
        <v>149</v>
      </c>
      <c r="E598" s="242" t="s">
        <v>1</v>
      </c>
      <c r="F598" s="243" t="s">
        <v>147</v>
      </c>
      <c r="G598" s="241"/>
      <c r="H598" s="244">
        <v>2</v>
      </c>
      <c r="I598" s="245"/>
      <c r="J598" s="241"/>
      <c r="K598" s="241"/>
      <c r="L598" s="246"/>
      <c r="M598" s="247"/>
      <c r="N598" s="248"/>
      <c r="O598" s="248"/>
      <c r="P598" s="248"/>
      <c r="Q598" s="248"/>
      <c r="R598" s="248"/>
      <c r="S598" s="248"/>
      <c r="T598" s="249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0" t="s">
        <v>149</v>
      </c>
      <c r="AU598" s="250" t="s">
        <v>147</v>
      </c>
      <c r="AV598" s="14" t="s">
        <v>147</v>
      </c>
      <c r="AW598" s="14" t="s">
        <v>30</v>
      </c>
      <c r="AX598" s="14" t="s">
        <v>81</v>
      </c>
      <c r="AY598" s="250" t="s">
        <v>139</v>
      </c>
    </row>
    <row r="599" s="2" customFormat="1" ht="16.5" customHeight="1">
      <c r="A599" s="38"/>
      <c r="B599" s="39"/>
      <c r="C599" s="215" t="s">
        <v>832</v>
      </c>
      <c r="D599" s="215" t="s">
        <v>142</v>
      </c>
      <c r="E599" s="216" t="s">
        <v>833</v>
      </c>
      <c r="F599" s="217" t="s">
        <v>834</v>
      </c>
      <c r="G599" s="218" t="s">
        <v>154</v>
      </c>
      <c r="H599" s="219">
        <v>12.25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</v>
      </c>
      <c r="R599" s="225">
        <f>Q599*H599</f>
        <v>0</v>
      </c>
      <c r="S599" s="225">
        <v>0.023800000000000002</v>
      </c>
      <c r="T599" s="226">
        <f>S599*H599</f>
        <v>0.29155000000000003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247</v>
      </c>
      <c r="AT599" s="227" t="s">
        <v>142</v>
      </c>
      <c r="AU599" s="227" t="s">
        <v>147</v>
      </c>
      <c r="AY599" s="17" t="s">
        <v>139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147</v>
      </c>
      <c r="BK599" s="228">
        <f>ROUND(I599*H599,2)</f>
        <v>0</v>
      </c>
      <c r="BL599" s="17" t="s">
        <v>247</v>
      </c>
      <c r="BM599" s="227" t="s">
        <v>835</v>
      </c>
    </row>
    <row r="600" s="13" customFormat="1">
      <c r="A600" s="13"/>
      <c r="B600" s="229"/>
      <c r="C600" s="230"/>
      <c r="D600" s="231" t="s">
        <v>149</v>
      </c>
      <c r="E600" s="232" t="s">
        <v>1</v>
      </c>
      <c r="F600" s="233" t="s">
        <v>172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149</v>
      </c>
      <c r="AU600" s="239" t="s">
        <v>147</v>
      </c>
      <c r="AV600" s="13" t="s">
        <v>81</v>
      </c>
      <c r="AW600" s="13" t="s">
        <v>30</v>
      </c>
      <c r="AX600" s="13" t="s">
        <v>73</v>
      </c>
      <c r="AY600" s="239" t="s">
        <v>139</v>
      </c>
    </row>
    <row r="601" s="14" customFormat="1">
      <c r="A601" s="14"/>
      <c r="B601" s="240"/>
      <c r="C601" s="241"/>
      <c r="D601" s="231" t="s">
        <v>149</v>
      </c>
      <c r="E601" s="242" t="s">
        <v>1</v>
      </c>
      <c r="F601" s="243" t="s">
        <v>836</v>
      </c>
      <c r="G601" s="241"/>
      <c r="H601" s="244">
        <v>8.4000000000000004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149</v>
      </c>
      <c r="AU601" s="250" t="s">
        <v>147</v>
      </c>
      <c r="AV601" s="14" t="s">
        <v>147</v>
      </c>
      <c r="AW601" s="14" t="s">
        <v>30</v>
      </c>
      <c r="AX601" s="14" t="s">
        <v>73</v>
      </c>
      <c r="AY601" s="250" t="s">
        <v>139</v>
      </c>
    </row>
    <row r="602" s="13" customFormat="1">
      <c r="A602" s="13"/>
      <c r="B602" s="229"/>
      <c r="C602" s="230"/>
      <c r="D602" s="231" t="s">
        <v>149</v>
      </c>
      <c r="E602" s="232" t="s">
        <v>1</v>
      </c>
      <c r="F602" s="233" t="s">
        <v>170</v>
      </c>
      <c r="G602" s="230"/>
      <c r="H602" s="232" t="s">
        <v>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39" t="s">
        <v>149</v>
      </c>
      <c r="AU602" s="239" t="s">
        <v>147</v>
      </c>
      <c r="AV602" s="13" t="s">
        <v>81</v>
      </c>
      <c r="AW602" s="13" t="s">
        <v>30</v>
      </c>
      <c r="AX602" s="13" t="s">
        <v>73</v>
      </c>
      <c r="AY602" s="239" t="s">
        <v>139</v>
      </c>
    </row>
    <row r="603" s="14" customFormat="1">
      <c r="A603" s="14"/>
      <c r="B603" s="240"/>
      <c r="C603" s="241"/>
      <c r="D603" s="231" t="s">
        <v>149</v>
      </c>
      <c r="E603" s="242" t="s">
        <v>1</v>
      </c>
      <c r="F603" s="243" t="s">
        <v>837</v>
      </c>
      <c r="G603" s="241"/>
      <c r="H603" s="244">
        <v>3.8500000000000001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0" t="s">
        <v>149</v>
      </c>
      <c r="AU603" s="250" t="s">
        <v>147</v>
      </c>
      <c r="AV603" s="14" t="s">
        <v>147</v>
      </c>
      <c r="AW603" s="14" t="s">
        <v>30</v>
      </c>
      <c r="AX603" s="14" t="s">
        <v>73</v>
      </c>
      <c r="AY603" s="250" t="s">
        <v>139</v>
      </c>
    </row>
    <row r="604" s="15" customFormat="1">
      <c r="A604" s="15"/>
      <c r="B604" s="251"/>
      <c r="C604" s="252"/>
      <c r="D604" s="231" t="s">
        <v>149</v>
      </c>
      <c r="E604" s="253" t="s">
        <v>1</v>
      </c>
      <c r="F604" s="254" t="s">
        <v>174</v>
      </c>
      <c r="G604" s="252"/>
      <c r="H604" s="255">
        <v>12.25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T604" s="261" t="s">
        <v>149</v>
      </c>
      <c r="AU604" s="261" t="s">
        <v>147</v>
      </c>
      <c r="AV604" s="15" t="s">
        <v>146</v>
      </c>
      <c r="AW604" s="15" t="s">
        <v>30</v>
      </c>
      <c r="AX604" s="15" t="s">
        <v>81</v>
      </c>
      <c r="AY604" s="261" t="s">
        <v>139</v>
      </c>
    </row>
    <row r="605" s="2" customFormat="1" ht="24.15" customHeight="1">
      <c r="A605" s="38"/>
      <c r="B605" s="39"/>
      <c r="C605" s="215" t="s">
        <v>838</v>
      </c>
      <c r="D605" s="215" t="s">
        <v>142</v>
      </c>
      <c r="E605" s="216" t="s">
        <v>839</v>
      </c>
      <c r="F605" s="217" t="s">
        <v>840</v>
      </c>
      <c r="G605" s="218" t="s">
        <v>154</v>
      </c>
      <c r="H605" s="219">
        <v>12.25</v>
      </c>
      <c r="I605" s="220"/>
      <c r="J605" s="221">
        <f>ROUND(I605*H605,2)</f>
        <v>0</v>
      </c>
      <c r="K605" s="222"/>
      <c r="L605" s="44"/>
      <c r="M605" s="223" t="s">
        <v>1</v>
      </c>
      <c r="N605" s="224" t="s">
        <v>39</v>
      </c>
      <c r="O605" s="91"/>
      <c r="P605" s="225">
        <f>O605*H605</f>
        <v>0</v>
      </c>
      <c r="Q605" s="225">
        <v>0</v>
      </c>
      <c r="R605" s="225">
        <f>Q605*H605</f>
        <v>0</v>
      </c>
      <c r="S605" s="225">
        <v>0</v>
      </c>
      <c r="T605" s="226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7" t="s">
        <v>247</v>
      </c>
      <c r="AT605" s="227" t="s">
        <v>142</v>
      </c>
      <c r="AU605" s="227" t="s">
        <v>147</v>
      </c>
      <c r="AY605" s="17" t="s">
        <v>139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17" t="s">
        <v>147</v>
      </c>
      <c r="BK605" s="228">
        <f>ROUND(I605*H605,2)</f>
        <v>0</v>
      </c>
      <c r="BL605" s="17" t="s">
        <v>247</v>
      </c>
      <c r="BM605" s="227" t="s">
        <v>841</v>
      </c>
    </row>
    <row r="606" s="13" customFormat="1">
      <c r="A606" s="13"/>
      <c r="B606" s="229"/>
      <c r="C606" s="230"/>
      <c r="D606" s="231" t="s">
        <v>149</v>
      </c>
      <c r="E606" s="232" t="s">
        <v>1</v>
      </c>
      <c r="F606" s="233" t="s">
        <v>172</v>
      </c>
      <c r="G606" s="230"/>
      <c r="H606" s="232" t="s">
        <v>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149</v>
      </c>
      <c r="AU606" s="239" t="s">
        <v>147</v>
      </c>
      <c r="AV606" s="13" t="s">
        <v>81</v>
      </c>
      <c r="AW606" s="13" t="s">
        <v>30</v>
      </c>
      <c r="AX606" s="13" t="s">
        <v>73</v>
      </c>
      <c r="AY606" s="239" t="s">
        <v>139</v>
      </c>
    </row>
    <row r="607" s="14" customFormat="1">
      <c r="A607" s="14"/>
      <c r="B607" s="240"/>
      <c r="C607" s="241"/>
      <c r="D607" s="231" t="s">
        <v>149</v>
      </c>
      <c r="E607" s="242" t="s">
        <v>1</v>
      </c>
      <c r="F607" s="243" t="s">
        <v>836</v>
      </c>
      <c r="G607" s="241"/>
      <c r="H607" s="244">
        <v>8.4000000000000004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149</v>
      </c>
      <c r="AU607" s="250" t="s">
        <v>147</v>
      </c>
      <c r="AV607" s="14" t="s">
        <v>147</v>
      </c>
      <c r="AW607" s="14" t="s">
        <v>30</v>
      </c>
      <c r="AX607" s="14" t="s">
        <v>73</v>
      </c>
      <c r="AY607" s="250" t="s">
        <v>139</v>
      </c>
    </row>
    <row r="608" s="13" customFormat="1">
      <c r="A608" s="13"/>
      <c r="B608" s="229"/>
      <c r="C608" s="230"/>
      <c r="D608" s="231" t="s">
        <v>149</v>
      </c>
      <c r="E608" s="232" t="s">
        <v>1</v>
      </c>
      <c r="F608" s="233" t="s">
        <v>170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149</v>
      </c>
      <c r="AU608" s="239" t="s">
        <v>147</v>
      </c>
      <c r="AV608" s="13" t="s">
        <v>81</v>
      </c>
      <c r="AW608" s="13" t="s">
        <v>30</v>
      </c>
      <c r="AX608" s="13" t="s">
        <v>73</v>
      </c>
      <c r="AY608" s="239" t="s">
        <v>139</v>
      </c>
    </row>
    <row r="609" s="14" customFormat="1">
      <c r="A609" s="14"/>
      <c r="B609" s="240"/>
      <c r="C609" s="241"/>
      <c r="D609" s="231" t="s">
        <v>149</v>
      </c>
      <c r="E609" s="242" t="s">
        <v>1</v>
      </c>
      <c r="F609" s="243" t="s">
        <v>837</v>
      </c>
      <c r="G609" s="241"/>
      <c r="H609" s="244">
        <v>3.8500000000000001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149</v>
      </c>
      <c r="AU609" s="250" t="s">
        <v>147</v>
      </c>
      <c r="AV609" s="14" t="s">
        <v>147</v>
      </c>
      <c r="AW609" s="14" t="s">
        <v>30</v>
      </c>
      <c r="AX609" s="14" t="s">
        <v>73</v>
      </c>
      <c r="AY609" s="250" t="s">
        <v>139</v>
      </c>
    </row>
    <row r="610" s="15" customFormat="1">
      <c r="A610" s="15"/>
      <c r="B610" s="251"/>
      <c r="C610" s="252"/>
      <c r="D610" s="231" t="s">
        <v>149</v>
      </c>
      <c r="E610" s="253" t="s">
        <v>1</v>
      </c>
      <c r="F610" s="254" t="s">
        <v>174</v>
      </c>
      <c r="G610" s="252"/>
      <c r="H610" s="255">
        <v>12.25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1" t="s">
        <v>149</v>
      </c>
      <c r="AU610" s="261" t="s">
        <v>147</v>
      </c>
      <c r="AV610" s="15" t="s">
        <v>146</v>
      </c>
      <c r="AW610" s="15" t="s">
        <v>30</v>
      </c>
      <c r="AX610" s="15" t="s">
        <v>81</v>
      </c>
      <c r="AY610" s="261" t="s">
        <v>139</v>
      </c>
    </row>
    <row r="611" s="2" customFormat="1" ht="24.15" customHeight="1">
      <c r="A611" s="38"/>
      <c r="B611" s="39"/>
      <c r="C611" s="215" t="s">
        <v>842</v>
      </c>
      <c r="D611" s="215" t="s">
        <v>142</v>
      </c>
      <c r="E611" s="216" t="s">
        <v>843</v>
      </c>
      <c r="F611" s="217" t="s">
        <v>844</v>
      </c>
      <c r="G611" s="218" t="s">
        <v>154</v>
      </c>
      <c r="H611" s="219">
        <v>12.799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0</v>
      </c>
      <c r="R611" s="225">
        <f>Q611*H611</f>
        <v>0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247</v>
      </c>
      <c r="AT611" s="227" t="s">
        <v>142</v>
      </c>
      <c r="AU611" s="227" t="s">
        <v>147</v>
      </c>
      <c r="AY611" s="17" t="s">
        <v>139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147</v>
      </c>
      <c r="BK611" s="228">
        <f>ROUND(I611*H611,2)</f>
        <v>0</v>
      </c>
      <c r="BL611" s="17" t="s">
        <v>247</v>
      </c>
      <c r="BM611" s="227" t="s">
        <v>845</v>
      </c>
    </row>
    <row r="612" s="13" customFormat="1">
      <c r="A612" s="13"/>
      <c r="B612" s="229"/>
      <c r="C612" s="230"/>
      <c r="D612" s="231" t="s">
        <v>149</v>
      </c>
      <c r="E612" s="232" t="s">
        <v>1</v>
      </c>
      <c r="F612" s="233" t="s">
        <v>172</v>
      </c>
      <c r="G612" s="230"/>
      <c r="H612" s="232" t="s">
        <v>1</v>
      </c>
      <c r="I612" s="234"/>
      <c r="J612" s="230"/>
      <c r="K612" s="230"/>
      <c r="L612" s="235"/>
      <c r="M612" s="236"/>
      <c r="N612" s="237"/>
      <c r="O612" s="237"/>
      <c r="P612" s="237"/>
      <c r="Q612" s="237"/>
      <c r="R612" s="237"/>
      <c r="S612" s="237"/>
      <c r="T612" s="238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9" t="s">
        <v>149</v>
      </c>
      <c r="AU612" s="239" t="s">
        <v>147</v>
      </c>
      <c r="AV612" s="13" t="s">
        <v>81</v>
      </c>
      <c r="AW612" s="13" t="s">
        <v>30</v>
      </c>
      <c r="AX612" s="13" t="s">
        <v>73</v>
      </c>
      <c r="AY612" s="239" t="s">
        <v>139</v>
      </c>
    </row>
    <row r="613" s="14" customFormat="1">
      <c r="A613" s="14"/>
      <c r="B613" s="240"/>
      <c r="C613" s="241"/>
      <c r="D613" s="231" t="s">
        <v>149</v>
      </c>
      <c r="E613" s="242" t="s">
        <v>1</v>
      </c>
      <c r="F613" s="243" t="s">
        <v>836</v>
      </c>
      <c r="G613" s="241"/>
      <c r="H613" s="244">
        <v>8.4000000000000004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0" t="s">
        <v>149</v>
      </c>
      <c r="AU613" s="250" t="s">
        <v>147</v>
      </c>
      <c r="AV613" s="14" t="s">
        <v>147</v>
      </c>
      <c r="AW613" s="14" t="s">
        <v>30</v>
      </c>
      <c r="AX613" s="14" t="s">
        <v>73</v>
      </c>
      <c r="AY613" s="250" t="s">
        <v>139</v>
      </c>
    </row>
    <row r="614" s="13" customFormat="1">
      <c r="A614" s="13"/>
      <c r="B614" s="229"/>
      <c r="C614" s="230"/>
      <c r="D614" s="231" t="s">
        <v>149</v>
      </c>
      <c r="E614" s="232" t="s">
        <v>1</v>
      </c>
      <c r="F614" s="233" t="s">
        <v>170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149</v>
      </c>
      <c r="AU614" s="239" t="s">
        <v>147</v>
      </c>
      <c r="AV614" s="13" t="s">
        <v>81</v>
      </c>
      <c r="AW614" s="13" t="s">
        <v>30</v>
      </c>
      <c r="AX614" s="13" t="s">
        <v>73</v>
      </c>
      <c r="AY614" s="239" t="s">
        <v>139</v>
      </c>
    </row>
    <row r="615" s="14" customFormat="1">
      <c r="A615" s="14"/>
      <c r="B615" s="240"/>
      <c r="C615" s="241"/>
      <c r="D615" s="231" t="s">
        <v>149</v>
      </c>
      <c r="E615" s="242" t="s">
        <v>1</v>
      </c>
      <c r="F615" s="243" t="s">
        <v>837</v>
      </c>
      <c r="G615" s="241"/>
      <c r="H615" s="244">
        <v>3.8500000000000001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149</v>
      </c>
      <c r="AU615" s="250" t="s">
        <v>147</v>
      </c>
      <c r="AV615" s="14" t="s">
        <v>147</v>
      </c>
      <c r="AW615" s="14" t="s">
        <v>30</v>
      </c>
      <c r="AX615" s="14" t="s">
        <v>73</v>
      </c>
      <c r="AY615" s="250" t="s">
        <v>139</v>
      </c>
    </row>
    <row r="616" s="13" customFormat="1">
      <c r="A616" s="13"/>
      <c r="B616" s="229"/>
      <c r="C616" s="230"/>
      <c r="D616" s="231" t="s">
        <v>149</v>
      </c>
      <c r="E616" s="232" t="s">
        <v>1</v>
      </c>
      <c r="F616" s="233" t="s">
        <v>164</v>
      </c>
      <c r="G616" s="230"/>
      <c r="H616" s="232" t="s">
        <v>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9" t="s">
        <v>149</v>
      </c>
      <c r="AU616" s="239" t="s">
        <v>147</v>
      </c>
      <c r="AV616" s="13" t="s">
        <v>81</v>
      </c>
      <c r="AW616" s="13" t="s">
        <v>30</v>
      </c>
      <c r="AX616" s="13" t="s">
        <v>73</v>
      </c>
      <c r="AY616" s="239" t="s">
        <v>139</v>
      </c>
    </row>
    <row r="617" s="14" customFormat="1">
      <c r="A617" s="14"/>
      <c r="B617" s="240"/>
      <c r="C617" s="241"/>
      <c r="D617" s="231" t="s">
        <v>149</v>
      </c>
      <c r="E617" s="242" t="s">
        <v>1</v>
      </c>
      <c r="F617" s="243" t="s">
        <v>846</v>
      </c>
      <c r="G617" s="241"/>
      <c r="H617" s="244">
        <v>0.54900000000000004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0" t="s">
        <v>149</v>
      </c>
      <c r="AU617" s="250" t="s">
        <v>147</v>
      </c>
      <c r="AV617" s="14" t="s">
        <v>147</v>
      </c>
      <c r="AW617" s="14" t="s">
        <v>30</v>
      </c>
      <c r="AX617" s="14" t="s">
        <v>73</v>
      </c>
      <c r="AY617" s="250" t="s">
        <v>139</v>
      </c>
    </row>
    <row r="618" s="15" customFormat="1">
      <c r="A618" s="15"/>
      <c r="B618" s="251"/>
      <c r="C618" s="252"/>
      <c r="D618" s="231" t="s">
        <v>149</v>
      </c>
      <c r="E618" s="253" t="s">
        <v>1</v>
      </c>
      <c r="F618" s="254" t="s">
        <v>174</v>
      </c>
      <c r="G618" s="252"/>
      <c r="H618" s="255">
        <v>12.799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1" t="s">
        <v>149</v>
      </c>
      <c r="AU618" s="261" t="s">
        <v>147</v>
      </c>
      <c r="AV618" s="15" t="s">
        <v>146</v>
      </c>
      <c r="AW618" s="15" t="s">
        <v>30</v>
      </c>
      <c r="AX618" s="15" t="s">
        <v>81</v>
      </c>
      <c r="AY618" s="261" t="s">
        <v>139</v>
      </c>
    </row>
    <row r="619" s="2" customFormat="1" ht="24.15" customHeight="1">
      <c r="A619" s="38"/>
      <c r="B619" s="39"/>
      <c r="C619" s="215" t="s">
        <v>847</v>
      </c>
      <c r="D619" s="215" t="s">
        <v>142</v>
      </c>
      <c r="E619" s="216" t="s">
        <v>848</v>
      </c>
      <c r="F619" s="217" t="s">
        <v>849</v>
      </c>
      <c r="G619" s="218" t="s">
        <v>145</v>
      </c>
      <c r="H619" s="219">
        <v>1</v>
      </c>
      <c r="I619" s="220"/>
      <c r="J619" s="221">
        <f>ROUND(I619*H619,2)</f>
        <v>0</v>
      </c>
      <c r="K619" s="222"/>
      <c r="L619" s="44"/>
      <c r="M619" s="223" t="s">
        <v>1</v>
      </c>
      <c r="N619" s="224" t="s">
        <v>39</v>
      </c>
      <c r="O619" s="91"/>
      <c r="P619" s="225">
        <f>O619*H619</f>
        <v>0</v>
      </c>
      <c r="Q619" s="225">
        <v>0</v>
      </c>
      <c r="R619" s="225">
        <f>Q619*H619</f>
        <v>0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247</v>
      </c>
      <c r="AT619" s="227" t="s">
        <v>142</v>
      </c>
      <c r="AU619" s="227" t="s">
        <v>147</v>
      </c>
      <c r="AY619" s="17" t="s">
        <v>139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147</v>
      </c>
      <c r="BK619" s="228">
        <f>ROUND(I619*H619,2)</f>
        <v>0</v>
      </c>
      <c r="BL619" s="17" t="s">
        <v>247</v>
      </c>
      <c r="BM619" s="227" t="s">
        <v>850</v>
      </c>
    </row>
    <row r="620" s="13" customFormat="1">
      <c r="A620" s="13"/>
      <c r="B620" s="229"/>
      <c r="C620" s="230"/>
      <c r="D620" s="231" t="s">
        <v>149</v>
      </c>
      <c r="E620" s="232" t="s">
        <v>1</v>
      </c>
      <c r="F620" s="233" t="s">
        <v>164</v>
      </c>
      <c r="G620" s="230"/>
      <c r="H620" s="232" t="s">
        <v>1</v>
      </c>
      <c r="I620" s="234"/>
      <c r="J620" s="230"/>
      <c r="K620" s="230"/>
      <c r="L620" s="235"/>
      <c r="M620" s="236"/>
      <c r="N620" s="237"/>
      <c r="O620" s="237"/>
      <c r="P620" s="237"/>
      <c r="Q620" s="237"/>
      <c r="R620" s="237"/>
      <c r="S620" s="237"/>
      <c r="T620" s="238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39" t="s">
        <v>149</v>
      </c>
      <c r="AU620" s="239" t="s">
        <v>147</v>
      </c>
      <c r="AV620" s="13" t="s">
        <v>81</v>
      </c>
      <c r="AW620" s="13" t="s">
        <v>30</v>
      </c>
      <c r="AX620" s="13" t="s">
        <v>73</v>
      </c>
      <c r="AY620" s="239" t="s">
        <v>139</v>
      </c>
    </row>
    <row r="621" s="14" customFormat="1">
      <c r="A621" s="14"/>
      <c r="B621" s="240"/>
      <c r="C621" s="241"/>
      <c r="D621" s="231" t="s">
        <v>149</v>
      </c>
      <c r="E621" s="242" t="s">
        <v>1</v>
      </c>
      <c r="F621" s="243" t="s">
        <v>81</v>
      </c>
      <c r="G621" s="241"/>
      <c r="H621" s="244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0" t="s">
        <v>149</v>
      </c>
      <c r="AU621" s="250" t="s">
        <v>147</v>
      </c>
      <c r="AV621" s="14" t="s">
        <v>147</v>
      </c>
      <c r="AW621" s="14" t="s">
        <v>30</v>
      </c>
      <c r="AX621" s="14" t="s">
        <v>81</v>
      </c>
      <c r="AY621" s="250" t="s">
        <v>139</v>
      </c>
    </row>
    <row r="622" s="2" customFormat="1" ht="16.5" customHeight="1">
      <c r="A622" s="38"/>
      <c r="B622" s="39"/>
      <c r="C622" s="262" t="s">
        <v>851</v>
      </c>
      <c r="D622" s="262" t="s">
        <v>357</v>
      </c>
      <c r="E622" s="263" t="s">
        <v>852</v>
      </c>
      <c r="F622" s="264" t="s">
        <v>853</v>
      </c>
      <c r="G622" s="265" t="s">
        <v>145</v>
      </c>
      <c r="H622" s="266">
        <v>1</v>
      </c>
      <c r="I622" s="267"/>
      <c r="J622" s="268">
        <f>ROUND(I622*H622,2)</f>
        <v>0</v>
      </c>
      <c r="K622" s="269"/>
      <c r="L622" s="270"/>
      <c r="M622" s="271" t="s">
        <v>1</v>
      </c>
      <c r="N622" s="272" t="s">
        <v>39</v>
      </c>
      <c r="O622" s="91"/>
      <c r="P622" s="225">
        <f>O622*H622</f>
        <v>0</v>
      </c>
      <c r="Q622" s="225">
        <v>0.019</v>
      </c>
      <c r="R622" s="225">
        <f>Q622*H622</f>
        <v>0.019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330</v>
      </c>
      <c r="AT622" s="227" t="s">
        <v>357</v>
      </c>
      <c r="AU622" s="227" t="s">
        <v>147</v>
      </c>
      <c r="AY622" s="17" t="s">
        <v>139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147</v>
      </c>
      <c r="BK622" s="228">
        <f>ROUND(I622*H622,2)</f>
        <v>0</v>
      </c>
      <c r="BL622" s="17" t="s">
        <v>247</v>
      </c>
      <c r="BM622" s="227" t="s">
        <v>854</v>
      </c>
    </row>
    <row r="623" s="13" customFormat="1">
      <c r="A623" s="13"/>
      <c r="B623" s="229"/>
      <c r="C623" s="230"/>
      <c r="D623" s="231" t="s">
        <v>149</v>
      </c>
      <c r="E623" s="232" t="s">
        <v>1</v>
      </c>
      <c r="F623" s="233" t="s">
        <v>164</v>
      </c>
      <c r="G623" s="230"/>
      <c r="H623" s="232" t="s">
        <v>1</v>
      </c>
      <c r="I623" s="234"/>
      <c r="J623" s="230"/>
      <c r="K623" s="230"/>
      <c r="L623" s="235"/>
      <c r="M623" s="236"/>
      <c r="N623" s="237"/>
      <c r="O623" s="237"/>
      <c r="P623" s="237"/>
      <c r="Q623" s="237"/>
      <c r="R623" s="237"/>
      <c r="S623" s="237"/>
      <c r="T623" s="238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9" t="s">
        <v>149</v>
      </c>
      <c r="AU623" s="239" t="s">
        <v>147</v>
      </c>
      <c r="AV623" s="13" t="s">
        <v>81</v>
      </c>
      <c r="AW623" s="13" t="s">
        <v>30</v>
      </c>
      <c r="AX623" s="13" t="s">
        <v>73</v>
      </c>
      <c r="AY623" s="239" t="s">
        <v>139</v>
      </c>
    </row>
    <row r="624" s="14" customFormat="1">
      <c r="A624" s="14"/>
      <c r="B624" s="240"/>
      <c r="C624" s="241"/>
      <c r="D624" s="231" t="s">
        <v>149</v>
      </c>
      <c r="E624" s="242" t="s">
        <v>1</v>
      </c>
      <c r="F624" s="243" t="s">
        <v>81</v>
      </c>
      <c r="G624" s="241"/>
      <c r="H624" s="244">
        <v>1</v>
      </c>
      <c r="I624" s="245"/>
      <c r="J624" s="241"/>
      <c r="K624" s="241"/>
      <c r="L624" s="246"/>
      <c r="M624" s="247"/>
      <c r="N624" s="248"/>
      <c r="O624" s="248"/>
      <c r="P624" s="248"/>
      <c r="Q624" s="248"/>
      <c r="R624" s="248"/>
      <c r="S624" s="248"/>
      <c r="T624" s="249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0" t="s">
        <v>149</v>
      </c>
      <c r="AU624" s="250" t="s">
        <v>147</v>
      </c>
      <c r="AV624" s="14" t="s">
        <v>147</v>
      </c>
      <c r="AW624" s="14" t="s">
        <v>30</v>
      </c>
      <c r="AX624" s="14" t="s">
        <v>81</v>
      </c>
      <c r="AY624" s="250" t="s">
        <v>139</v>
      </c>
    </row>
    <row r="625" s="2" customFormat="1" ht="33" customHeight="1">
      <c r="A625" s="38"/>
      <c r="B625" s="39"/>
      <c r="C625" s="262" t="s">
        <v>855</v>
      </c>
      <c r="D625" s="262" t="s">
        <v>357</v>
      </c>
      <c r="E625" s="263" t="s">
        <v>856</v>
      </c>
      <c r="F625" s="264" t="s">
        <v>857</v>
      </c>
      <c r="G625" s="265" t="s">
        <v>145</v>
      </c>
      <c r="H625" s="266">
        <v>1</v>
      </c>
      <c r="I625" s="267"/>
      <c r="J625" s="268">
        <f>ROUND(I625*H625,2)</f>
        <v>0</v>
      </c>
      <c r="K625" s="269"/>
      <c r="L625" s="270"/>
      <c r="M625" s="271" t="s">
        <v>1</v>
      </c>
      <c r="N625" s="272" t="s">
        <v>39</v>
      </c>
      <c r="O625" s="91"/>
      <c r="P625" s="225">
        <f>O625*H625</f>
        <v>0</v>
      </c>
      <c r="Q625" s="225">
        <v>0.00031</v>
      </c>
      <c r="R625" s="225">
        <f>Q625*H625</f>
        <v>0.00031</v>
      </c>
      <c r="S625" s="225">
        <v>0</v>
      </c>
      <c r="T625" s="226">
        <f>S625*H625</f>
        <v>0</v>
      </c>
      <c r="U625" s="38"/>
      <c r="V625" s="38"/>
      <c r="W625" s="38"/>
      <c r="X625" s="38"/>
      <c r="Y625" s="38"/>
      <c r="Z625" s="38"/>
      <c r="AA625" s="38"/>
      <c r="AB625" s="38"/>
      <c r="AC625" s="38"/>
      <c r="AD625" s="38"/>
      <c r="AE625" s="38"/>
      <c r="AR625" s="227" t="s">
        <v>330</v>
      </c>
      <c r="AT625" s="227" t="s">
        <v>357</v>
      </c>
      <c r="AU625" s="227" t="s">
        <v>147</v>
      </c>
      <c r="AY625" s="17" t="s">
        <v>139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17" t="s">
        <v>147</v>
      </c>
      <c r="BK625" s="228">
        <f>ROUND(I625*H625,2)</f>
        <v>0</v>
      </c>
      <c r="BL625" s="17" t="s">
        <v>247</v>
      </c>
      <c r="BM625" s="227" t="s">
        <v>858</v>
      </c>
    </row>
    <row r="626" s="13" customFormat="1">
      <c r="A626" s="13"/>
      <c r="B626" s="229"/>
      <c r="C626" s="230"/>
      <c r="D626" s="231" t="s">
        <v>149</v>
      </c>
      <c r="E626" s="232" t="s">
        <v>1</v>
      </c>
      <c r="F626" s="233" t="s">
        <v>164</v>
      </c>
      <c r="G626" s="230"/>
      <c r="H626" s="232" t="s">
        <v>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9" t="s">
        <v>149</v>
      </c>
      <c r="AU626" s="239" t="s">
        <v>147</v>
      </c>
      <c r="AV626" s="13" t="s">
        <v>81</v>
      </c>
      <c r="AW626" s="13" t="s">
        <v>30</v>
      </c>
      <c r="AX626" s="13" t="s">
        <v>73</v>
      </c>
      <c r="AY626" s="239" t="s">
        <v>139</v>
      </c>
    </row>
    <row r="627" s="14" customFormat="1">
      <c r="A627" s="14"/>
      <c r="B627" s="240"/>
      <c r="C627" s="241"/>
      <c r="D627" s="231" t="s">
        <v>149</v>
      </c>
      <c r="E627" s="242" t="s">
        <v>1</v>
      </c>
      <c r="F627" s="243" t="s">
        <v>81</v>
      </c>
      <c r="G627" s="241"/>
      <c r="H627" s="244">
        <v>1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0" t="s">
        <v>149</v>
      </c>
      <c r="AU627" s="250" t="s">
        <v>147</v>
      </c>
      <c r="AV627" s="14" t="s">
        <v>147</v>
      </c>
      <c r="AW627" s="14" t="s">
        <v>30</v>
      </c>
      <c r="AX627" s="14" t="s">
        <v>81</v>
      </c>
      <c r="AY627" s="250" t="s">
        <v>139</v>
      </c>
    </row>
    <row r="628" s="2" customFormat="1" ht="21.75" customHeight="1">
      <c r="A628" s="38"/>
      <c r="B628" s="39"/>
      <c r="C628" s="215" t="s">
        <v>859</v>
      </c>
      <c r="D628" s="215" t="s">
        <v>142</v>
      </c>
      <c r="E628" s="216" t="s">
        <v>860</v>
      </c>
      <c r="F628" s="217" t="s">
        <v>861</v>
      </c>
      <c r="G628" s="218" t="s">
        <v>154</v>
      </c>
      <c r="H628" s="219">
        <v>12.799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0</v>
      </c>
      <c r="R628" s="225">
        <f>Q628*H628</f>
        <v>0</v>
      </c>
      <c r="S628" s="225">
        <v>0</v>
      </c>
      <c r="T628" s="226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247</v>
      </c>
      <c r="AT628" s="227" t="s">
        <v>142</v>
      </c>
      <c r="AU628" s="227" t="s">
        <v>147</v>
      </c>
      <c r="AY628" s="17" t="s">
        <v>139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147</v>
      </c>
      <c r="BK628" s="228">
        <f>ROUND(I628*H628,2)</f>
        <v>0</v>
      </c>
      <c r="BL628" s="17" t="s">
        <v>247</v>
      </c>
      <c r="BM628" s="227" t="s">
        <v>862</v>
      </c>
    </row>
    <row r="629" s="13" customFormat="1">
      <c r="A629" s="13"/>
      <c r="B629" s="229"/>
      <c r="C629" s="230"/>
      <c r="D629" s="231" t="s">
        <v>149</v>
      </c>
      <c r="E629" s="232" t="s">
        <v>1</v>
      </c>
      <c r="F629" s="233" t="s">
        <v>172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149</v>
      </c>
      <c r="AU629" s="239" t="s">
        <v>147</v>
      </c>
      <c r="AV629" s="13" t="s">
        <v>81</v>
      </c>
      <c r="AW629" s="13" t="s">
        <v>30</v>
      </c>
      <c r="AX629" s="13" t="s">
        <v>73</v>
      </c>
      <c r="AY629" s="239" t="s">
        <v>139</v>
      </c>
    </row>
    <row r="630" s="14" customFormat="1">
      <c r="A630" s="14"/>
      <c r="B630" s="240"/>
      <c r="C630" s="241"/>
      <c r="D630" s="231" t="s">
        <v>149</v>
      </c>
      <c r="E630" s="242" t="s">
        <v>1</v>
      </c>
      <c r="F630" s="243" t="s">
        <v>836</v>
      </c>
      <c r="G630" s="241"/>
      <c r="H630" s="244">
        <v>8.4000000000000004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149</v>
      </c>
      <c r="AU630" s="250" t="s">
        <v>147</v>
      </c>
      <c r="AV630" s="14" t="s">
        <v>147</v>
      </c>
      <c r="AW630" s="14" t="s">
        <v>30</v>
      </c>
      <c r="AX630" s="14" t="s">
        <v>73</v>
      </c>
      <c r="AY630" s="250" t="s">
        <v>139</v>
      </c>
    </row>
    <row r="631" s="13" customFormat="1">
      <c r="A631" s="13"/>
      <c r="B631" s="229"/>
      <c r="C631" s="230"/>
      <c r="D631" s="231" t="s">
        <v>149</v>
      </c>
      <c r="E631" s="232" t="s">
        <v>1</v>
      </c>
      <c r="F631" s="233" t="s">
        <v>170</v>
      </c>
      <c r="G631" s="230"/>
      <c r="H631" s="232" t="s">
        <v>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149</v>
      </c>
      <c r="AU631" s="239" t="s">
        <v>147</v>
      </c>
      <c r="AV631" s="13" t="s">
        <v>81</v>
      </c>
      <c r="AW631" s="13" t="s">
        <v>30</v>
      </c>
      <c r="AX631" s="13" t="s">
        <v>73</v>
      </c>
      <c r="AY631" s="239" t="s">
        <v>139</v>
      </c>
    </row>
    <row r="632" s="14" customFormat="1">
      <c r="A632" s="14"/>
      <c r="B632" s="240"/>
      <c r="C632" s="241"/>
      <c r="D632" s="231" t="s">
        <v>149</v>
      </c>
      <c r="E632" s="242" t="s">
        <v>1</v>
      </c>
      <c r="F632" s="243" t="s">
        <v>837</v>
      </c>
      <c r="G632" s="241"/>
      <c r="H632" s="244">
        <v>3.8500000000000001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149</v>
      </c>
      <c r="AU632" s="250" t="s">
        <v>147</v>
      </c>
      <c r="AV632" s="14" t="s">
        <v>147</v>
      </c>
      <c r="AW632" s="14" t="s">
        <v>30</v>
      </c>
      <c r="AX632" s="14" t="s">
        <v>73</v>
      </c>
      <c r="AY632" s="250" t="s">
        <v>139</v>
      </c>
    </row>
    <row r="633" s="13" customFormat="1">
      <c r="A633" s="13"/>
      <c r="B633" s="229"/>
      <c r="C633" s="230"/>
      <c r="D633" s="231" t="s">
        <v>149</v>
      </c>
      <c r="E633" s="232" t="s">
        <v>1</v>
      </c>
      <c r="F633" s="233" t="s">
        <v>164</v>
      </c>
      <c r="G633" s="230"/>
      <c r="H633" s="232" t="s">
        <v>1</v>
      </c>
      <c r="I633" s="234"/>
      <c r="J633" s="230"/>
      <c r="K633" s="230"/>
      <c r="L633" s="235"/>
      <c r="M633" s="236"/>
      <c r="N633" s="237"/>
      <c r="O633" s="237"/>
      <c r="P633" s="237"/>
      <c r="Q633" s="237"/>
      <c r="R633" s="237"/>
      <c r="S633" s="237"/>
      <c r="T633" s="23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9" t="s">
        <v>149</v>
      </c>
      <c r="AU633" s="239" t="s">
        <v>147</v>
      </c>
      <c r="AV633" s="13" t="s">
        <v>81</v>
      </c>
      <c r="AW633" s="13" t="s">
        <v>30</v>
      </c>
      <c r="AX633" s="13" t="s">
        <v>73</v>
      </c>
      <c r="AY633" s="239" t="s">
        <v>139</v>
      </c>
    </row>
    <row r="634" s="14" customFormat="1">
      <c r="A634" s="14"/>
      <c r="B634" s="240"/>
      <c r="C634" s="241"/>
      <c r="D634" s="231" t="s">
        <v>149</v>
      </c>
      <c r="E634" s="242" t="s">
        <v>1</v>
      </c>
      <c r="F634" s="243" t="s">
        <v>846</v>
      </c>
      <c r="G634" s="241"/>
      <c r="H634" s="244">
        <v>0.54900000000000004</v>
      </c>
      <c r="I634" s="245"/>
      <c r="J634" s="241"/>
      <c r="K634" s="241"/>
      <c r="L634" s="246"/>
      <c r="M634" s="247"/>
      <c r="N634" s="248"/>
      <c r="O634" s="248"/>
      <c r="P634" s="248"/>
      <c r="Q634" s="248"/>
      <c r="R634" s="248"/>
      <c r="S634" s="248"/>
      <c r="T634" s="249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50" t="s">
        <v>149</v>
      </c>
      <c r="AU634" s="250" t="s">
        <v>147</v>
      </c>
      <c r="AV634" s="14" t="s">
        <v>147</v>
      </c>
      <c r="AW634" s="14" t="s">
        <v>30</v>
      </c>
      <c r="AX634" s="14" t="s">
        <v>73</v>
      </c>
      <c r="AY634" s="250" t="s">
        <v>139</v>
      </c>
    </row>
    <row r="635" s="15" customFormat="1">
      <c r="A635" s="15"/>
      <c r="B635" s="251"/>
      <c r="C635" s="252"/>
      <c r="D635" s="231" t="s">
        <v>149</v>
      </c>
      <c r="E635" s="253" t="s">
        <v>1</v>
      </c>
      <c r="F635" s="254" t="s">
        <v>174</v>
      </c>
      <c r="G635" s="252"/>
      <c r="H635" s="255">
        <v>12.799</v>
      </c>
      <c r="I635" s="256"/>
      <c r="J635" s="252"/>
      <c r="K635" s="252"/>
      <c r="L635" s="257"/>
      <c r="M635" s="258"/>
      <c r="N635" s="259"/>
      <c r="O635" s="259"/>
      <c r="P635" s="259"/>
      <c r="Q635" s="259"/>
      <c r="R635" s="259"/>
      <c r="S635" s="259"/>
      <c r="T635" s="260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61" t="s">
        <v>149</v>
      </c>
      <c r="AU635" s="261" t="s">
        <v>147</v>
      </c>
      <c r="AV635" s="15" t="s">
        <v>146</v>
      </c>
      <c r="AW635" s="15" t="s">
        <v>30</v>
      </c>
      <c r="AX635" s="15" t="s">
        <v>81</v>
      </c>
      <c r="AY635" s="261" t="s">
        <v>139</v>
      </c>
    </row>
    <row r="636" s="2" customFormat="1" ht="21.75" customHeight="1">
      <c r="A636" s="38"/>
      <c r="B636" s="39"/>
      <c r="C636" s="215" t="s">
        <v>863</v>
      </c>
      <c r="D636" s="215" t="s">
        <v>142</v>
      </c>
      <c r="E636" s="216" t="s">
        <v>864</v>
      </c>
      <c r="F636" s="217" t="s">
        <v>865</v>
      </c>
      <c r="G636" s="218" t="s">
        <v>154</v>
      </c>
      <c r="H636" s="219">
        <v>12.25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</v>
      </c>
      <c r="R636" s="225">
        <f>Q636*H636</f>
        <v>0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247</v>
      </c>
      <c r="AT636" s="227" t="s">
        <v>142</v>
      </c>
      <c r="AU636" s="227" t="s">
        <v>147</v>
      </c>
      <c r="AY636" s="17" t="s">
        <v>139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147</v>
      </c>
      <c r="BK636" s="228">
        <f>ROUND(I636*H636,2)</f>
        <v>0</v>
      </c>
      <c r="BL636" s="17" t="s">
        <v>247</v>
      </c>
      <c r="BM636" s="227" t="s">
        <v>866</v>
      </c>
    </row>
    <row r="637" s="13" customFormat="1">
      <c r="A637" s="13"/>
      <c r="B637" s="229"/>
      <c r="C637" s="230"/>
      <c r="D637" s="231" t="s">
        <v>149</v>
      </c>
      <c r="E637" s="232" t="s">
        <v>1</v>
      </c>
      <c r="F637" s="233" t="s">
        <v>172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149</v>
      </c>
      <c r="AU637" s="239" t="s">
        <v>147</v>
      </c>
      <c r="AV637" s="13" t="s">
        <v>81</v>
      </c>
      <c r="AW637" s="13" t="s">
        <v>30</v>
      </c>
      <c r="AX637" s="13" t="s">
        <v>73</v>
      </c>
      <c r="AY637" s="239" t="s">
        <v>139</v>
      </c>
    </row>
    <row r="638" s="14" customFormat="1">
      <c r="A638" s="14"/>
      <c r="B638" s="240"/>
      <c r="C638" s="241"/>
      <c r="D638" s="231" t="s">
        <v>149</v>
      </c>
      <c r="E638" s="242" t="s">
        <v>1</v>
      </c>
      <c r="F638" s="243" t="s">
        <v>836</v>
      </c>
      <c r="G638" s="241"/>
      <c r="H638" s="244">
        <v>8.4000000000000004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149</v>
      </c>
      <c r="AU638" s="250" t="s">
        <v>147</v>
      </c>
      <c r="AV638" s="14" t="s">
        <v>147</v>
      </c>
      <c r="AW638" s="14" t="s">
        <v>30</v>
      </c>
      <c r="AX638" s="14" t="s">
        <v>73</v>
      </c>
      <c r="AY638" s="250" t="s">
        <v>139</v>
      </c>
    </row>
    <row r="639" s="13" customFormat="1">
      <c r="A639" s="13"/>
      <c r="B639" s="229"/>
      <c r="C639" s="230"/>
      <c r="D639" s="231" t="s">
        <v>149</v>
      </c>
      <c r="E639" s="232" t="s">
        <v>1</v>
      </c>
      <c r="F639" s="233" t="s">
        <v>170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149</v>
      </c>
      <c r="AU639" s="239" t="s">
        <v>147</v>
      </c>
      <c r="AV639" s="13" t="s">
        <v>81</v>
      </c>
      <c r="AW639" s="13" t="s">
        <v>30</v>
      </c>
      <c r="AX639" s="13" t="s">
        <v>73</v>
      </c>
      <c r="AY639" s="239" t="s">
        <v>139</v>
      </c>
    </row>
    <row r="640" s="14" customFormat="1">
      <c r="A640" s="14"/>
      <c r="B640" s="240"/>
      <c r="C640" s="241"/>
      <c r="D640" s="231" t="s">
        <v>149</v>
      </c>
      <c r="E640" s="242" t="s">
        <v>1</v>
      </c>
      <c r="F640" s="243" t="s">
        <v>837</v>
      </c>
      <c r="G640" s="241"/>
      <c r="H640" s="244">
        <v>3.8500000000000001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149</v>
      </c>
      <c r="AU640" s="250" t="s">
        <v>147</v>
      </c>
      <c r="AV640" s="14" t="s">
        <v>147</v>
      </c>
      <c r="AW640" s="14" t="s">
        <v>30</v>
      </c>
      <c r="AX640" s="14" t="s">
        <v>73</v>
      </c>
      <c r="AY640" s="250" t="s">
        <v>139</v>
      </c>
    </row>
    <row r="641" s="15" customFormat="1">
      <c r="A641" s="15"/>
      <c r="B641" s="251"/>
      <c r="C641" s="252"/>
      <c r="D641" s="231" t="s">
        <v>149</v>
      </c>
      <c r="E641" s="253" t="s">
        <v>1</v>
      </c>
      <c r="F641" s="254" t="s">
        <v>174</v>
      </c>
      <c r="G641" s="252"/>
      <c r="H641" s="255">
        <v>12.25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1" t="s">
        <v>149</v>
      </c>
      <c r="AU641" s="261" t="s">
        <v>147</v>
      </c>
      <c r="AV641" s="15" t="s">
        <v>146</v>
      </c>
      <c r="AW641" s="15" t="s">
        <v>30</v>
      </c>
      <c r="AX641" s="15" t="s">
        <v>81</v>
      </c>
      <c r="AY641" s="261" t="s">
        <v>139</v>
      </c>
    </row>
    <row r="642" s="2" customFormat="1" ht="16.5" customHeight="1">
      <c r="A642" s="38"/>
      <c r="B642" s="39"/>
      <c r="C642" s="215" t="s">
        <v>867</v>
      </c>
      <c r="D642" s="215" t="s">
        <v>142</v>
      </c>
      <c r="E642" s="216" t="s">
        <v>868</v>
      </c>
      <c r="F642" s="217" t="s">
        <v>869</v>
      </c>
      <c r="G642" s="218" t="s">
        <v>145</v>
      </c>
      <c r="H642" s="219">
        <v>3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247</v>
      </c>
      <c r="AT642" s="227" t="s">
        <v>142</v>
      </c>
      <c r="AU642" s="227" t="s">
        <v>147</v>
      </c>
      <c r="AY642" s="17" t="s">
        <v>139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147</v>
      </c>
      <c r="BK642" s="228">
        <f>ROUND(I642*H642,2)</f>
        <v>0</v>
      </c>
      <c r="BL642" s="17" t="s">
        <v>247</v>
      </c>
      <c r="BM642" s="227" t="s">
        <v>870</v>
      </c>
    </row>
    <row r="643" s="14" customFormat="1">
      <c r="A643" s="14"/>
      <c r="B643" s="240"/>
      <c r="C643" s="241"/>
      <c r="D643" s="231" t="s">
        <v>149</v>
      </c>
      <c r="E643" s="242" t="s">
        <v>1</v>
      </c>
      <c r="F643" s="243" t="s">
        <v>140</v>
      </c>
      <c r="G643" s="241"/>
      <c r="H643" s="244">
        <v>3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0" t="s">
        <v>149</v>
      </c>
      <c r="AU643" s="250" t="s">
        <v>147</v>
      </c>
      <c r="AV643" s="14" t="s">
        <v>147</v>
      </c>
      <c r="AW643" s="14" t="s">
        <v>30</v>
      </c>
      <c r="AX643" s="14" t="s">
        <v>81</v>
      </c>
      <c r="AY643" s="250" t="s">
        <v>139</v>
      </c>
    </row>
    <row r="644" s="2" customFormat="1" ht="16.5" customHeight="1">
      <c r="A644" s="38"/>
      <c r="B644" s="39"/>
      <c r="C644" s="215" t="s">
        <v>871</v>
      </c>
      <c r="D644" s="215" t="s">
        <v>142</v>
      </c>
      <c r="E644" s="216" t="s">
        <v>872</v>
      </c>
      <c r="F644" s="217" t="s">
        <v>873</v>
      </c>
      <c r="G644" s="218" t="s">
        <v>154</v>
      </c>
      <c r="H644" s="219">
        <v>12.799</v>
      </c>
      <c r="I644" s="220"/>
      <c r="J644" s="221">
        <f>ROUND(I644*H644,2)</f>
        <v>0</v>
      </c>
      <c r="K644" s="222"/>
      <c r="L644" s="44"/>
      <c r="M644" s="223" t="s">
        <v>1</v>
      </c>
      <c r="N644" s="224" t="s">
        <v>39</v>
      </c>
      <c r="O644" s="91"/>
      <c r="P644" s="225">
        <f>O644*H644</f>
        <v>0</v>
      </c>
      <c r="Q644" s="225">
        <v>0</v>
      </c>
      <c r="R644" s="225">
        <f>Q644*H644</f>
        <v>0</v>
      </c>
      <c r="S644" s="225">
        <v>0</v>
      </c>
      <c r="T644" s="226">
        <f>S644*H644</f>
        <v>0</v>
      </c>
      <c r="U644" s="38"/>
      <c r="V644" s="38"/>
      <c r="W644" s="38"/>
      <c r="X644" s="38"/>
      <c r="Y644" s="38"/>
      <c r="Z644" s="38"/>
      <c r="AA644" s="38"/>
      <c r="AB644" s="38"/>
      <c r="AC644" s="38"/>
      <c r="AD644" s="38"/>
      <c r="AE644" s="38"/>
      <c r="AR644" s="227" t="s">
        <v>247</v>
      </c>
      <c r="AT644" s="227" t="s">
        <v>142</v>
      </c>
      <c r="AU644" s="227" t="s">
        <v>147</v>
      </c>
      <c r="AY644" s="17" t="s">
        <v>139</v>
      </c>
      <c r="BE644" s="228">
        <f>IF(N644="základní",J644,0)</f>
        <v>0</v>
      </c>
      <c r="BF644" s="228">
        <f>IF(N644="snížená",J644,0)</f>
        <v>0</v>
      </c>
      <c r="BG644" s="228">
        <f>IF(N644="zákl. přenesená",J644,0)</f>
        <v>0</v>
      </c>
      <c r="BH644" s="228">
        <f>IF(N644="sníž. přenesená",J644,0)</f>
        <v>0</v>
      </c>
      <c r="BI644" s="228">
        <f>IF(N644="nulová",J644,0)</f>
        <v>0</v>
      </c>
      <c r="BJ644" s="17" t="s">
        <v>147</v>
      </c>
      <c r="BK644" s="228">
        <f>ROUND(I644*H644,2)</f>
        <v>0</v>
      </c>
      <c r="BL644" s="17" t="s">
        <v>247</v>
      </c>
      <c r="BM644" s="227" t="s">
        <v>874</v>
      </c>
    </row>
    <row r="645" s="13" customFormat="1">
      <c r="A645" s="13"/>
      <c r="B645" s="229"/>
      <c r="C645" s="230"/>
      <c r="D645" s="231" t="s">
        <v>149</v>
      </c>
      <c r="E645" s="232" t="s">
        <v>1</v>
      </c>
      <c r="F645" s="233" t="s">
        <v>172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149</v>
      </c>
      <c r="AU645" s="239" t="s">
        <v>147</v>
      </c>
      <c r="AV645" s="13" t="s">
        <v>81</v>
      </c>
      <c r="AW645" s="13" t="s">
        <v>30</v>
      </c>
      <c r="AX645" s="13" t="s">
        <v>73</v>
      </c>
      <c r="AY645" s="239" t="s">
        <v>139</v>
      </c>
    </row>
    <row r="646" s="14" customFormat="1">
      <c r="A646" s="14"/>
      <c r="B646" s="240"/>
      <c r="C646" s="241"/>
      <c r="D646" s="231" t="s">
        <v>149</v>
      </c>
      <c r="E646" s="242" t="s">
        <v>1</v>
      </c>
      <c r="F646" s="243" t="s">
        <v>836</v>
      </c>
      <c r="G646" s="241"/>
      <c r="H646" s="244">
        <v>8.4000000000000004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149</v>
      </c>
      <c r="AU646" s="250" t="s">
        <v>147</v>
      </c>
      <c r="AV646" s="14" t="s">
        <v>147</v>
      </c>
      <c r="AW646" s="14" t="s">
        <v>30</v>
      </c>
      <c r="AX646" s="14" t="s">
        <v>73</v>
      </c>
      <c r="AY646" s="250" t="s">
        <v>139</v>
      </c>
    </row>
    <row r="647" s="13" customFormat="1">
      <c r="A647" s="13"/>
      <c r="B647" s="229"/>
      <c r="C647" s="230"/>
      <c r="D647" s="231" t="s">
        <v>149</v>
      </c>
      <c r="E647" s="232" t="s">
        <v>1</v>
      </c>
      <c r="F647" s="233" t="s">
        <v>170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149</v>
      </c>
      <c r="AU647" s="239" t="s">
        <v>147</v>
      </c>
      <c r="AV647" s="13" t="s">
        <v>81</v>
      </c>
      <c r="AW647" s="13" t="s">
        <v>30</v>
      </c>
      <c r="AX647" s="13" t="s">
        <v>73</v>
      </c>
      <c r="AY647" s="239" t="s">
        <v>139</v>
      </c>
    </row>
    <row r="648" s="14" customFormat="1">
      <c r="A648" s="14"/>
      <c r="B648" s="240"/>
      <c r="C648" s="241"/>
      <c r="D648" s="231" t="s">
        <v>149</v>
      </c>
      <c r="E648" s="242" t="s">
        <v>1</v>
      </c>
      <c r="F648" s="243" t="s">
        <v>837</v>
      </c>
      <c r="G648" s="241"/>
      <c r="H648" s="244">
        <v>3.8500000000000001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149</v>
      </c>
      <c r="AU648" s="250" t="s">
        <v>147</v>
      </c>
      <c r="AV648" s="14" t="s">
        <v>147</v>
      </c>
      <c r="AW648" s="14" t="s">
        <v>30</v>
      </c>
      <c r="AX648" s="14" t="s">
        <v>73</v>
      </c>
      <c r="AY648" s="250" t="s">
        <v>139</v>
      </c>
    </row>
    <row r="649" s="13" customFormat="1">
      <c r="A649" s="13"/>
      <c r="B649" s="229"/>
      <c r="C649" s="230"/>
      <c r="D649" s="231" t="s">
        <v>149</v>
      </c>
      <c r="E649" s="232" t="s">
        <v>1</v>
      </c>
      <c r="F649" s="233" t="s">
        <v>164</v>
      </c>
      <c r="G649" s="230"/>
      <c r="H649" s="232" t="s">
        <v>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149</v>
      </c>
      <c r="AU649" s="239" t="s">
        <v>147</v>
      </c>
      <c r="AV649" s="13" t="s">
        <v>81</v>
      </c>
      <c r="AW649" s="13" t="s">
        <v>30</v>
      </c>
      <c r="AX649" s="13" t="s">
        <v>73</v>
      </c>
      <c r="AY649" s="239" t="s">
        <v>139</v>
      </c>
    </row>
    <row r="650" s="14" customFormat="1">
      <c r="A650" s="14"/>
      <c r="B650" s="240"/>
      <c r="C650" s="241"/>
      <c r="D650" s="231" t="s">
        <v>149</v>
      </c>
      <c r="E650" s="242" t="s">
        <v>1</v>
      </c>
      <c r="F650" s="243" t="s">
        <v>846</v>
      </c>
      <c r="G650" s="241"/>
      <c r="H650" s="244">
        <v>0.54900000000000004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149</v>
      </c>
      <c r="AU650" s="250" t="s">
        <v>147</v>
      </c>
      <c r="AV650" s="14" t="s">
        <v>147</v>
      </c>
      <c r="AW650" s="14" t="s">
        <v>30</v>
      </c>
      <c r="AX650" s="14" t="s">
        <v>73</v>
      </c>
      <c r="AY650" s="250" t="s">
        <v>139</v>
      </c>
    </row>
    <row r="651" s="15" customFormat="1">
      <c r="A651" s="15"/>
      <c r="B651" s="251"/>
      <c r="C651" s="252"/>
      <c r="D651" s="231" t="s">
        <v>149</v>
      </c>
      <c r="E651" s="253" t="s">
        <v>1</v>
      </c>
      <c r="F651" s="254" t="s">
        <v>174</v>
      </c>
      <c r="G651" s="252"/>
      <c r="H651" s="255">
        <v>12.799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1" t="s">
        <v>149</v>
      </c>
      <c r="AU651" s="261" t="s">
        <v>147</v>
      </c>
      <c r="AV651" s="15" t="s">
        <v>146</v>
      </c>
      <c r="AW651" s="15" t="s">
        <v>30</v>
      </c>
      <c r="AX651" s="15" t="s">
        <v>81</v>
      </c>
      <c r="AY651" s="261" t="s">
        <v>139</v>
      </c>
    </row>
    <row r="652" s="2" customFormat="1" ht="21.75" customHeight="1">
      <c r="A652" s="38"/>
      <c r="B652" s="39"/>
      <c r="C652" s="215" t="s">
        <v>875</v>
      </c>
      <c r="D652" s="215" t="s">
        <v>142</v>
      </c>
      <c r="E652" s="216" t="s">
        <v>876</v>
      </c>
      <c r="F652" s="217" t="s">
        <v>877</v>
      </c>
      <c r="G652" s="218" t="s">
        <v>154</v>
      </c>
      <c r="H652" s="219">
        <v>12.25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247</v>
      </c>
      <c r="AT652" s="227" t="s">
        <v>142</v>
      </c>
      <c r="AU652" s="227" t="s">
        <v>147</v>
      </c>
      <c r="AY652" s="17" t="s">
        <v>139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147</v>
      </c>
      <c r="BK652" s="228">
        <f>ROUND(I652*H652,2)</f>
        <v>0</v>
      </c>
      <c r="BL652" s="17" t="s">
        <v>247</v>
      </c>
      <c r="BM652" s="227" t="s">
        <v>878</v>
      </c>
    </row>
    <row r="653" s="13" customFormat="1">
      <c r="A653" s="13"/>
      <c r="B653" s="229"/>
      <c r="C653" s="230"/>
      <c r="D653" s="231" t="s">
        <v>149</v>
      </c>
      <c r="E653" s="232" t="s">
        <v>1</v>
      </c>
      <c r="F653" s="233" t="s">
        <v>172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149</v>
      </c>
      <c r="AU653" s="239" t="s">
        <v>147</v>
      </c>
      <c r="AV653" s="13" t="s">
        <v>81</v>
      </c>
      <c r="AW653" s="13" t="s">
        <v>30</v>
      </c>
      <c r="AX653" s="13" t="s">
        <v>73</v>
      </c>
      <c r="AY653" s="239" t="s">
        <v>139</v>
      </c>
    </row>
    <row r="654" s="14" customFormat="1">
      <c r="A654" s="14"/>
      <c r="B654" s="240"/>
      <c r="C654" s="241"/>
      <c r="D654" s="231" t="s">
        <v>149</v>
      </c>
      <c r="E654" s="242" t="s">
        <v>1</v>
      </c>
      <c r="F654" s="243" t="s">
        <v>836</v>
      </c>
      <c r="G654" s="241"/>
      <c r="H654" s="244">
        <v>8.4000000000000004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149</v>
      </c>
      <c r="AU654" s="250" t="s">
        <v>147</v>
      </c>
      <c r="AV654" s="14" t="s">
        <v>147</v>
      </c>
      <c r="AW654" s="14" t="s">
        <v>30</v>
      </c>
      <c r="AX654" s="14" t="s">
        <v>73</v>
      </c>
      <c r="AY654" s="250" t="s">
        <v>139</v>
      </c>
    </row>
    <row r="655" s="13" customFormat="1">
      <c r="A655" s="13"/>
      <c r="B655" s="229"/>
      <c r="C655" s="230"/>
      <c r="D655" s="231" t="s">
        <v>149</v>
      </c>
      <c r="E655" s="232" t="s">
        <v>1</v>
      </c>
      <c r="F655" s="233" t="s">
        <v>170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149</v>
      </c>
      <c r="AU655" s="239" t="s">
        <v>147</v>
      </c>
      <c r="AV655" s="13" t="s">
        <v>81</v>
      </c>
      <c r="AW655" s="13" t="s">
        <v>30</v>
      </c>
      <c r="AX655" s="13" t="s">
        <v>73</v>
      </c>
      <c r="AY655" s="239" t="s">
        <v>139</v>
      </c>
    </row>
    <row r="656" s="14" customFormat="1">
      <c r="A656" s="14"/>
      <c r="B656" s="240"/>
      <c r="C656" s="241"/>
      <c r="D656" s="231" t="s">
        <v>149</v>
      </c>
      <c r="E656" s="242" t="s">
        <v>1</v>
      </c>
      <c r="F656" s="243" t="s">
        <v>837</v>
      </c>
      <c r="G656" s="241"/>
      <c r="H656" s="244">
        <v>3.8500000000000001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149</v>
      </c>
      <c r="AU656" s="250" t="s">
        <v>147</v>
      </c>
      <c r="AV656" s="14" t="s">
        <v>147</v>
      </c>
      <c r="AW656" s="14" t="s">
        <v>30</v>
      </c>
      <c r="AX656" s="14" t="s">
        <v>73</v>
      </c>
      <c r="AY656" s="250" t="s">
        <v>139</v>
      </c>
    </row>
    <row r="657" s="15" customFormat="1">
      <c r="A657" s="15"/>
      <c r="B657" s="251"/>
      <c r="C657" s="252"/>
      <c r="D657" s="231" t="s">
        <v>149</v>
      </c>
      <c r="E657" s="253" t="s">
        <v>1</v>
      </c>
      <c r="F657" s="254" t="s">
        <v>174</v>
      </c>
      <c r="G657" s="252"/>
      <c r="H657" s="255">
        <v>12.25</v>
      </c>
      <c r="I657" s="256"/>
      <c r="J657" s="252"/>
      <c r="K657" s="252"/>
      <c r="L657" s="257"/>
      <c r="M657" s="258"/>
      <c r="N657" s="259"/>
      <c r="O657" s="259"/>
      <c r="P657" s="259"/>
      <c r="Q657" s="259"/>
      <c r="R657" s="259"/>
      <c r="S657" s="259"/>
      <c r="T657" s="260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61" t="s">
        <v>149</v>
      </c>
      <c r="AU657" s="261" t="s">
        <v>147</v>
      </c>
      <c r="AV657" s="15" t="s">
        <v>146</v>
      </c>
      <c r="AW657" s="15" t="s">
        <v>30</v>
      </c>
      <c r="AX657" s="15" t="s">
        <v>81</v>
      </c>
      <c r="AY657" s="261" t="s">
        <v>139</v>
      </c>
    </row>
    <row r="658" s="2" customFormat="1" ht="24.15" customHeight="1">
      <c r="A658" s="38"/>
      <c r="B658" s="39"/>
      <c r="C658" s="215" t="s">
        <v>879</v>
      </c>
      <c r="D658" s="215" t="s">
        <v>142</v>
      </c>
      <c r="E658" s="216" t="s">
        <v>880</v>
      </c>
      <c r="F658" s="217" t="s">
        <v>881</v>
      </c>
      <c r="G658" s="218" t="s">
        <v>145</v>
      </c>
      <c r="H658" s="219">
        <v>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0.00024000000000000001</v>
      </c>
      <c r="R658" s="225">
        <f>Q658*H658</f>
        <v>0.00024000000000000001</v>
      </c>
      <c r="S658" s="225">
        <v>0.056320000000000002</v>
      </c>
      <c r="T658" s="226">
        <f>S658*H658</f>
        <v>0.056320000000000002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247</v>
      </c>
      <c r="AT658" s="227" t="s">
        <v>142</v>
      </c>
      <c r="AU658" s="227" t="s">
        <v>147</v>
      </c>
      <c r="AY658" s="17" t="s">
        <v>139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147</v>
      </c>
      <c r="BK658" s="228">
        <f>ROUND(I658*H658,2)</f>
        <v>0</v>
      </c>
      <c r="BL658" s="17" t="s">
        <v>247</v>
      </c>
      <c r="BM658" s="227" t="s">
        <v>882</v>
      </c>
    </row>
    <row r="659" s="13" customFormat="1">
      <c r="A659" s="13"/>
      <c r="B659" s="229"/>
      <c r="C659" s="230"/>
      <c r="D659" s="231" t="s">
        <v>149</v>
      </c>
      <c r="E659" s="232" t="s">
        <v>1</v>
      </c>
      <c r="F659" s="233" t="s">
        <v>164</v>
      </c>
      <c r="G659" s="230"/>
      <c r="H659" s="232" t="s">
        <v>1</v>
      </c>
      <c r="I659" s="234"/>
      <c r="J659" s="230"/>
      <c r="K659" s="230"/>
      <c r="L659" s="235"/>
      <c r="M659" s="236"/>
      <c r="N659" s="237"/>
      <c r="O659" s="237"/>
      <c r="P659" s="237"/>
      <c r="Q659" s="237"/>
      <c r="R659" s="237"/>
      <c r="S659" s="237"/>
      <c r="T659" s="238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9" t="s">
        <v>149</v>
      </c>
      <c r="AU659" s="239" t="s">
        <v>147</v>
      </c>
      <c r="AV659" s="13" t="s">
        <v>81</v>
      </c>
      <c r="AW659" s="13" t="s">
        <v>30</v>
      </c>
      <c r="AX659" s="13" t="s">
        <v>73</v>
      </c>
      <c r="AY659" s="239" t="s">
        <v>139</v>
      </c>
    </row>
    <row r="660" s="14" customFormat="1">
      <c r="A660" s="14"/>
      <c r="B660" s="240"/>
      <c r="C660" s="241"/>
      <c r="D660" s="231" t="s">
        <v>149</v>
      </c>
      <c r="E660" s="242" t="s">
        <v>1</v>
      </c>
      <c r="F660" s="243" t="s">
        <v>81</v>
      </c>
      <c r="G660" s="241"/>
      <c r="H660" s="244">
        <v>1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149</v>
      </c>
      <c r="AU660" s="250" t="s">
        <v>147</v>
      </c>
      <c r="AV660" s="14" t="s">
        <v>147</v>
      </c>
      <c r="AW660" s="14" t="s">
        <v>30</v>
      </c>
      <c r="AX660" s="14" t="s">
        <v>81</v>
      </c>
      <c r="AY660" s="250" t="s">
        <v>139</v>
      </c>
    </row>
    <row r="661" s="2" customFormat="1" ht="24.15" customHeight="1">
      <c r="A661" s="38"/>
      <c r="B661" s="39"/>
      <c r="C661" s="215" t="s">
        <v>883</v>
      </c>
      <c r="D661" s="215" t="s">
        <v>142</v>
      </c>
      <c r="E661" s="216" t="s">
        <v>884</v>
      </c>
      <c r="F661" s="217" t="s">
        <v>885</v>
      </c>
      <c r="G661" s="218" t="s">
        <v>271</v>
      </c>
      <c r="H661" s="219">
        <v>4</v>
      </c>
      <c r="I661" s="220"/>
      <c r="J661" s="221">
        <f>ROUND(I661*H661,2)</f>
        <v>0</v>
      </c>
      <c r="K661" s="222"/>
      <c r="L661" s="44"/>
      <c r="M661" s="223" t="s">
        <v>1</v>
      </c>
      <c r="N661" s="224" t="s">
        <v>39</v>
      </c>
      <c r="O661" s="91"/>
      <c r="P661" s="225">
        <f>O661*H661</f>
        <v>0</v>
      </c>
      <c r="Q661" s="225">
        <v>2.0000000000000002E-05</v>
      </c>
      <c r="R661" s="225">
        <f>Q661*H661</f>
        <v>8.0000000000000007E-05</v>
      </c>
      <c r="S661" s="225">
        <v>0</v>
      </c>
      <c r="T661" s="226">
        <f>S661*H661</f>
        <v>0</v>
      </c>
      <c r="U661" s="38"/>
      <c r="V661" s="38"/>
      <c r="W661" s="38"/>
      <c r="X661" s="38"/>
      <c r="Y661" s="38"/>
      <c r="Z661" s="38"/>
      <c r="AA661" s="38"/>
      <c r="AB661" s="38"/>
      <c r="AC661" s="38"/>
      <c r="AD661" s="38"/>
      <c r="AE661" s="38"/>
      <c r="AR661" s="227" t="s">
        <v>247</v>
      </c>
      <c r="AT661" s="227" t="s">
        <v>142</v>
      </c>
      <c r="AU661" s="227" t="s">
        <v>147</v>
      </c>
      <c r="AY661" s="17" t="s">
        <v>139</v>
      </c>
      <c r="BE661" s="228">
        <f>IF(N661="základní",J661,0)</f>
        <v>0</v>
      </c>
      <c r="BF661" s="228">
        <f>IF(N661="snížená",J661,0)</f>
        <v>0</v>
      </c>
      <c r="BG661" s="228">
        <f>IF(N661="zákl. přenesená",J661,0)</f>
        <v>0</v>
      </c>
      <c r="BH661" s="228">
        <f>IF(N661="sníž. přenesená",J661,0)</f>
        <v>0</v>
      </c>
      <c r="BI661" s="228">
        <f>IF(N661="nulová",J661,0)</f>
        <v>0</v>
      </c>
      <c r="BJ661" s="17" t="s">
        <v>147</v>
      </c>
      <c r="BK661" s="228">
        <f>ROUND(I661*H661,2)</f>
        <v>0</v>
      </c>
      <c r="BL661" s="17" t="s">
        <v>247</v>
      </c>
      <c r="BM661" s="227" t="s">
        <v>886</v>
      </c>
    </row>
    <row r="662" s="14" customFormat="1">
      <c r="A662" s="14"/>
      <c r="B662" s="240"/>
      <c r="C662" s="241"/>
      <c r="D662" s="231" t="s">
        <v>149</v>
      </c>
      <c r="E662" s="242" t="s">
        <v>1</v>
      </c>
      <c r="F662" s="243" t="s">
        <v>146</v>
      </c>
      <c r="G662" s="241"/>
      <c r="H662" s="244">
        <v>4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149</v>
      </c>
      <c r="AU662" s="250" t="s">
        <v>147</v>
      </c>
      <c r="AV662" s="14" t="s">
        <v>147</v>
      </c>
      <c r="AW662" s="14" t="s">
        <v>30</v>
      </c>
      <c r="AX662" s="14" t="s">
        <v>81</v>
      </c>
      <c r="AY662" s="250" t="s">
        <v>139</v>
      </c>
    </row>
    <row r="663" s="2" customFormat="1" ht="16.5" customHeight="1">
      <c r="A663" s="38"/>
      <c r="B663" s="39"/>
      <c r="C663" s="215" t="s">
        <v>887</v>
      </c>
      <c r="D663" s="215" t="s">
        <v>142</v>
      </c>
      <c r="E663" s="216" t="s">
        <v>888</v>
      </c>
      <c r="F663" s="217" t="s">
        <v>889</v>
      </c>
      <c r="G663" s="218" t="s">
        <v>154</v>
      </c>
      <c r="H663" s="219">
        <v>12.25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</v>
      </c>
      <c r="R663" s="225">
        <f>Q663*H663</f>
        <v>0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247</v>
      </c>
      <c r="AT663" s="227" t="s">
        <v>142</v>
      </c>
      <c r="AU663" s="227" t="s">
        <v>147</v>
      </c>
      <c r="AY663" s="17" t="s">
        <v>139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147</v>
      </c>
      <c r="BK663" s="228">
        <f>ROUND(I663*H663,2)</f>
        <v>0</v>
      </c>
      <c r="BL663" s="17" t="s">
        <v>247</v>
      </c>
      <c r="BM663" s="227" t="s">
        <v>890</v>
      </c>
    </row>
    <row r="664" s="13" customFormat="1">
      <c r="A664" s="13"/>
      <c r="B664" s="229"/>
      <c r="C664" s="230"/>
      <c r="D664" s="231" t="s">
        <v>149</v>
      </c>
      <c r="E664" s="232" t="s">
        <v>1</v>
      </c>
      <c r="F664" s="233" t="s">
        <v>172</v>
      </c>
      <c r="G664" s="230"/>
      <c r="H664" s="232" t="s">
        <v>1</v>
      </c>
      <c r="I664" s="234"/>
      <c r="J664" s="230"/>
      <c r="K664" s="230"/>
      <c r="L664" s="235"/>
      <c r="M664" s="236"/>
      <c r="N664" s="237"/>
      <c r="O664" s="237"/>
      <c r="P664" s="237"/>
      <c r="Q664" s="237"/>
      <c r="R664" s="237"/>
      <c r="S664" s="237"/>
      <c r="T664" s="238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9" t="s">
        <v>149</v>
      </c>
      <c r="AU664" s="239" t="s">
        <v>147</v>
      </c>
      <c r="AV664" s="13" t="s">
        <v>81</v>
      </c>
      <c r="AW664" s="13" t="s">
        <v>30</v>
      </c>
      <c r="AX664" s="13" t="s">
        <v>73</v>
      </c>
      <c r="AY664" s="239" t="s">
        <v>139</v>
      </c>
    </row>
    <row r="665" s="14" customFormat="1">
      <c r="A665" s="14"/>
      <c r="B665" s="240"/>
      <c r="C665" s="241"/>
      <c r="D665" s="231" t="s">
        <v>149</v>
      </c>
      <c r="E665" s="242" t="s">
        <v>1</v>
      </c>
      <c r="F665" s="243" t="s">
        <v>836</v>
      </c>
      <c r="G665" s="241"/>
      <c r="H665" s="244">
        <v>8.4000000000000004</v>
      </c>
      <c r="I665" s="245"/>
      <c r="J665" s="241"/>
      <c r="K665" s="241"/>
      <c r="L665" s="246"/>
      <c r="M665" s="247"/>
      <c r="N665" s="248"/>
      <c r="O665" s="248"/>
      <c r="P665" s="248"/>
      <c r="Q665" s="248"/>
      <c r="R665" s="248"/>
      <c r="S665" s="248"/>
      <c r="T665" s="249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0" t="s">
        <v>149</v>
      </c>
      <c r="AU665" s="250" t="s">
        <v>147</v>
      </c>
      <c r="AV665" s="14" t="s">
        <v>147</v>
      </c>
      <c r="AW665" s="14" t="s">
        <v>30</v>
      </c>
      <c r="AX665" s="14" t="s">
        <v>73</v>
      </c>
      <c r="AY665" s="250" t="s">
        <v>139</v>
      </c>
    </row>
    <row r="666" s="13" customFormat="1">
      <c r="A666" s="13"/>
      <c r="B666" s="229"/>
      <c r="C666" s="230"/>
      <c r="D666" s="231" t="s">
        <v>149</v>
      </c>
      <c r="E666" s="232" t="s">
        <v>1</v>
      </c>
      <c r="F666" s="233" t="s">
        <v>170</v>
      </c>
      <c r="G666" s="230"/>
      <c r="H666" s="232" t="s">
        <v>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39" t="s">
        <v>149</v>
      </c>
      <c r="AU666" s="239" t="s">
        <v>147</v>
      </c>
      <c r="AV666" s="13" t="s">
        <v>81</v>
      </c>
      <c r="AW666" s="13" t="s">
        <v>30</v>
      </c>
      <c r="AX666" s="13" t="s">
        <v>73</v>
      </c>
      <c r="AY666" s="239" t="s">
        <v>139</v>
      </c>
    </row>
    <row r="667" s="14" customFormat="1">
      <c r="A667" s="14"/>
      <c r="B667" s="240"/>
      <c r="C667" s="241"/>
      <c r="D667" s="231" t="s">
        <v>149</v>
      </c>
      <c r="E667" s="242" t="s">
        <v>1</v>
      </c>
      <c r="F667" s="243" t="s">
        <v>837</v>
      </c>
      <c r="G667" s="241"/>
      <c r="H667" s="244">
        <v>3.8500000000000001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0" t="s">
        <v>149</v>
      </c>
      <c r="AU667" s="250" t="s">
        <v>147</v>
      </c>
      <c r="AV667" s="14" t="s">
        <v>147</v>
      </c>
      <c r="AW667" s="14" t="s">
        <v>30</v>
      </c>
      <c r="AX667" s="14" t="s">
        <v>73</v>
      </c>
      <c r="AY667" s="250" t="s">
        <v>139</v>
      </c>
    </row>
    <row r="668" s="15" customFormat="1">
      <c r="A668" s="15"/>
      <c r="B668" s="251"/>
      <c r="C668" s="252"/>
      <c r="D668" s="231" t="s">
        <v>149</v>
      </c>
      <c r="E668" s="253" t="s">
        <v>1</v>
      </c>
      <c r="F668" s="254" t="s">
        <v>174</v>
      </c>
      <c r="G668" s="252"/>
      <c r="H668" s="255">
        <v>12.25</v>
      </c>
      <c r="I668" s="256"/>
      <c r="J668" s="252"/>
      <c r="K668" s="252"/>
      <c r="L668" s="257"/>
      <c r="M668" s="258"/>
      <c r="N668" s="259"/>
      <c r="O668" s="259"/>
      <c r="P668" s="259"/>
      <c r="Q668" s="259"/>
      <c r="R668" s="259"/>
      <c r="S668" s="259"/>
      <c r="T668" s="260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61" t="s">
        <v>149</v>
      </c>
      <c r="AU668" s="261" t="s">
        <v>147</v>
      </c>
      <c r="AV668" s="15" t="s">
        <v>146</v>
      </c>
      <c r="AW668" s="15" t="s">
        <v>30</v>
      </c>
      <c r="AX668" s="15" t="s">
        <v>81</v>
      </c>
      <c r="AY668" s="261" t="s">
        <v>139</v>
      </c>
    </row>
    <row r="669" s="2" customFormat="1" ht="24.15" customHeight="1">
      <c r="A669" s="38"/>
      <c r="B669" s="39"/>
      <c r="C669" s="215" t="s">
        <v>891</v>
      </c>
      <c r="D669" s="215" t="s">
        <v>142</v>
      </c>
      <c r="E669" s="216" t="s">
        <v>892</v>
      </c>
      <c r="F669" s="217" t="s">
        <v>893</v>
      </c>
      <c r="G669" s="218" t="s">
        <v>314</v>
      </c>
      <c r="H669" s="219">
        <v>0.02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</v>
      </c>
      <c r="T669" s="226">
        <f>S669*H669</f>
        <v>0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247</v>
      </c>
      <c r="AT669" s="227" t="s">
        <v>142</v>
      </c>
      <c r="AU669" s="227" t="s">
        <v>147</v>
      </c>
      <c r="AY669" s="17" t="s">
        <v>139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147</v>
      </c>
      <c r="BK669" s="228">
        <f>ROUND(I669*H669,2)</f>
        <v>0</v>
      </c>
      <c r="BL669" s="17" t="s">
        <v>247</v>
      </c>
      <c r="BM669" s="227" t="s">
        <v>894</v>
      </c>
    </row>
    <row r="670" s="2" customFormat="1" ht="24.15" customHeight="1">
      <c r="A670" s="38"/>
      <c r="B670" s="39"/>
      <c r="C670" s="215" t="s">
        <v>895</v>
      </c>
      <c r="D670" s="215" t="s">
        <v>142</v>
      </c>
      <c r="E670" s="216" t="s">
        <v>896</v>
      </c>
      <c r="F670" s="217" t="s">
        <v>897</v>
      </c>
      <c r="G670" s="218" t="s">
        <v>314</v>
      </c>
      <c r="H670" s="219">
        <v>0.001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247</v>
      </c>
      <c r="AT670" s="227" t="s">
        <v>142</v>
      </c>
      <c r="AU670" s="227" t="s">
        <v>147</v>
      </c>
      <c r="AY670" s="17" t="s">
        <v>139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147</v>
      </c>
      <c r="BK670" s="228">
        <f>ROUND(I670*H670,2)</f>
        <v>0</v>
      </c>
      <c r="BL670" s="17" t="s">
        <v>247</v>
      </c>
      <c r="BM670" s="227" t="s">
        <v>898</v>
      </c>
    </row>
    <row r="671" s="2" customFormat="1" ht="24.15" customHeight="1">
      <c r="A671" s="38"/>
      <c r="B671" s="39"/>
      <c r="C671" s="215" t="s">
        <v>899</v>
      </c>
      <c r="D671" s="215" t="s">
        <v>142</v>
      </c>
      <c r="E671" s="216" t="s">
        <v>900</v>
      </c>
      <c r="F671" s="217" t="s">
        <v>901</v>
      </c>
      <c r="G671" s="218" t="s">
        <v>314</v>
      </c>
      <c r="H671" s="219">
        <v>0.001</v>
      </c>
      <c r="I671" s="220"/>
      <c r="J671" s="221">
        <f>ROUND(I671*H671,2)</f>
        <v>0</v>
      </c>
      <c r="K671" s="222"/>
      <c r="L671" s="44"/>
      <c r="M671" s="223" t="s">
        <v>1</v>
      </c>
      <c r="N671" s="224" t="s">
        <v>39</v>
      </c>
      <c r="O671" s="91"/>
      <c r="P671" s="225">
        <f>O671*H671</f>
        <v>0</v>
      </c>
      <c r="Q671" s="225">
        <v>0</v>
      </c>
      <c r="R671" s="225">
        <f>Q671*H671</f>
        <v>0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247</v>
      </c>
      <c r="AT671" s="227" t="s">
        <v>142</v>
      </c>
      <c r="AU671" s="227" t="s">
        <v>147</v>
      </c>
      <c r="AY671" s="17" t="s">
        <v>139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147</v>
      </c>
      <c r="BK671" s="228">
        <f>ROUND(I671*H671,2)</f>
        <v>0</v>
      </c>
      <c r="BL671" s="17" t="s">
        <v>247</v>
      </c>
      <c r="BM671" s="227" t="s">
        <v>902</v>
      </c>
    </row>
    <row r="672" s="12" customFormat="1" ht="22.8" customHeight="1">
      <c r="A672" s="12"/>
      <c r="B672" s="199"/>
      <c r="C672" s="200"/>
      <c r="D672" s="201" t="s">
        <v>72</v>
      </c>
      <c r="E672" s="213" t="s">
        <v>903</v>
      </c>
      <c r="F672" s="213" t="s">
        <v>904</v>
      </c>
      <c r="G672" s="200"/>
      <c r="H672" s="200"/>
      <c r="I672" s="203"/>
      <c r="J672" s="214">
        <f>BK672</f>
        <v>0</v>
      </c>
      <c r="K672" s="200"/>
      <c r="L672" s="205"/>
      <c r="M672" s="206"/>
      <c r="N672" s="207"/>
      <c r="O672" s="207"/>
      <c r="P672" s="208">
        <f>SUM(P673:P917)</f>
        <v>0</v>
      </c>
      <c r="Q672" s="207"/>
      <c r="R672" s="208">
        <f>SUM(R673:R917)</f>
        <v>0.020484500000000003</v>
      </c>
      <c r="S672" s="207"/>
      <c r="T672" s="209">
        <f>SUM(T673:T917)</f>
        <v>0.02111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10" t="s">
        <v>147</v>
      </c>
      <c r="AT672" s="211" t="s">
        <v>72</v>
      </c>
      <c r="AU672" s="211" t="s">
        <v>81</v>
      </c>
      <c r="AY672" s="210" t="s">
        <v>139</v>
      </c>
      <c r="BK672" s="212">
        <f>SUM(BK673:BK917)</f>
        <v>0</v>
      </c>
    </row>
    <row r="673" s="2" customFormat="1" ht="16.5" customHeight="1">
      <c r="A673" s="38"/>
      <c r="B673" s="39"/>
      <c r="C673" s="215" t="s">
        <v>905</v>
      </c>
      <c r="D673" s="215" t="s">
        <v>142</v>
      </c>
      <c r="E673" s="216" t="s">
        <v>906</v>
      </c>
      <c r="F673" s="217" t="s">
        <v>907</v>
      </c>
      <c r="G673" s="218" t="s">
        <v>908</v>
      </c>
      <c r="H673" s="219">
        <v>1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</v>
      </c>
      <c r="R673" s="225">
        <f>Q673*H673</f>
        <v>0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247</v>
      </c>
      <c r="AT673" s="227" t="s">
        <v>142</v>
      </c>
      <c r="AU673" s="227" t="s">
        <v>147</v>
      </c>
      <c r="AY673" s="17" t="s">
        <v>139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147</v>
      </c>
      <c r="BK673" s="228">
        <f>ROUND(I673*H673,2)</f>
        <v>0</v>
      </c>
      <c r="BL673" s="17" t="s">
        <v>247</v>
      </c>
      <c r="BM673" s="227" t="s">
        <v>909</v>
      </c>
    </row>
    <row r="674" s="2" customFormat="1" ht="16.5" customHeight="1">
      <c r="A674" s="38"/>
      <c r="B674" s="39"/>
      <c r="C674" s="215" t="s">
        <v>910</v>
      </c>
      <c r="D674" s="215" t="s">
        <v>142</v>
      </c>
      <c r="E674" s="216" t="s">
        <v>911</v>
      </c>
      <c r="F674" s="217" t="s">
        <v>912</v>
      </c>
      <c r="G674" s="218" t="s">
        <v>145</v>
      </c>
      <c r="H674" s="219">
        <v>10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247</v>
      </c>
      <c r="AT674" s="227" t="s">
        <v>142</v>
      </c>
      <c r="AU674" s="227" t="s">
        <v>147</v>
      </c>
      <c r="AY674" s="17" t="s">
        <v>139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147</v>
      </c>
      <c r="BK674" s="228">
        <f>ROUND(I674*H674,2)</f>
        <v>0</v>
      </c>
      <c r="BL674" s="17" t="s">
        <v>247</v>
      </c>
      <c r="BM674" s="227" t="s">
        <v>913</v>
      </c>
    </row>
    <row r="675" s="14" customFormat="1">
      <c r="A675" s="14"/>
      <c r="B675" s="240"/>
      <c r="C675" s="241"/>
      <c r="D675" s="231" t="s">
        <v>149</v>
      </c>
      <c r="E675" s="242" t="s">
        <v>1</v>
      </c>
      <c r="F675" s="243" t="s">
        <v>215</v>
      </c>
      <c r="G675" s="241"/>
      <c r="H675" s="244">
        <v>10</v>
      </c>
      <c r="I675" s="245"/>
      <c r="J675" s="241"/>
      <c r="K675" s="241"/>
      <c r="L675" s="246"/>
      <c r="M675" s="247"/>
      <c r="N675" s="248"/>
      <c r="O675" s="248"/>
      <c r="P675" s="248"/>
      <c r="Q675" s="248"/>
      <c r="R675" s="248"/>
      <c r="S675" s="248"/>
      <c r="T675" s="249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0" t="s">
        <v>149</v>
      </c>
      <c r="AU675" s="250" t="s">
        <v>147</v>
      </c>
      <c r="AV675" s="14" t="s">
        <v>147</v>
      </c>
      <c r="AW675" s="14" t="s">
        <v>30</v>
      </c>
      <c r="AX675" s="14" t="s">
        <v>81</v>
      </c>
      <c r="AY675" s="250" t="s">
        <v>139</v>
      </c>
    </row>
    <row r="676" s="2" customFormat="1" ht="16.5" customHeight="1">
      <c r="A676" s="38"/>
      <c r="B676" s="39"/>
      <c r="C676" s="262" t="s">
        <v>914</v>
      </c>
      <c r="D676" s="262" t="s">
        <v>357</v>
      </c>
      <c r="E676" s="263" t="s">
        <v>915</v>
      </c>
      <c r="F676" s="264" t="s">
        <v>916</v>
      </c>
      <c r="G676" s="265" t="s">
        <v>145</v>
      </c>
      <c r="H676" s="266">
        <v>10</v>
      </c>
      <c r="I676" s="267"/>
      <c r="J676" s="268">
        <f>ROUND(I676*H676,2)</f>
        <v>0</v>
      </c>
      <c r="K676" s="269"/>
      <c r="L676" s="270"/>
      <c r="M676" s="271" t="s">
        <v>1</v>
      </c>
      <c r="N676" s="272" t="s">
        <v>39</v>
      </c>
      <c r="O676" s="91"/>
      <c r="P676" s="225">
        <f>O676*H676</f>
        <v>0</v>
      </c>
      <c r="Q676" s="225">
        <v>5.0000000000000002E-05</v>
      </c>
      <c r="R676" s="225">
        <f>Q676*H676</f>
        <v>0.00050000000000000001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330</v>
      </c>
      <c r="AT676" s="227" t="s">
        <v>357</v>
      </c>
      <c r="AU676" s="227" t="s">
        <v>147</v>
      </c>
      <c r="AY676" s="17" t="s">
        <v>139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147</v>
      </c>
      <c r="BK676" s="228">
        <f>ROUND(I676*H676,2)</f>
        <v>0</v>
      </c>
      <c r="BL676" s="17" t="s">
        <v>247</v>
      </c>
      <c r="BM676" s="227" t="s">
        <v>917</v>
      </c>
    </row>
    <row r="677" s="14" customFormat="1">
      <c r="A677" s="14"/>
      <c r="B677" s="240"/>
      <c r="C677" s="241"/>
      <c r="D677" s="231" t="s">
        <v>149</v>
      </c>
      <c r="E677" s="242" t="s">
        <v>1</v>
      </c>
      <c r="F677" s="243" t="s">
        <v>215</v>
      </c>
      <c r="G677" s="241"/>
      <c r="H677" s="244">
        <v>10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50" t="s">
        <v>149</v>
      </c>
      <c r="AU677" s="250" t="s">
        <v>147</v>
      </c>
      <c r="AV677" s="14" t="s">
        <v>147</v>
      </c>
      <c r="AW677" s="14" t="s">
        <v>30</v>
      </c>
      <c r="AX677" s="14" t="s">
        <v>81</v>
      </c>
      <c r="AY677" s="250" t="s">
        <v>139</v>
      </c>
    </row>
    <row r="678" s="2" customFormat="1" ht="24.15" customHeight="1">
      <c r="A678" s="38"/>
      <c r="B678" s="39"/>
      <c r="C678" s="262" t="s">
        <v>918</v>
      </c>
      <c r="D678" s="262" t="s">
        <v>357</v>
      </c>
      <c r="E678" s="263" t="s">
        <v>919</v>
      </c>
      <c r="F678" s="264" t="s">
        <v>920</v>
      </c>
      <c r="G678" s="265" t="s">
        <v>145</v>
      </c>
      <c r="H678" s="266">
        <v>10</v>
      </c>
      <c r="I678" s="267"/>
      <c r="J678" s="268">
        <f>ROUND(I678*H678,2)</f>
        <v>0</v>
      </c>
      <c r="K678" s="269"/>
      <c r="L678" s="270"/>
      <c r="M678" s="271" t="s">
        <v>1</v>
      </c>
      <c r="N678" s="272" t="s">
        <v>39</v>
      </c>
      <c r="O678" s="91"/>
      <c r="P678" s="225">
        <f>O678*H678</f>
        <v>0</v>
      </c>
      <c r="Q678" s="225">
        <v>4.0000000000000003E-05</v>
      </c>
      <c r="R678" s="225">
        <f>Q678*H678</f>
        <v>0.00040000000000000002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330</v>
      </c>
      <c r="AT678" s="227" t="s">
        <v>357</v>
      </c>
      <c r="AU678" s="227" t="s">
        <v>147</v>
      </c>
      <c r="AY678" s="17" t="s">
        <v>139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147</v>
      </c>
      <c r="BK678" s="228">
        <f>ROUND(I678*H678,2)</f>
        <v>0</v>
      </c>
      <c r="BL678" s="17" t="s">
        <v>247</v>
      </c>
      <c r="BM678" s="227" t="s">
        <v>921</v>
      </c>
    </row>
    <row r="679" s="14" customFormat="1">
      <c r="A679" s="14"/>
      <c r="B679" s="240"/>
      <c r="C679" s="241"/>
      <c r="D679" s="231" t="s">
        <v>149</v>
      </c>
      <c r="E679" s="242" t="s">
        <v>1</v>
      </c>
      <c r="F679" s="243" t="s">
        <v>215</v>
      </c>
      <c r="G679" s="241"/>
      <c r="H679" s="244">
        <v>10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0" t="s">
        <v>149</v>
      </c>
      <c r="AU679" s="250" t="s">
        <v>147</v>
      </c>
      <c r="AV679" s="14" t="s">
        <v>147</v>
      </c>
      <c r="AW679" s="14" t="s">
        <v>30</v>
      </c>
      <c r="AX679" s="14" t="s">
        <v>81</v>
      </c>
      <c r="AY679" s="250" t="s">
        <v>139</v>
      </c>
    </row>
    <row r="680" s="2" customFormat="1" ht="21.75" customHeight="1">
      <c r="A680" s="38"/>
      <c r="B680" s="39"/>
      <c r="C680" s="215" t="s">
        <v>922</v>
      </c>
      <c r="D680" s="215" t="s">
        <v>142</v>
      </c>
      <c r="E680" s="216" t="s">
        <v>923</v>
      </c>
      <c r="F680" s="217" t="s">
        <v>924</v>
      </c>
      <c r="G680" s="218" t="s">
        <v>145</v>
      </c>
      <c r="H680" s="219">
        <v>22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247</v>
      </c>
      <c r="AT680" s="227" t="s">
        <v>142</v>
      </c>
      <c r="AU680" s="227" t="s">
        <v>147</v>
      </c>
      <c r="AY680" s="17" t="s">
        <v>139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147</v>
      </c>
      <c r="BK680" s="228">
        <f>ROUND(I680*H680,2)</f>
        <v>0</v>
      </c>
      <c r="BL680" s="17" t="s">
        <v>247</v>
      </c>
      <c r="BM680" s="227" t="s">
        <v>925</v>
      </c>
    </row>
    <row r="681" s="14" customFormat="1">
      <c r="A681" s="14"/>
      <c r="B681" s="240"/>
      <c r="C681" s="241"/>
      <c r="D681" s="231" t="s">
        <v>149</v>
      </c>
      <c r="E681" s="242" t="s">
        <v>1</v>
      </c>
      <c r="F681" s="243" t="s">
        <v>274</v>
      </c>
      <c r="G681" s="241"/>
      <c r="H681" s="244">
        <v>22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50" t="s">
        <v>149</v>
      </c>
      <c r="AU681" s="250" t="s">
        <v>147</v>
      </c>
      <c r="AV681" s="14" t="s">
        <v>147</v>
      </c>
      <c r="AW681" s="14" t="s">
        <v>30</v>
      </c>
      <c r="AX681" s="14" t="s">
        <v>81</v>
      </c>
      <c r="AY681" s="250" t="s">
        <v>139</v>
      </c>
    </row>
    <row r="682" s="2" customFormat="1" ht="16.5" customHeight="1">
      <c r="A682" s="38"/>
      <c r="B682" s="39"/>
      <c r="C682" s="262" t="s">
        <v>926</v>
      </c>
      <c r="D682" s="262" t="s">
        <v>357</v>
      </c>
      <c r="E682" s="263" t="s">
        <v>927</v>
      </c>
      <c r="F682" s="264" t="s">
        <v>928</v>
      </c>
      <c r="G682" s="265" t="s">
        <v>145</v>
      </c>
      <c r="H682" s="266">
        <v>22</v>
      </c>
      <c r="I682" s="267"/>
      <c r="J682" s="268">
        <f>ROUND(I682*H682,2)</f>
        <v>0</v>
      </c>
      <c r="K682" s="269"/>
      <c r="L682" s="270"/>
      <c r="M682" s="271" t="s">
        <v>1</v>
      </c>
      <c r="N682" s="272" t="s">
        <v>39</v>
      </c>
      <c r="O682" s="91"/>
      <c r="P682" s="225">
        <f>O682*H682</f>
        <v>0</v>
      </c>
      <c r="Q682" s="225">
        <v>2.0000000000000002E-05</v>
      </c>
      <c r="R682" s="225">
        <f>Q682*H682</f>
        <v>0.00044000000000000002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330</v>
      </c>
      <c r="AT682" s="227" t="s">
        <v>357</v>
      </c>
      <c r="AU682" s="227" t="s">
        <v>147</v>
      </c>
      <c r="AY682" s="17" t="s">
        <v>139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147</v>
      </c>
      <c r="BK682" s="228">
        <f>ROUND(I682*H682,2)</f>
        <v>0</v>
      </c>
      <c r="BL682" s="17" t="s">
        <v>247</v>
      </c>
      <c r="BM682" s="227" t="s">
        <v>929</v>
      </c>
    </row>
    <row r="683" s="2" customFormat="1" ht="33" customHeight="1">
      <c r="A683" s="38"/>
      <c r="B683" s="39"/>
      <c r="C683" s="215" t="s">
        <v>292</v>
      </c>
      <c r="D683" s="215" t="s">
        <v>142</v>
      </c>
      <c r="E683" s="216" t="s">
        <v>930</v>
      </c>
      <c r="F683" s="217" t="s">
        <v>931</v>
      </c>
      <c r="G683" s="218" t="s">
        <v>271</v>
      </c>
      <c r="H683" s="219">
        <v>190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</v>
      </c>
      <c r="T683" s="226">
        <f>S683*H683</f>
        <v>0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247</v>
      </c>
      <c r="AT683" s="227" t="s">
        <v>142</v>
      </c>
      <c r="AU683" s="227" t="s">
        <v>147</v>
      </c>
      <c r="AY683" s="17" t="s">
        <v>139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147</v>
      </c>
      <c r="BK683" s="228">
        <f>ROUND(I683*H683,2)</f>
        <v>0</v>
      </c>
      <c r="BL683" s="17" t="s">
        <v>247</v>
      </c>
      <c r="BM683" s="227" t="s">
        <v>932</v>
      </c>
    </row>
    <row r="684" s="14" customFormat="1">
      <c r="A684" s="14"/>
      <c r="B684" s="240"/>
      <c r="C684" s="241"/>
      <c r="D684" s="231" t="s">
        <v>149</v>
      </c>
      <c r="E684" s="242" t="s">
        <v>1</v>
      </c>
      <c r="F684" s="243" t="s">
        <v>933</v>
      </c>
      <c r="G684" s="241"/>
      <c r="H684" s="244">
        <v>190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50" t="s">
        <v>149</v>
      </c>
      <c r="AU684" s="250" t="s">
        <v>147</v>
      </c>
      <c r="AV684" s="14" t="s">
        <v>147</v>
      </c>
      <c r="AW684" s="14" t="s">
        <v>30</v>
      </c>
      <c r="AX684" s="14" t="s">
        <v>81</v>
      </c>
      <c r="AY684" s="250" t="s">
        <v>139</v>
      </c>
    </row>
    <row r="685" s="2" customFormat="1" ht="24.15" customHeight="1">
      <c r="A685" s="38"/>
      <c r="B685" s="39"/>
      <c r="C685" s="262" t="s">
        <v>934</v>
      </c>
      <c r="D685" s="262" t="s">
        <v>357</v>
      </c>
      <c r="E685" s="263" t="s">
        <v>935</v>
      </c>
      <c r="F685" s="264" t="s">
        <v>936</v>
      </c>
      <c r="G685" s="265" t="s">
        <v>271</v>
      </c>
      <c r="H685" s="266">
        <v>129.94999999999999</v>
      </c>
      <c r="I685" s="267"/>
      <c r="J685" s="268">
        <f>ROUND(I685*H685,2)</f>
        <v>0</v>
      </c>
      <c r="K685" s="269"/>
      <c r="L685" s="270"/>
      <c r="M685" s="271" t="s">
        <v>1</v>
      </c>
      <c r="N685" s="272" t="s">
        <v>39</v>
      </c>
      <c r="O685" s="91"/>
      <c r="P685" s="225">
        <f>O685*H685</f>
        <v>0</v>
      </c>
      <c r="Q685" s="225">
        <v>1.0000000000000001E-05</v>
      </c>
      <c r="R685" s="225">
        <f>Q685*H685</f>
        <v>0.0012995000000000001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330</v>
      </c>
      <c r="AT685" s="227" t="s">
        <v>357</v>
      </c>
      <c r="AU685" s="227" t="s">
        <v>147</v>
      </c>
      <c r="AY685" s="17" t="s">
        <v>139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147</v>
      </c>
      <c r="BK685" s="228">
        <f>ROUND(I685*H685,2)</f>
        <v>0</v>
      </c>
      <c r="BL685" s="17" t="s">
        <v>247</v>
      </c>
      <c r="BM685" s="227" t="s">
        <v>937</v>
      </c>
    </row>
    <row r="686" s="13" customFormat="1">
      <c r="A686" s="13"/>
      <c r="B686" s="229"/>
      <c r="C686" s="230"/>
      <c r="D686" s="231" t="s">
        <v>149</v>
      </c>
      <c r="E686" s="232" t="s">
        <v>1</v>
      </c>
      <c r="F686" s="233" t="s">
        <v>938</v>
      </c>
      <c r="G686" s="230"/>
      <c r="H686" s="232" t="s">
        <v>1</v>
      </c>
      <c r="I686" s="234"/>
      <c r="J686" s="230"/>
      <c r="K686" s="230"/>
      <c r="L686" s="235"/>
      <c r="M686" s="236"/>
      <c r="N686" s="237"/>
      <c r="O686" s="237"/>
      <c r="P686" s="237"/>
      <c r="Q686" s="237"/>
      <c r="R686" s="237"/>
      <c r="S686" s="237"/>
      <c r="T686" s="238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9" t="s">
        <v>149</v>
      </c>
      <c r="AU686" s="239" t="s">
        <v>147</v>
      </c>
      <c r="AV686" s="13" t="s">
        <v>81</v>
      </c>
      <c r="AW686" s="13" t="s">
        <v>30</v>
      </c>
      <c r="AX686" s="13" t="s">
        <v>73</v>
      </c>
      <c r="AY686" s="239" t="s">
        <v>139</v>
      </c>
    </row>
    <row r="687" s="13" customFormat="1">
      <c r="A687" s="13"/>
      <c r="B687" s="229"/>
      <c r="C687" s="230"/>
      <c r="D687" s="231" t="s">
        <v>149</v>
      </c>
      <c r="E687" s="232" t="s">
        <v>1</v>
      </c>
      <c r="F687" s="233" t="s">
        <v>939</v>
      </c>
      <c r="G687" s="230"/>
      <c r="H687" s="232" t="s">
        <v>1</v>
      </c>
      <c r="I687" s="234"/>
      <c r="J687" s="230"/>
      <c r="K687" s="230"/>
      <c r="L687" s="235"/>
      <c r="M687" s="236"/>
      <c r="N687" s="237"/>
      <c r="O687" s="237"/>
      <c r="P687" s="237"/>
      <c r="Q687" s="237"/>
      <c r="R687" s="237"/>
      <c r="S687" s="237"/>
      <c r="T687" s="238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9" t="s">
        <v>149</v>
      </c>
      <c r="AU687" s="239" t="s">
        <v>147</v>
      </c>
      <c r="AV687" s="13" t="s">
        <v>81</v>
      </c>
      <c r="AW687" s="13" t="s">
        <v>30</v>
      </c>
      <c r="AX687" s="13" t="s">
        <v>73</v>
      </c>
      <c r="AY687" s="239" t="s">
        <v>139</v>
      </c>
    </row>
    <row r="688" s="14" customFormat="1">
      <c r="A688" s="14"/>
      <c r="B688" s="240"/>
      <c r="C688" s="241"/>
      <c r="D688" s="231" t="s">
        <v>149</v>
      </c>
      <c r="E688" s="242" t="s">
        <v>1</v>
      </c>
      <c r="F688" s="243" t="s">
        <v>238</v>
      </c>
      <c r="G688" s="241"/>
      <c r="H688" s="244">
        <v>14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0" t="s">
        <v>149</v>
      </c>
      <c r="AU688" s="250" t="s">
        <v>147</v>
      </c>
      <c r="AV688" s="14" t="s">
        <v>147</v>
      </c>
      <c r="AW688" s="14" t="s">
        <v>30</v>
      </c>
      <c r="AX688" s="14" t="s">
        <v>73</v>
      </c>
      <c r="AY688" s="250" t="s">
        <v>139</v>
      </c>
    </row>
    <row r="689" s="13" customFormat="1">
      <c r="A689" s="13"/>
      <c r="B689" s="229"/>
      <c r="C689" s="230"/>
      <c r="D689" s="231" t="s">
        <v>149</v>
      </c>
      <c r="E689" s="232" t="s">
        <v>1</v>
      </c>
      <c r="F689" s="233" t="s">
        <v>940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149</v>
      </c>
      <c r="AU689" s="239" t="s">
        <v>147</v>
      </c>
      <c r="AV689" s="13" t="s">
        <v>81</v>
      </c>
      <c r="AW689" s="13" t="s">
        <v>30</v>
      </c>
      <c r="AX689" s="13" t="s">
        <v>73</v>
      </c>
      <c r="AY689" s="239" t="s">
        <v>139</v>
      </c>
    </row>
    <row r="690" s="14" customFormat="1">
      <c r="A690" s="14"/>
      <c r="B690" s="240"/>
      <c r="C690" s="241"/>
      <c r="D690" s="231" t="s">
        <v>149</v>
      </c>
      <c r="E690" s="242" t="s">
        <v>1</v>
      </c>
      <c r="F690" s="243" t="s">
        <v>230</v>
      </c>
      <c r="G690" s="241"/>
      <c r="H690" s="244">
        <v>12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149</v>
      </c>
      <c r="AU690" s="250" t="s">
        <v>147</v>
      </c>
      <c r="AV690" s="14" t="s">
        <v>147</v>
      </c>
      <c r="AW690" s="14" t="s">
        <v>30</v>
      </c>
      <c r="AX690" s="14" t="s">
        <v>73</v>
      </c>
      <c r="AY690" s="250" t="s">
        <v>139</v>
      </c>
    </row>
    <row r="691" s="13" customFormat="1">
      <c r="A691" s="13"/>
      <c r="B691" s="229"/>
      <c r="C691" s="230"/>
      <c r="D691" s="231" t="s">
        <v>149</v>
      </c>
      <c r="E691" s="232" t="s">
        <v>1</v>
      </c>
      <c r="F691" s="233" t="s">
        <v>941</v>
      </c>
      <c r="G691" s="230"/>
      <c r="H691" s="232" t="s">
        <v>1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9" t="s">
        <v>149</v>
      </c>
      <c r="AU691" s="239" t="s">
        <v>147</v>
      </c>
      <c r="AV691" s="13" t="s">
        <v>81</v>
      </c>
      <c r="AW691" s="13" t="s">
        <v>30</v>
      </c>
      <c r="AX691" s="13" t="s">
        <v>73</v>
      </c>
      <c r="AY691" s="239" t="s">
        <v>139</v>
      </c>
    </row>
    <row r="692" s="14" customFormat="1">
      <c r="A692" s="14"/>
      <c r="B692" s="240"/>
      <c r="C692" s="241"/>
      <c r="D692" s="231" t="s">
        <v>149</v>
      </c>
      <c r="E692" s="242" t="s">
        <v>1</v>
      </c>
      <c r="F692" s="243" t="s">
        <v>215</v>
      </c>
      <c r="G692" s="241"/>
      <c r="H692" s="244">
        <v>10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149</v>
      </c>
      <c r="AU692" s="250" t="s">
        <v>147</v>
      </c>
      <c r="AV692" s="14" t="s">
        <v>147</v>
      </c>
      <c r="AW692" s="14" t="s">
        <v>30</v>
      </c>
      <c r="AX692" s="14" t="s">
        <v>73</v>
      </c>
      <c r="AY692" s="250" t="s">
        <v>139</v>
      </c>
    </row>
    <row r="693" s="13" customFormat="1">
      <c r="A693" s="13"/>
      <c r="B693" s="229"/>
      <c r="C693" s="230"/>
      <c r="D693" s="231" t="s">
        <v>149</v>
      </c>
      <c r="E693" s="232" t="s">
        <v>1</v>
      </c>
      <c r="F693" s="233" t="s">
        <v>942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149</v>
      </c>
      <c r="AU693" s="239" t="s">
        <v>147</v>
      </c>
      <c r="AV693" s="13" t="s">
        <v>81</v>
      </c>
      <c r="AW693" s="13" t="s">
        <v>30</v>
      </c>
      <c r="AX693" s="13" t="s">
        <v>73</v>
      </c>
      <c r="AY693" s="239" t="s">
        <v>139</v>
      </c>
    </row>
    <row r="694" s="13" customFormat="1">
      <c r="A694" s="13"/>
      <c r="B694" s="229"/>
      <c r="C694" s="230"/>
      <c r="D694" s="231" t="s">
        <v>149</v>
      </c>
      <c r="E694" s="232" t="s">
        <v>1</v>
      </c>
      <c r="F694" s="233" t="s">
        <v>162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149</v>
      </c>
      <c r="AU694" s="239" t="s">
        <v>147</v>
      </c>
      <c r="AV694" s="13" t="s">
        <v>81</v>
      </c>
      <c r="AW694" s="13" t="s">
        <v>30</v>
      </c>
      <c r="AX694" s="13" t="s">
        <v>73</v>
      </c>
      <c r="AY694" s="239" t="s">
        <v>139</v>
      </c>
    </row>
    <row r="695" s="13" customFormat="1">
      <c r="A695" s="13"/>
      <c r="B695" s="229"/>
      <c r="C695" s="230"/>
      <c r="D695" s="231" t="s">
        <v>149</v>
      </c>
      <c r="E695" s="232" t="s">
        <v>1</v>
      </c>
      <c r="F695" s="233" t="s">
        <v>172</v>
      </c>
      <c r="G695" s="230"/>
      <c r="H695" s="232" t="s">
        <v>1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149</v>
      </c>
      <c r="AU695" s="239" t="s">
        <v>147</v>
      </c>
      <c r="AV695" s="13" t="s">
        <v>81</v>
      </c>
      <c r="AW695" s="13" t="s">
        <v>30</v>
      </c>
      <c r="AX695" s="13" t="s">
        <v>73</v>
      </c>
      <c r="AY695" s="239" t="s">
        <v>139</v>
      </c>
    </row>
    <row r="696" s="14" customFormat="1">
      <c r="A696" s="14"/>
      <c r="B696" s="240"/>
      <c r="C696" s="241"/>
      <c r="D696" s="231" t="s">
        <v>149</v>
      </c>
      <c r="E696" s="242" t="s">
        <v>1</v>
      </c>
      <c r="F696" s="243" t="s">
        <v>263</v>
      </c>
      <c r="G696" s="241"/>
      <c r="H696" s="244">
        <v>20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0" t="s">
        <v>149</v>
      </c>
      <c r="AU696" s="250" t="s">
        <v>147</v>
      </c>
      <c r="AV696" s="14" t="s">
        <v>147</v>
      </c>
      <c r="AW696" s="14" t="s">
        <v>30</v>
      </c>
      <c r="AX696" s="14" t="s">
        <v>73</v>
      </c>
      <c r="AY696" s="250" t="s">
        <v>139</v>
      </c>
    </row>
    <row r="697" s="14" customFormat="1">
      <c r="A697" s="14"/>
      <c r="B697" s="240"/>
      <c r="C697" s="241"/>
      <c r="D697" s="231" t="s">
        <v>149</v>
      </c>
      <c r="E697" s="242" t="s">
        <v>1</v>
      </c>
      <c r="F697" s="243" t="s">
        <v>224</v>
      </c>
      <c r="G697" s="241"/>
      <c r="H697" s="244">
        <v>11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149</v>
      </c>
      <c r="AU697" s="250" t="s">
        <v>147</v>
      </c>
      <c r="AV697" s="14" t="s">
        <v>147</v>
      </c>
      <c r="AW697" s="14" t="s">
        <v>30</v>
      </c>
      <c r="AX697" s="14" t="s">
        <v>73</v>
      </c>
      <c r="AY697" s="250" t="s">
        <v>139</v>
      </c>
    </row>
    <row r="698" s="13" customFormat="1">
      <c r="A698" s="13"/>
      <c r="B698" s="229"/>
      <c r="C698" s="230"/>
      <c r="D698" s="231" t="s">
        <v>149</v>
      </c>
      <c r="E698" s="232" t="s">
        <v>1</v>
      </c>
      <c r="F698" s="233" t="s">
        <v>170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149</v>
      </c>
      <c r="AU698" s="239" t="s">
        <v>147</v>
      </c>
      <c r="AV698" s="13" t="s">
        <v>81</v>
      </c>
      <c r="AW698" s="13" t="s">
        <v>30</v>
      </c>
      <c r="AX698" s="13" t="s">
        <v>73</v>
      </c>
      <c r="AY698" s="239" t="s">
        <v>139</v>
      </c>
    </row>
    <row r="699" s="14" customFormat="1">
      <c r="A699" s="14"/>
      <c r="B699" s="240"/>
      <c r="C699" s="241"/>
      <c r="D699" s="231" t="s">
        <v>149</v>
      </c>
      <c r="E699" s="242" t="s">
        <v>1</v>
      </c>
      <c r="F699" s="243" t="s">
        <v>303</v>
      </c>
      <c r="G699" s="241"/>
      <c r="H699" s="244">
        <v>27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149</v>
      </c>
      <c r="AU699" s="250" t="s">
        <v>147</v>
      </c>
      <c r="AV699" s="14" t="s">
        <v>147</v>
      </c>
      <c r="AW699" s="14" t="s">
        <v>30</v>
      </c>
      <c r="AX699" s="14" t="s">
        <v>73</v>
      </c>
      <c r="AY699" s="250" t="s">
        <v>139</v>
      </c>
    </row>
    <row r="700" s="13" customFormat="1">
      <c r="A700" s="13"/>
      <c r="B700" s="229"/>
      <c r="C700" s="230"/>
      <c r="D700" s="231" t="s">
        <v>149</v>
      </c>
      <c r="E700" s="232" t="s">
        <v>1</v>
      </c>
      <c r="F700" s="233" t="s">
        <v>168</v>
      </c>
      <c r="G700" s="230"/>
      <c r="H700" s="232" t="s">
        <v>1</v>
      </c>
      <c r="I700" s="234"/>
      <c r="J700" s="230"/>
      <c r="K700" s="230"/>
      <c r="L700" s="235"/>
      <c r="M700" s="236"/>
      <c r="N700" s="237"/>
      <c r="O700" s="237"/>
      <c r="P700" s="237"/>
      <c r="Q700" s="237"/>
      <c r="R700" s="237"/>
      <c r="S700" s="237"/>
      <c r="T700" s="238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9" t="s">
        <v>149</v>
      </c>
      <c r="AU700" s="239" t="s">
        <v>147</v>
      </c>
      <c r="AV700" s="13" t="s">
        <v>81</v>
      </c>
      <c r="AW700" s="13" t="s">
        <v>30</v>
      </c>
      <c r="AX700" s="13" t="s">
        <v>73</v>
      </c>
      <c r="AY700" s="239" t="s">
        <v>139</v>
      </c>
    </row>
    <row r="701" s="14" customFormat="1">
      <c r="A701" s="14"/>
      <c r="B701" s="240"/>
      <c r="C701" s="241"/>
      <c r="D701" s="231" t="s">
        <v>149</v>
      </c>
      <c r="E701" s="242" t="s">
        <v>1</v>
      </c>
      <c r="F701" s="243" t="s">
        <v>193</v>
      </c>
      <c r="G701" s="241"/>
      <c r="H701" s="244">
        <v>7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149</v>
      </c>
      <c r="AU701" s="250" t="s">
        <v>147</v>
      </c>
      <c r="AV701" s="14" t="s">
        <v>147</v>
      </c>
      <c r="AW701" s="14" t="s">
        <v>30</v>
      </c>
      <c r="AX701" s="14" t="s">
        <v>73</v>
      </c>
      <c r="AY701" s="250" t="s">
        <v>139</v>
      </c>
    </row>
    <row r="702" s="13" customFormat="1">
      <c r="A702" s="13"/>
      <c r="B702" s="229"/>
      <c r="C702" s="230"/>
      <c r="D702" s="231" t="s">
        <v>149</v>
      </c>
      <c r="E702" s="232" t="s">
        <v>1</v>
      </c>
      <c r="F702" s="233" t="s">
        <v>166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149</v>
      </c>
      <c r="AU702" s="239" t="s">
        <v>147</v>
      </c>
      <c r="AV702" s="13" t="s">
        <v>81</v>
      </c>
      <c r="AW702" s="13" t="s">
        <v>30</v>
      </c>
      <c r="AX702" s="13" t="s">
        <v>73</v>
      </c>
      <c r="AY702" s="239" t="s">
        <v>139</v>
      </c>
    </row>
    <row r="703" s="14" customFormat="1">
      <c r="A703" s="14"/>
      <c r="B703" s="240"/>
      <c r="C703" s="241"/>
      <c r="D703" s="231" t="s">
        <v>149</v>
      </c>
      <c r="E703" s="242" t="s">
        <v>1</v>
      </c>
      <c r="F703" s="243" t="s">
        <v>151</v>
      </c>
      <c r="G703" s="241"/>
      <c r="H703" s="244">
        <v>6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149</v>
      </c>
      <c r="AU703" s="250" t="s">
        <v>147</v>
      </c>
      <c r="AV703" s="14" t="s">
        <v>147</v>
      </c>
      <c r="AW703" s="14" t="s">
        <v>30</v>
      </c>
      <c r="AX703" s="14" t="s">
        <v>73</v>
      </c>
      <c r="AY703" s="250" t="s">
        <v>139</v>
      </c>
    </row>
    <row r="704" s="13" customFormat="1">
      <c r="A704" s="13"/>
      <c r="B704" s="229"/>
      <c r="C704" s="230"/>
      <c r="D704" s="231" t="s">
        <v>149</v>
      </c>
      <c r="E704" s="232" t="s">
        <v>1</v>
      </c>
      <c r="F704" s="233" t="s">
        <v>943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149</v>
      </c>
      <c r="AU704" s="239" t="s">
        <v>147</v>
      </c>
      <c r="AV704" s="13" t="s">
        <v>81</v>
      </c>
      <c r="AW704" s="13" t="s">
        <v>30</v>
      </c>
      <c r="AX704" s="13" t="s">
        <v>73</v>
      </c>
      <c r="AY704" s="239" t="s">
        <v>139</v>
      </c>
    </row>
    <row r="705" s="14" customFormat="1">
      <c r="A705" s="14"/>
      <c r="B705" s="240"/>
      <c r="C705" s="241"/>
      <c r="D705" s="231" t="s">
        <v>149</v>
      </c>
      <c r="E705" s="242" t="s">
        <v>1</v>
      </c>
      <c r="F705" s="243" t="s">
        <v>151</v>
      </c>
      <c r="G705" s="241"/>
      <c r="H705" s="244">
        <v>6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149</v>
      </c>
      <c r="AU705" s="250" t="s">
        <v>147</v>
      </c>
      <c r="AV705" s="14" t="s">
        <v>147</v>
      </c>
      <c r="AW705" s="14" t="s">
        <v>30</v>
      </c>
      <c r="AX705" s="14" t="s">
        <v>73</v>
      </c>
      <c r="AY705" s="250" t="s">
        <v>139</v>
      </c>
    </row>
    <row r="706" s="15" customFormat="1">
      <c r="A706" s="15"/>
      <c r="B706" s="251"/>
      <c r="C706" s="252"/>
      <c r="D706" s="231" t="s">
        <v>149</v>
      </c>
      <c r="E706" s="253" t="s">
        <v>1</v>
      </c>
      <c r="F706" s="254" t="s">
        <v>174</v>
      </c>
      <c r="G706" s="252"/>
      <c r="H706" s="255">
        <v>113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1" t="s">
        <v>149</v>
      </c>
      <c r="AU706" s="261" t="s">
        <v>147</v>
      </c>
      <c r="AV706" s="15" t="s">
        <v>146</v>
      </c>
      <c r="AW706" s="15" t="s">
        <v>30</v>
      </c>
      <c r="AX706" s="15" t="s">
        <v>81</v>
      </c>
      <c r="AY706" s="261" t="s">
        <v>139</v>
      </c>
    </row>
    <row r="707" s="14" customFormat="1">
      <c r="A707" s="14"/>
      <c r="B707" s="240"/>
      <c r="C707" s="241"/>
      <c r="D707" s="231" t="s">
        <v>149</v>
      </c>
      <c r="E707" s="241"/>
      <c r="F707" s="243" t="s">
        <v>944</v>
      </c>
      <c r="G707" s="241"/>
      <c r="H707" s="244">
        <v>129.94999999999999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149</v>
      </c>
      <c r="AU707" s="250" t="s">
        <v>147</v>
      </c>
      <c r="AV707" s="14" t="s">
        <v>147</v>
      </c>
      <c r="AW707" s="14" t="s">
        <v>4</v>
      </c>
      <c r="AX707" s="14" t="s">
        <v>81</v>
      </c>
      <c r="AY707" s="250" t="s">
        <v>139</v>
      </c>
    </row>
    <row r="708" s="2" customFormat="1" ht="24.15" customHeight="1">
      <c r="A708" s="38"/>
      <c r="B708" s="39"/>
      <c r="C708" s="262" t="s">
        <v>945</v>
      </c>
      <c r="D708" s="262" t="s">
        <v>357</v>
      </c>
      <c r="E708" s="263" t="s">
        <v>946</v>
      </c>
      <c r="F708" s="264" t="s">
        <v>947</v>
      </c>
      <c r="G708" s="265" t="s">
        <v>271</v>
      </c>
      <c r="H708" s="266">
        <v>77</v>
      </c>
      <c r="I708" s="267"/>
      <c r="J708" s="268">
        <f>ROUND(I708*H708,2)</f>
        <v>0</v>
      </c>
      <c r="K708" s="269"/>
      <c r="L708" s="270"/>
      <c r="M708" s="271" t="s">
        <v>1</v>
      </c>
      <c r="N708" s="272" t="s">
        <v>39</v>
      </c>
      <c r="O708" s="91"/>
      <c r="P708" s="225">
        <f>O708*H708</f>
        <v>0</v>
      </c>
      <c r="Q708" s="225">
        <v>1.0000000000000001E-05</v>
      </c>
      <c r="R708" s="225">
        <f>Q708*H708</f>
        <v>0.00077000000000000007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330</v>
      </c>
      <c r="AT708" s="227" t="s">
        <v>357</v>
      </c>
      <c r="AU708" s="227" t="s">
        <v>147</v>
      </c>
      <c r="AY708" s="17" t="s">
        <v>139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147</v>
      </c>
      <c r="BK708" s="228">
        <f>ROUND(I708*H708,2)</f>
        <v>0</v>
      </c>
      <c r="BL708" s="17" t="s">
        <v>247</v>
      </c>
      <c r="BM708" s="227" t="s">
        <v>948</v>
      </c>
    </row>
    <row r="709" s="13" customFormat="1">
      <c r="A709" s="13"/>
      <c r="B709" s="229"/>
      <c r="C709" s="230"/>
      <c r="D709" s="231" t="s">
        <v>149</v>
      </c>
      <c r="E709" s="232" t="s">
        <v>1</v>
      </c>
      <c r="F709" s="233" t="s">
        <v>949</v>
      </c>
      <c r="G709" s="230"/>
      <c r="H709" s="232" t="s">
        <v>1</v>
      </c>
      <c r="I709" s="234"/>
      <c r="J709" s="230"/>
      <c r="K709" s="230"/>
      <c r="L709" s="235"/>
      <c r="M709" s="236"/>
      <c r="N709" s="237"/>
      <c r="O709" s="237"/>
      <c r="P709" s="237"/>
      <c r="Q709" s="237"/>
      <c r="R709" s="237"/>
      <c r="S709" s="237"/>
      <c r="T709" s="238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9" t="s">
        <v>149</v>
      </c>
      <c r="AU709" s="239" t="s">
        <v>147</v>
      </c>
      <c r="AV709" s="13" t="s">
        <v>81</v>
      </c>
      <c r="AW709" s="13" t="s">
        <v>30</v>
      </c>
      <c r="AX709" s="13" t="s">
        <v>73</v>
      </c>
      <c r="AY709" s="239" t="s">
        <v>139</v>
      </c>
    </row>
    <row r="710" s="13" customFormat="1">
      <c r="A710" s="13"/>
      <c r="B710" s="229"/>
      <c r="C710" s="230"/>
      <c r="D710" s="231" t="s">
        <v>149</v>
      </c>
      <c r="E710" s="232" t="s">
        <v>1</v>
      </c>
      <c r="F710" s="233" t="s">
        <v>162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149</v>
      </c>
      <c r="AU710" s="239" t="s">
        <v>147</v>
      </c>
      <c r="AV710" s="13" t="s">
        <v>81</v>
      </c>
      <c r="AW710" s="13" t="s">
        <v>30</v>
      </c>
      <c r="AX710" s="13" t="s">
        <v>73</v>
      </c>
      <c r="AY710" s="239" t="s">
        <v>139</v>
      </c>
    </row>
    <row r="711" s="14" customFormat="1">
      <c r="A711" s="14"/>
      <c r="B711" s="240"/>
      <c r="C711" s="241"/>
      <c r="D711" s="231" t="s">
        <v>149</v>
      </c>
      <c r="E711" s="242" t="s">
        <v>1</v>
      </c>
      <c r="F711" s="243" t="s">
        <v>274</v>
      </c>
      <c r="G711" s="241"/>
      <c r="H711" s="244">
        <v>22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149</v>
      </c>
      <c r="AU711" s="250" t="s">
        <v>147</v>
      </c>
      <c r="AV711" s="14" t="s">
        <v>147</v>
      </c>
      <c r="AW711" s="14" t="s">
        <v>30</v>
      </c>
      <c r="AX711" s="14" t="s">
        <v>73</v>
      </c>
      <c r="AY711" s="250" t="s">
        <v>139</v>
      </c>
    </row>
    <row r="712" s="13" customFormat="1">
      <c r="A712" s="13"/>
      <c r="B712" s="229"/>
      <c r="C712" s="230"/>
      <c r="D712" s="231" t="s">
        <v>149</v>
      </c>
      <c r="E712" s="232" t="s">
        <v>1</v>
      </c>
      <c r="F712" s="233" t="s">
        <v>172</v>
      </c>
      <c r="G712" s="230"/>
      <c r="H712" s="232" t="s">
        <v>1</v>
      </c>
      <c r="I712" s="234"/>
      <c r="J712" s="230"/>
      <c r="K712" s="230"/>
      <c r="L712" s="235"/>
      <c r="M712" s="236"/>
      <c r="N712" s="237"/>
      <c r="O712" s="237"/>
      <c r="P712" s="237"/>
      <c r="Q712" s="237"/>
      <c r="R712" s="237"/>
      <c r="S712" s="237"/>
      <c r="T712" s="238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9" t="s">
        <v>149</v>
      </c>
      <c r="AU712" s="239" t="s">
        <v>147</v>
      </c>
      <c r="AV712" s="13" t="s">
        <v>81</v>
      </c>
      <c r="AW712" s="13" t="s">
        <v>30</v>
      </c>
      <c r="AX712" s="13" t="s">
        <v>73</v>
      </c>
      <c r="AY712" s="239" t="s">
        <v>139</v>
      </c>
    </row>
    <row r="713" s="14" customFormat="1">
      <c r="A713" s="14"/>
      <c r="B713" s="240"/>
      <c r="C713" s="241"/>
      <c r="D713" s="231" t="s">
        <v>149</v>
      </c>
      <c r="E713" s="242" t="s">
        <v>1</v>
      </c>
      <c r="F713" s="243" t="s">
        <v>205</v>
      </c>
      <c r="G713" s="241"/>
      <c r="H713" s="244">
        <v>8</v>
      </c>
      <c r="I713" s="245"/>
      <c r="J713" s="241"/>
      <c r="K713" s="241"/>
      <c r="L713" s="246"/>
      <c r="M713" s="247"/>
      <c r="N713" s="248"/>
      <c r="O713" s="248"/>
      <c r="P713" s="248"/>
      <c r="Q713" s="248"/>
      <c r="R713" s="248"/>
      <c r="S713" s="248"/>
      <c r="T713" s="249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0" t="s">
        <v>149</v>
      </c>
      <c r="AU713" s="250" t="s">
        <v>147</v>
      </c>
      <c r="AV713" s="14" t="s">
        <v>147</v>
      </c>
      <c r="AW713" s="14" t="s">
        <v>30</v>
      </c>
      <c r="AX713" s="14" t="s">
        <v>73</v>
      </c>
      <c r="AY713" s="250" t="s">
        <v>139</v>
      </c>
    </row>
    <row r="714" s="13" customFormat="1">
      <c r="A714" s="13"/>
      <c r="B714" s="229"/>
      <c r="C714" s="230"/>
      <c r="D714" s="231" t="s">
        <v>149</v>
      </c>
      <c r="E714" s="232" t="s">
        <v>1</v>
      </c>
      <c r="F714" s="233" t="s">
        <v>170</v>
      </c>
      <c r="G714" s="230"/>
      <c r="H714" s="232" t="s">
        <v>1</v>
      </c>
      <c r="I714" s="234"/>
      <c r="J714" s="230"/>
      <c r="K714" s="230"/>
      <c r="L714" s="235"/>
      <c r="M714" s="236"/>
      <c r="N714" s="237"/>
      <c r="O714" s="237"/>
      <c r="P714" s="237"/>
      <c r="Q714" s="237"/>
      <c r="R714" s="237"/>
      <c r="S714" s="237"/>
      <c r="T714" s="238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9" t="s">
        <v>149</v>
      </c>
      <c r="AU714" s="239" t="s">
        <v>147</v>
      </c>
      <c r="AV714" s="13" t="s">
        <v>81</v>
      </c>
      <c r="AW714" s="13" t="s">
        <v>30</v>
      </c>
      <c r="AX714" s="13" t="s">
        <v>73</v>
      </c>
      <c r="AY714" s="239" t="s">
        <v>139</v>
      </c>
    </row>
    <row r="715" s="14" customFormat="1">
      <c r="A715" s="14"/>
      <c r="B715" s="240"/>
      <c r="C715" s="241"/>
      <c r="D715" s="231" t="s">
        <v>149</v>
      </c>
      <c r="E715" s="242" t="s">
        <v>1</v>
      </c>
      <c r="F715" s="243" t="s">
        <v>8</v>
      </c>
      <c r="G715" s="241"/>
      <c r="H715" s="244">
        <v>15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149</v>
      </c>
      <c r="AU715" s="250" t="s">
        <v>147</v>
      </c>
      <c r="AV715" s="14" t="s">
        <v>147</v>
      </c>
      <c r="AW715" s="14" t="s">
        <v>30</v>
      </c>
      <c r="AX715" s="14" t="s">
        <v>73</v>
      </c>
      <c r="AY715" s="250" t="s">
        <v>139</v>
      </c>
    </row>
    <row r="716" s="13" customFormat="1">
      <c r="A716" s="13"/>
      <c r="B716" s="229"/>
      <c r="C716" s="230"/>
      <c r="D716" s="231" t="s">
        <v>149</v>
      </c>
      <c r="E716" s="232" t="s">
        <v>1</v>
      </c>
      <c r="F716" s="233" t="s">
        <v>168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149</v>
      </c>
      <c r="AU716" s="239" t="s">
        <v>147</v>
      </c>
      <c r="AV716" s="13" t="s">
        <v>81</v>
      </c>
      <c r="AW716" s="13" t="s">
        <v>30</v>
      </c>
      <c r="AX716" s="13" t="s">
        <v>73</v>
      </c>
      <c r="AY716" s="239" t="s">
        <v>139</v>
      </c>
    </row>
    <row r="717" s="14" customFormat="1">
      <c r="A717" s="14"/>
      <c r="B717" s="240"/>
      <c r="C717" s="241"/>
      <c r="D717" s="231" t="s">
        <v>149</v>
      </c>
      <c r="E717" s="242" t="s">
        <v>1</v>
      </c>
      <c r="F717" s="243" t="s">
        <v>151</v>
      </c>
      <c r="G717" s="241"/>
      <c r="H717" s="244">
        <v>6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149</v>
      </c>
      <c r="AU717" s="250" t="s">
        <v>147</v>
      </c>
      <c r="AV717" s="14" t="s">
        <v>147</v>
      </c>
      <c r="AW717" s="14" t="s">
        <v>30</v>
      </c>
      <c r="AX717" s="14" t="s">
        <v>73</v>
      </c>
      <c r="AY717" s="250" t="s">
        <v>139</v>
      </c>
    </row>
    <row r="718" s="13" customFormat="1">
      <c r="A718" s="13"/>
      <c r="B718" s="229"/>
      <c r="C718" s="230"/>
      <c r="D718" s="231" t="s">
        <v>149</v>
      </c>
      <c r="E718" s="232" t="s">
        <v>1</v>
      </c>
      <c r="F718" s="233" t="s">
        <v>166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149</v>
      </c>
      <c r="AU718" s="239" t="s">
        <v>147</v>
      </c>
      <c r="AV718" s="13" t="s">
        <v>81</v>
      </c>
      <c r="AW718" s="13" t="s">
        <v>30</v>
      </c>
      <c r="AX718" s="13" t="s">
        <v>73</v>
      </c>
      <c r="AY718" s="239" t="s">
        <v>139</v>
      </c>
    </row>
    <row r="719" s="14" customFormat="1">
      <c r="A719" s="14"/>
      <c r="B719" s="240"/>
      <c r="C719" s="241"/>
      <c r="D719" s="231" t="s">
        <v>149</v>
      </c>
      <c r="E719" s="242" t="s">
        <v>1</v>
      </c>
      <c r="F719" s="243" t="s">
        <v>215</v>
      </c>
      <c r="G719" s="241"/>
      <c r="H719" s="244">
        <v>10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149</v>
      </c>
      <c r="AU719" s="250" t="s">
        <v>147</v>
      </c>
      <c r="AV719" s="14" t="s">
        <v>147</v>
      </c>
      <c r="AW719" s="14" t="s">
        <v>30</v>
      </c>
      <c r="AX719" s="14" t="s">
        <v>73</v>
      </c>
      <c r="AY719" s="250" t="s">
        <v>139</v>
      </c>
    </row>
    <row r="720" s="13" customFormat="1">
      <c r="A720" s="13"/>
      <c r="B720" s="229"/>
      <c r="C720" s="230"/>
      <c r="D720" s="231" t="s">
        <v>149</v>
      </c>
      <c r="E720" s="232" t="s">
        <v>1</v>
      </c>
      <c r="F720" s="233" t="s">
        <v>164</v>
      </c>
      <c r="G720" s="230"/>
      <c r="H720" s="232" t="s">
        <v>1</v>
      </c>
      <c r="I720" s="234"/>
      <c r="J720" s="230"/>
      <c r="K720" s="230"/>
      <c r="L720" s="235"/>
      <c r="M720" s="236"/>
      <c r="N720" s="237"/>
      <c r="O720" s="237"/>
      <c r="P720" s="237"/>
      <c r="Q720" s="237"/>
      <c r="R720" s="237"/>
      <c r="S720" s="237"/>
      <c r="T720" s="238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9" t="s">
        <v>149</v>
      </c>
      <c r="AU720" s="239" t="s">
        <v>147</v>
      </c>
      <c r="AV720" s="13" t="s">
        <v>81</v>
      </c>
      <c r="AW720" s="13" t="s">
        <v>30</v>
      </c>
      <c r="AX720" s="13" t="s">
        <v>73</v>
      </c>
      <c r="AY720" s="239" t="s">
        <v>139</v>
      </c>
    </row>
    <row r="721" s="14" customFormat="1">
      <c r="A721" s="14"/>
      <c r="B721" s="240"/>
      <c r="C721" s="241"/>
      <c r="D721" s="231" t="s">
        <v>149</v>
      </c>
      <c r="E721" s="242" t="s">
        <v>1</v>
      </c>
      <c r="F721" s="243" t="s">
        <v>247</v>
      </c>
      <c r="G721" s="241"/>
      <c r="H721" s="244">
        <v>16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149</v>
      </c>
      <c r="AU721" s="250" t="s">
        <v>147</v>
      </c>
      <c r="AV721" s="14" t="s">
        <v>147</v>
      </c>
      <c r="AW721" s="14" t="s">
        <v>30</v>
      </c>
      <c r="AX721" s="14" t="s">
        <v>73</v>
      </c>
      <c r="AY721" s="250" t="s">
        <v>139</v>
      </c>
    </row>
    <row r="722" s="15" customFormat="1">
      <c r="A722" s="15"/>
      <c r="B722" s="251"/>
      <c r="C722" s="252"/>
      <c r="D722" s="231" t="s">
        <v>149</v>
      </c>
      <c r="E722" s="253" t="s">
        <v>1</v>
      </c>
      <c r="F722" s="254" t="s">
        <v>174</v>
      </c>
      <c r="G722" s="252"/>
      <c r="H722" s="255">
        <v>77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61" t="s">
        <v>149</v>
      </c>
      <c r="AU722" s="261" t="s">
        <v>147</v>
      </c>
      <c r="AV722" s="15" t="s">
        <v>146</v>
      </c>
      <c r="AW722" s="15" t="s">
        <v>30</v>
      </c>
      <c r="AX722" s="15" t="s">
        <v>81</v>
      </c>
      <c r="AY722" s="261" t="s">
        <v>139</v>
      </c>
    </row>
    <row r="723" s="2" customFormat="1" ht="33" customHeight="1">
      <c r="A723" s="38"/>
      <c r="B723" s="39"/>
      <c r="C723" s="215" t="s">
        <v>950</v>
      </c>
      <c r="D723" s="215" t="s">
        <v>142</v>
      </c>
      <c r="E723" s="216" t="s">
        <v>951</v>
      </c>
      <c r="F723" s="217" t="s">
        <v>952</v>
      </c>
      <c r="G723" s="218" t="s">
        <v>271</v>
      </c>
      <c r="H723" s="219">
        <v>10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247</v>
      </c>
      <c r="AT723" s="227" t="s">
        <v>142</v>
      </c>
      <c r="AU723" s="227" t="s">
        <v>147</v>
      </c>
      <c r="AY723" s="17" t="s">
        <v>139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147</v>
      </c>
      <c r="BK723" s="228">
        <f>ROUND(I723*H723,2)</f>
        <v>0</v>
      </c>
      <c r="BL723" s="17" t="s">
        <v>247</v>
      </c>
      <c r="BM723" s="227" t="s">
        <v>953</v>
      </c>
    </row>
    <row r="724" s="13" customFormat="1">
      <c r="A724" s="13"/>
      <c r="B724" s="229"/>
      <c r="C724" s="230"/>
      <c r="D724" s="231" t="s">
        <v>149</v>
      </c>
      <c r="E724" s="232" t="s">
        <v>1</v>
      </c>
      <c r="F724" s="233" t="s">
        <v>954</v>
      </c>
      <c r="G724" s="230"/>
      <c r="H724" s="232" t="s">
        <v>1</v>
      </c>
      <c r="I724" s="234"/>
      <c r="J724" s="230"/>
      <c r="K724" s="230"/>
      <c r="L724" s="235"/>
      <c r="M724" s="236"/>
      <c r="N724" s="237"/>
      <c r="O724" s="237"/>
      <c r="P724" s="237"/>
      <c r="Q724" s="237"/>
      <c r="R724" s="237"/>
      <c r="S724" s="237"/>
      <c r="T724" s="238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9" t="s">
        <v>149</v>
      </c>
      <c r="AU724" s="239" t="s">
        <v>147</v>
      </c>
      <c r="AV724" s="13" t="s">
        <v>81</v>
      </c>
      <c r="AW724" s="13" t="s">
        <v>30</v>
      </c>
      <c r="AX724" s="13" t="s">
        <v>73</v>
      </c>
      <c r="AY724" s="239" t="s">
        <v>139</v>
      </c>
    </row>
    <row r="725" s="14" customFormat="1">
      <c r="A725" s="14"/>
      <c r="B725" s="240"/>
      <c r="C725" s="241"/>
      <c r="D725" s="231" t="s">
        <v>149</v>
      </c>
      <c r="E725" s="242" t="s">
        <v>1</v>
      </c>
      <c r="F725" s="243" t="s">
        <v>215</v>
      </c>
      <c r="G725" s="241"/>
      <c r="H725" s="244">
        <v>10</v>
      </c>
      <c r="I725" s="245"/>
      <c r="J725" s="241"/>
      <c r="K725" s="241"/>
      <c r="L725" s="246"/>
      <c r="M725" s="247"/>
      <c r="N725" s="248"/>
      <c r="O725" s="248"/>
      <c r="P725" s="248"/>
      <c r="Q725" s="248"/>
      <c r="R725" s="248"/>
      <c r="S725" s="248"/>
      <c r="T725" s="249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50" t="s">
        <v>149</v>
      </c>
      <c r="AU725" s="250" t="s">
        <v>147</v>
      </c>
      <c r="AV725" s="14" t="s">
        <v>147</v>
      </c>
      <c r="AW725" s="14" t="s">
        <v>30</v>
      </c>
      <c r="AX725" s="14" t="s">
        <v>81</v>
      </c>
      <c r="AY725" s="250" t="s">
        <v>139</v>
      </c>
    </row>
    <row r="726" s="2" customFormat="1" ht="24.15" customHeight="1">
      <c r="A726" s="38"/>
      <c r="B726" s="39"/>
      <c r="C726" s="262" t="s">
        <v>955</v>
      </c>
      <c r="D726" s="262" t="s">
        <v>357</v>
      </c>
      <c r="E726" s="263" t="s">
        <v>956</v>
      </c>
      <c r="F726" s="264" t="s">
        <v>957</v>
      </c>
      <c r="G726" s="265" t="s">
        <v>271</v>
      </c>
      <c r="H726" s="266">
        <v>11.5</v>
      </c>
      <c r="I726" s="267"/>
      <c r="J726" s="268">
        <f>ROUND(I726*H726,2)</f>
        <v>0</v>
      </c>
      <c r="K726" s="269"/>
      <c r="L726" s="270"/>
      <c r="M726" s="271" t="s">
        <v>1</v>
      </c>
      <c r="N726" s="272" t="s">
        <v>39</v>
      </c>
      <c r="O726" s="91"/>
      <c r="P726" s="225">
        <f>O726*H726</f>
        <v>0</v>
      </c>
      <c r="Q726" s="225">
        <v>0.00025000000000000001</v>
      </c>
      <c r="R726" s="225">
        <f>Q726*H726</f>
        <v>0.002875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330</v>
      </c>
      <c r="AT726" s="227" t="s">
        <v>357</v>
      </c>
      <c r="AU726" s="227" t="s">
        <v>147</v>
      </c>
      <c r="AY726" s="17" t="s">
        <v>139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147</v>
      </c>
      <c r="BK726" s="228">
        <f>ROUND(I726*H726,2)</f>
        <v>0</v>
      </c>
      <c r="BL726" s="17" t="s">
        <v>247</v>
      </c>
      <c r="BM726" s="227" t="s">
        <v>958</v>
      </c>
    </row>
    <row r="727" s="14" customFormat="1">
      <c r="A727" s="14"/>
      <c r="B727" s="240"/>
      <c r="C727" s="241"/>
      <c r="D727" s="231" t="s">
        <v>149</v>
      </c>
      <c r="E727" s="241"/>
      <c r="F727" s="243" t="s">
        <v>959</v>
      </c>
      <c r="G727" s="241"/>
      <c r="H727" s="244">
        <v>11.5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149</v>
      </c>
      <c r="AU727" s="250" t="s">
        <v>147</v>
      </c>
      <c r="AV727" s="14" t="s">
        <v>147</v>
      </c>
      <c r="AW727" s="14" t="s">
        <v>4</v>
      </c>
      <c r="AX727" s="14" t="s">
        <v>81</v>
      </c>
      <c r="AY727" s="250" t="s">
        <v>139</v>
      </c>
    </row>
    <row r="728" s="2" customFormat="1" ht="24.15" customHeight="1">
      <c r="A728" s="38"/>
      <c r="B728" s="39"/>
      <c r="C728" s="215" t="s">
        <v>960</v>
      </c>
      <c r="D728" s="215" t="s">
        <v>142</v>
      </c>
      <c r="E728" s="216" t="s">
        <v>961</v>
      </c>
      <c r="F728" s="217" t="s">
        <v>962</v>
      </c>
      <c r="G728" s="218" t="s">
        <v>145</v>
      </c>
      <c r="H728" s="219">
        <v>44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0</v>
      </c>
      <c r="R728" s="225">
        <f>Q728*H728</f>
        <v>0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247</v>
      </c>
      <c r="AT728" s="227" t="s">
        <v>142</v>
      </c>
      <c r="AU728" s="227" t="s">
        <v>147</v>
      </c>
      <c r="AY728" s="17" t="s">
        <v>139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147</v>
      </c>
      <c r="BK728" s="228">
        <f>ROUND(I728*H728,2)</f>
        <v>0</v>
      </c>
      <c r="BL728" s="17" t="s">
        <v>247</v>
      </c>
      <c r="BM728" s="227" t="s">
        <v>963</v>
      </c>
    </row>
    <row r="729" s="14" customFormat="1">
      <c r="A729" s="14"/>
      <c r="B729" s="240"/>
      <c r="C729" s="241"/>
      <c r="D729" s="231" t="s">
        <v>149</v>
      </c>
      <c r="E729" s="242" t="s">
        <v>1</v>
      </c>
      <c r="F729" s="243" t="s">
        <v>400</v>
      </c>
      <c r="G729" s="241"/>
      <c r="H729" s="244">
        <v>44</v>
      </c>
      <c r="I729" s="245"/>
      <c r="J729" s="241"/>
      <c r="K729" s="241"/>
      <c r="L729" s="246"/>
      <c r="M729" s="247"/>
      <c r="N729" s="248"/>
      <c r="O729" s="248"/>
      <c r="P729" s="248"/>
      <c r="Q729" s="248"/>
      <c r="R729" s="248"/>
      <c r="S729" s="248"/>
      <c r="T729" s="249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0" t="s">
        <v>149</v>
      </c>
      <c r="AU729" s="250" t="s">
        <v>147</v>
      </c>
      <c r="AV729" s="14" t="s">
        <v>147</v>
      </c>
      <c r="AW729" s="14" t="s">
        <v>30</v>
      </c>
      <c r="AX729" s="14" t="s">
        <v>81</v>
      </c>
      <c r="AY729" s="250" t="s">
        <v>139</v>
      </c>
    </row>
    <row r="730" s="2" customFormat="1" ht="24.15" customHeight="1">
      <c r="A730" s="38"/>
      <c r="B730" s="39"/>
      <c r="C730" s="215" t="s">
        <v>964</v>
      </c>
      <c r="D730" s="215" t="s">
        <v>142</v>
      </c>
      <c r="E730" s="216" t="s">
        <v>965</v>
      </c>
      <c r="F730" s="217" t="s">
        <v>966</v>
      </c>
      <c r="G730" s="218" t="s">
        <v>145</v>
      </c>
      <c r="H730" s="219">
        <v>1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247</v>
      </c>
      <c r="AT730" s="227" t="s">
        <v>142</v>
      </c>
      <c r="AU730" s="227" t="s">
        <v>147</v>
      </c>
      <c r="AY730" s="17" t="s">
        <v>139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147</v>
      </c>
      <c r="BK730" s="228">
        <f>ROUND(I730*H730,2)</f>
        <v>0</v>
      </c>
      <c r="BL730" s="17" t="s">
        <v>247</v>
      </c>
      <c r="BM730" s="227" t="s">
        <v>967</v>
      </c>
    </row>
    <row r="731" s="2" customFormat="1" ht="21.75" customHeight="1">
      <c r="A731" s="38"/>
      <c r="B731" s="39"/>
      <c r="C731" s="215" t="s">
        <v>968</v>
      </c>
      <c r="D731" s="215" t="s">
        <v>142</v>
      </c>
      <c r="E731" s="216" t="s">
        <v>969</v>
      </c>
      <c r="F731" s="217" t="s">
        <v>970</v>
      </c>
      <c r="G731" s="218" t="s">
        <v>145</v>
      </c>
      <c r="H731" s="219">
        <v>10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</v>
      </c>
      <c r="R731" s="225">
        <f>Q731*H731</f>
        <v>0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247</v>
      </c>
      <c r="AT731" s="227" t="s">
        <v>142</v>
      </c>
      <c r="AU731" s="227" t="s">
        <v>147</v>
      </c>
      <c r="AY731" s="17" t="s">
        <v>139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147</v>
      </c>
      <c r="BK731" s="228">
        <f>ROUND(I731*H731,2)</f>
        <v>0</v>
      </c>
      <c r="BL731" s="17" t="s">
        <v>247</v>
      </c>
      <c r="BM731" s="227" t="s">
        <v>971</v>
      </c>
    </row>
    <row r="732" s="14" customFormat="1">
      <c r="A732" s="14"/>
      <c r="B732" s="240"/>
      <c r="C732" s="241"/>
      <c r="D732" s="231" t="s">
        <v>149</v>
      </c>
      <c r="E732" s="242" t="s">
        <v>1</v>
      </c>
      <c r="F732" s="243" t="s">
        <v>215</v>
      </c>
      <c r="G732" s="241"/>
      <c r="H732" s="244">
        <v>10</v>
      </c>
      <c r="I732" s="245"/>
      <c r="J732" s="241"/>
      <c r="K732" s="241"/>
      <c r="L732" s="246"/>
      <c r="M732" s="247"/>
      <c r="N732" s="248"/>
      <c r="O732" s="248"/>
      <c r="P732" s="248"/>
      <c r="Q732" s="248"/>
      <c r="R732" s="248"/>
      <c r="S732" s="248"/>
      <c r="T732" s="249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0" t="s">
        <v>149</v>
      </c>
      <c r="AU732" s="250" t="s">
        <v>147</v>
      </c>
      <c r="AV732" s="14" t="s">
        <v>147</v>
      </c>
      <c r="AW732" s="14" t="s">
        <v>30</v>
      </c>
      <c r="AX732" s="14" t="s">
        <v>81</v>
      </c>
      <c r="AY732" s="250" t="s">
        <v>139</v>
      </c>
    </row>
    <row r="733" s="2" customFormat="1" ht="24.15" customHeight="1">
      <c r="A733" s="38"/>
      <c r="B733" s="39"/>
      <c r="C733" s="215" t="s">
        <v>972</v>
      </c>
      <c r="D733" s="215" t="s">
        <v>142</v>
      </c>
      <c r="E733" s="216" t="s">
        <v>973</v>
      </c>
      <c r="F733" s="217" t="s">
        <v>974</v>
      </c>
      <c r="G733" s="218" t="s">
        <v>145</v>
      </c>
      <c r="H733" s="219">
        <v>1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</v>
      </c>
      <c r="R733" s="225">
        <f>Q733*H733</f>
        <v>0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247</v>
      </c>
      <c r="AT733" s="227" t="s">
        <v>142</v>
      </c>
      <c r="AU733" s="227" t="s">
        <v>147</v>
      </c>
      <c r="AY733" s="17" t="s">
        <v>139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147</v>
      </c>
      <c r="BK733" s="228">
        <f>ROUND(I733*H733,2)</f>
        <v>0</v>
      </c>
      <c r="BL733" s="17" t="s">
        <v>247</v>
      </c>
      <c r="BM733" s="227" t="s">
        <v>975</v>
      </c>
    </row>
    <row r="734" s="13" customFormat="1">
      <c r="A734" s="13"/>
      <c r="B734" s="229"/>
      <c r="C734" s="230"/>
      <c r="D734" s="231" t="s">
        <v>149</v>
      </c>
      <c r="E734" s="232" t="s">
        <v>1</v>
      </c>
      <c r="F734" s="233" t="s">
        <v>976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149</v>
      </c>
      <c r="AU734" s="239" t="s">
        <v>147</v>
      </c>
      <c r="AV734" s="13" t="s">
        <v>81</v>
      </c>
      <c r="AW734" s="13" t="s">
        <v>30</v>
      </c>
      <c r="AX734" s="13" t="s">
        <v>73</v>
      </c>
      <c r="AY734" s="239" t="s">
        <v>139</v>
      </c>
    </row>
    <row r="735" s="14" customFormat="1">
      <c r="A735" s="14"/>
      <c r="B735" s="240"/>
      <c r="C735" s="241"/>
      <c r="D735" s="231" t="s">
        <v>149</v>
      </c>
      <c r="E735" s="242" t="s">
        <v>1</v>
      </c>
      <c r="F735" s="243" t="s">
        <v>81</v>
      </c>
      <c r="G735" s="241"/>
      <c r="H735" s="244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149</v>
      </c>
      <c r="AU735" s="250" t="s">
        <v>147</v>
      </c>
      <c r="AV735" s="14" t="s">
        <v>147</v>
      </c>
      <c r="AW735" s="14" t="s">
        <v>30</v>
      </c>
      <c r="AX735" s="14" t="s">
        <v>81</v>
      </c>
      <c r="AY735" s="250" t="s">
        <v>139</v>
      </c>
    </row>
    <row r="736" s="2" customFormat="1" ht="24.15" customHeight="1">
      <c r="A736" s="38"/>
      <c r="B736" s="39"/>
      <c r="C736" s="262" t="s">
        <v>977</v>
      </c>
      <c r="D736" s="262" t="s">
        <v>357</v>
      </c>
      <c r="E736" s="263" t="s">
        <v>978</v>
      </c>
      <c r="F736" s="264" t="s">
        <v>979</v>
      </c>
      <c r="G736" s="265" t="s">
        <v>145</v>
      </c>
      <c r="H736" s="266">
        <v>1</v>
      </c>
      <c r="I736" s="267"/>
      <c r="J736" s="268">
        <f>ROUND(I736*H736,2)</f>
        <v>0</v>
      </c>
      <c r="K736" s="269"/>
      <c r="L736" s="270"/>
      <c r="M736" s="271" t="s">
        <v>1</v>
      </c>
      <c r="N736" s="272" t="s">
        <v>39</v>
      </c>
      <c r="O736" s="91"/>
      <c r="P736" s="225">
        <f>O736*H736</f>
        <v>0</v>
      </c>
      <c r="Q736" s="225">
        <v>0.00142</v>
      </c>
      <c r="R736" s="225">
        <f>Q736*H736</f>
        <v>0.00142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330</v>
      </c>
      <c r="AT736" s="227" t="s">
        <v>357</v>
      </c>
      <c r="AU736" s="227" t="s">
        <v>147</v>
      </c>
      <c r="AY736" s="17" t="s">
        <v>139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147</v>
      </c>
      <c r="BK736" s="228">
        <f>ROUND(I736*H736,2)</f>
        <v>0</v>
      </c>
      <c r="BL736" s="17" t="s">
        <v>247</v>
      </c>
      <c r="BM736" s="227" t="s">
        <v>980</v>
      </c>
    </row>
    <row r="737" s="14" customFormat="1">
      <c r="A737" s="14"/>
      <c r="B737" s="240"/>
      <c r="C737" s="241"/>
      <c r="D737" s="231" t="s">
        <v>149</v>
      </c>
      <c r="E737" s="242" t="s">
        <v>1</v>
      </c>
      <c r="F737" s="243" t="s">
        <v>81</v>
      </c>
      <c r="G737" s="241"/>
      <c r="H737" s="244">
        <v>1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0" t="s">
        <v>149</v>
      </c>
      <c r="AU737" s="250" t="s">
        <v>147</v>
      </c>
      <c r="AV737" s="14" t="s">
        <v>147</v>
      </c>
      <c r="AW737" s="14" t="s">
        <v>30</v>
      </c>
      <c r="AX737" s="14" t="s">
        <v>81</v>
      </c>
      <c r="AY737" s="250" t="s">
        <v>139</v>
      </c>
    </row>
    <row r="738" s="2" customFormat="1" ht="24.15" customHeight="1">
      <c r="A738" s="38"/>
      <c r="B738" s="39"/>
      <c r="C738" s="215" t="s">
        <v>981</v>
      </c>
      <c r="D738" s="215" t="s">
        <v>142</v>
      </c>
      <c r="E738" s="216" t="s">
        <v>982</v>
      </c>
      <c r="F738" s="217" t="s">
        <v>983</v>
      </c>
      <c r="G738" s="218" t="s">
        <v>145</v>
      </c>
      <c r="H738" s="219">
        <v>1</v>
      </c>
      <c r="I738" s="220"/>
      <c r="J738" s="221">
        <f>ROUND(I738*H738,2)</f>
        <v>0</v>
      </c>
      <c r="K738" s="222"/>
      <c r="L738" s="44"/>
      <c r="M738" s="223" t="s">
        <v>1</v>
      </c>
      <c r="N738" s="224" t="s">
        <v>39</v>
      </c>
      <c r="O738" s="91"/>
      <c r="P738" s="225">
        <f>O738*H738</f>
        <v>0</v>
      </c>
      <c r="Q738" s="225">
        <v>0</v>
      </c>
      <c r="R738" s="225">
        <f>Q738*H738</f>
        <v>0</v>
      </c>
      <c r="S738" s="225">
        <v>0.017000000000000001</v>
      </c>
      <c r="T738" s="226">
        <f>S738*H738</f>
        <v>0.017000000000000001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247</v>
      </c>
      <c r="AT738" s="227" t="s">
        <v>142</v>
      </c>
      <c r="AU738" s="227" t="s">
        <v>147</v>
      </c>
      <c r="AY738" s="17" t="s">
        <v>139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147</v>
      </c>
      <c r="BK738" s="228">
        <f>ROUND(I738*H738,2)</f>
        <v>0</v>
      </c>
      <c r="BL738" s="17" t="s">
        <v>247</v>
      </c>
      <c r="BM738" s="227" t="s">
        <v>984</v>
      </c>
    </row>
    <row r="739" s="13" customFormat="1">
      <c r="A739" s="13"/>
      <c r="B739" s="229"/>
      <c r="C739" s="230"/>
      <c r="D739" s="231" t="s">
        <v>149</v>
      </c>
      <c r="E739" s="232" t="s">
        <v>1</v>
      </c>
      <c r="F739" s="233" t="s">
        <v>985</v>
      </c>
      <c r="G739" s="230"/>
      <c r="H739" s="232" t="s">
        <v>1</v>
      </c>
      <c r="I739" s="234"/>
      <c r="J739" s="230"/>
      <c r="K739" s="230"/>
      <c r="L739" s="235"/>
      <c r="M739" s="236"/>
      <c r="N739" s="237"/>
      <c r="O739" s="237"/>
      <c r="P739" s="237"/>
      <c r="Q739" s="237"/>
      <c r="R739" s="237"/>
      <c r="S739" s="237"/>
      <c r="T739" s="238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9" t="s">
        <v>149</v>
      </c>
      <c r="AU739" s="239" t="s">
        <v>147</v>
      </c>
      <c r="AV739" s="13" t="s">
        <v>81</v>
      </c>
      <c r="AW739" s="13" t="s">
        <v>30</v>
      </c>
      <c r="AX739" s="13" t="s">
        <v>73</v>
      </c>
      <c r="AY739" s="239" t="s">
        <v>139</v>
      </c>
    </row>
    <row r="740" s="14" customFormat="1">
      <c r="A740" s="14"/>
      <c r="B740" s="240"/>
      <c r="C740" s="241"/>
      <c r="D740" s="231" t="s">
        <v>149</v>
      </c>
      <c r="E740" s="242" t="s">
        <v>1</v>
      </c>
      <c r="F740" s="243" t="s">
        <v>81</v>
      </c>
      <c r="G740" s="241"/>
      <c r="H740" s="244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0" t="s">
        <v>149</v>
      </c>
      <c r="AU740" s="250" t="s">
        <v>147</v>
      </c>
      <c r="AV740" s="14" t="s">
        <v>147</v>
      </c>
      <c r="AW740" s="14" t="s">
        <v>30</v>
      </c>
      <c r="AX740" s="14" t="s">
        <v>81</v>
      </c>
      <c r="AY740" s="250" t="s">
        <v>139</v>
      </c>
    </row>
    <row r="741" s="2" customFormat="1" ht="24.15" customHeight="1">
      <c r="A741" s="38"/>
      <c r="B741" s="39"/>
      <c r="C741" s="215" t="s">
        <v>986</v>
      </c>
      <c r="D741" s="215" t="s">
        <v>142</v>
      </c>
      <c r="E741" s="216" t="s">
        <v>987</v>
      </c>
      <c r="F741" s="217" t="s">
        <v>988</v>
      </c>
      <c r="G741" s="218" t="s">
        <v>145</v>
      </c>
      <c r="H741" s="219">
        <v>2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0.00023000000000000001</v>
      </c>
      <c r="T741" s="226">
        <f>S741*H741</f>
        <v>0.00046000000000000001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247</v>
      </c>
      <c r="AT741" s="227" t="s">
        <v>142</v>
      </c>
      <c r="AU741" s="227" t="s">
        <v>147</v>
      </c>
      <c r="AY741" s="17" t="s">
        <v>139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147</v>
      </c>
      <c r="BK741" s="228">
        <f>ROUND(I741*H741,2)</f>
        <v>0</v>
      </c>
      <c r="BL741" s="17" t="s">
        <v>247</v>
      </c>
      <c r="BM741" s="227" t="s">
        <v>989</v>
      </c>
    </row>
    <row r="742" s="14" customFormat="1">
      <c r="A742" s="14"/>
      <c r="B742" s="240"/>
      <c r="C742" s="241"/>
      <c r="D742" s="231" t="s">
        <v>149</v>
      </c>
      <c r="E742" s="242" t="s">
        <v>1</v>
      </c>
      <c r="F742" s="243" t="s">
        <v>147</v>
      </c>
      <c r="G742" s="241"/>
      <c r="H742" s="244">
        <v>2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149</v>
      </c>
      <c r="AU742" s="250" t="s">
        <v>147</v>
      </c>
      <c r="AV742" s="14" t="s">
        <v>147</v>
      </c>
      <c r="AW742" s="14" t="s">
        <v>30</v>
      </c>
      <c r="AX742" s="14" t="s">
        <v>81</v>
      </c>
      <c r="AY742" s="250" t="s">
        <v>139</v>
      </c>
    </row>
    <row r="743" s="2" customFormat="1" ht="24.15" customHeight="1">
      <c r="A743" s="38"/>
      <c r="B743" s="39"/>
      <c r="C743" s="215" t="s">
        <v>990</v>
      </c>
      <c r="D743" s="215" t="s">
        <v>142</v>
      </c>
      <c r="E743" s="216" t="s">
        <v>991</v>
      </c>
      <c r="F743" s="217" t="s">
        <v>992</v>
      </c>
      <c r="G743" s="218" t="s">
        <v>145</v>
      </c>
      <c r="H743" s="219">
        <v>1</v>
      </c>
      <c r="I743" s="220"/>
      <c r="J743" s="221">
        <f>ROUND(I743*H743,2)</f>
        <v>0</v>
      </c>
      <c r="K743" s="222"/>
      <c r="L743" s="44"/>
      <c r="M743" s="223" t="s">
        <v>1</v>
      </c>
      <c r="N743" s="224" t="s">
        <v>39</v>
      </c>
      <c r="O743" s="91"/>
      <c r="P743" s="225">
        <f>O743*H743</f>
        <v>0</v>
      </c>
      <c r="Q743" s="225">
        <v>0</v>
      </c>
      <c r="R743" s="225">
        <f>Q743*H743</f>
        <v>0</v>
      </c>
      <c r="S743" s="225">
        <v>0</v>
      </c>
      <c r="T743" s="226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27" t="s">
        <v>247</v>
      </c>
      <c r="AT743" s="227" t="s">
        <v>142</v>
      </c>
      <c r="AU743" s="227" t="s">
        <v>147</v>
      </c>
      <c r="AY743" s="17" t="s">
        <v>139</v>
      </c>
      <c r="BE743" s="228">
        <f>IF(N743="základní",J743,0)</f>
        <v>0</v>
      </c>
      <c r="BF743" s="228">
        <f>IF(N743="snížená",J743,0)</f>
        <v>0</v>
      </c>
      <c r="BG743" s="228">
        <f>IF(N743="zákl. přenesená",J743,0)</f>
        <v>0</v>
      </c>
      <c r="BH743" s="228">
        <f>IF(N743="sníž. přenesená",J743,0)</f>
        <v>0</v>
      </c>
      <c r="BI743" s="228">
        <f>IF(N743="nulová",J743,0)</f>
        <v>0</v>
      </c>
      <c r="BJ743" s="17" t="s">
        <v>147</v>
      </c>
      <c r="BK743" s="228">
        <f>ROUND(I743*H743,2)</f>
        <v>0</v>
      </c>
      <c r="BL743" s="17" t="s">
        <v>247</v>
      </c>
      <c r="BM743" s="227" t="s">
        <v>993</v>
      </c>
    </row>
    <row r="744" s="2" customFormat="1" ht="24.15" customHeight="1">
      <c r="A744" s="38"/>
      <c r="B744" s="39"/>
      <c r="C744" s="215" t="s">
        <v>994</v>
      </c>
      <c r="D744" s="215" t="s">
        <v>142</v>
      </c>
      <c r="E744" s="216" t="s">
        <v>995</v>
      </c>
      <c r="F744" s="217" t="s">
        <v>996</v>
      </c>
      <c r="G744" s="218" t="s">
        <v>145</v>
      </c>
      <c r="H744" s="219">
        <v>7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247</v>
      </c>
      <c r="AT744" s="227" t="s">
        <v>142</v>
      </c>
      <c r="AU744" s="227" t="s">
        <v>147</v>
      </c>
      <c r="AY744" s="17" t="s">
        <v>139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147</v>
      </c>
      <c r="BK744" s="228">
        <f>ROUND(I744*H744,2)</f>
        <v>0</v>
      </c>
      <c r="BL744" s="17" t="s">
        <v>247</v>
      </c>
      <c r="BM744" s="227" t="s">
        <v>997</v>
      </c>
    </row>
    <row r="745" s="13" customFormat="1">
      <c r="A745" s="13"/>
      <c r="B745" s="229"/>
      <c r="C745" s="230"/>
      <c r="D745" s="231" t="s">
        <v>149</v>
      </c>
      <c r="E745" s="232" t="s">
        <v>1</v>
      </c>
      <c r="F745" s="233" t="s">
        <v>170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149</v>
      </c>
      <c r="AU745" s="239" t="s">
        <v>147</v>
      </c>
      <c r="AV745" s="13" t="s">
        <v>81</v>
      </c>
      <c r="AW745" s="13" t="s">
        <v>30</v>
      </c>
      <c r="AX745" s="13" t="s">
        <v>73</v>
      </c>
      <c r="AY745" s="239" t="s">
        <v>139</v>
      </c>
    </row>
    <row r="746" s="14" customFormat="1">
      <c r="A746" s="14"/>
      <c r="B746" s="240"/>
      <c r="C746" s="241"/>
      <c r="D746" s="231" t="s">
        <v>149</v>
      </c>
      <c r="E746" s="242" t="s">
        <v>1</v>
      </c>
      <c r="F746" s="243" t="s">
        <v>571</v>
      </c>
      <c r="G746" s="241"/>
      <c r="H746" s="244">
        <v>2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149</v>
      </c>
      <c r="AU746" s="250" t="s">
        <v>147</v>
      </c>
      <c r="AV746" s="14" t="s">
        <v>147</v>
      </c>
      <c r="AW746" s="14" t="s">
        <v>30</v>
      </c>
      <c r="AX746" s="14" t="s">
        <v>73</v>
      </c>
      <c r="AY746" s="250" t="s">
        <v>139</v>
      </c>
    </row>
    <row r="747" s="13" customFormat="1">
      <c r="A747" s="13"/>
      <c r="B747" s="229"/>
      <c r="C747" s="230"/>
      <c r="D747" s="231" t="s">
        <v>149</v>
      </c>
      <c r="E747" s="232" t="s">
        <v>1</v>
      </c>
      <c r="F747" s="233" t="s">
        <v>168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149</v>
      </c>
      <c r="AU747" s="239" t="s">
        <v>147</v>
      </c>
      <c r="AV747" s="13" t="s">
        <v>81</v>
      </c>
      <c r="AW747" s="13" t="s">
        <v>30</v>
      </c>
      <c r="AX747" s="13" t="s">
        <v>73</v>
      </c>
      <c r="AY747" s="239" t="s">
        <v>139</v>
      </c>
    </row>
    <row r="748" s="14" customFormat="1">
      <c r="A748" s="14"/>
      <c r="B748" s="240"/>
      <c r="C748" s="241"/>
      <c r="D748" s="231" t="s">
        <v>149</v>
      </c>
      <c r="E748" s="242" t="s">
        <v>1</v>
      </c>
      <c r="F748" s="243" t="s">
        <v>81</v>
      </c>
      <c r="G748" s="241"/>
      <c r="H748" s="244">
        <v>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149</v>
      </c>
      <c r="AU748" s="250" t="s">
        <v>147</v>
      </c>
      <c r="AV748" s="14" t="s">
        <v>147</v>
      </c>
      <c r="AW748" s="14" t="s">
        <v>30</v>
      </c>
      <c r="AX748" s="14" t="s">
        <v>73</v>
      </c>
      <c r="AY748" s="250" t="s">
        <v>139</v>
      </c>
    </row>
    <row r="749" s="13" customFormat="1">
      <c r="A749" s="13"/>
      <c r="B749" s="229"/>
      <c r="C749" s="230"/>
      <c r="D749" s="231" t="s">
        <v>149</v>
      </c>
      <c r="E749" s="232" t="s">
        <v>1</v>
      </c>
      <c r="F749" s="233" t="s">
        <v>166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149</v>
      </c>
      <c r="AU749" s="239" t="s">
        <v>147</v>
      </c>
      <c r="AV749" s="13" t="s">
        <v>81</v>
      </c>
      <c r="AW749" s="13" t="s">
        <v>30</v>
      </c>
      <c r="AX749" s="13" t="s">
        <v>73</v>
      </c>
      <c r="AY749" s="239" t="s">
        <v>139</v>
      </c>
    </row>
    <row r="750" s="14" customFormat="1">
      <c r="A750" s="14"/>
      <c r="B750" s="240"/>
      <c r="C750" s="241"/>
      <c r="D750" s="231" t="s">
        <v>149</v>
      </c>
      <c r="E750" s="242" t="s">
        <v>1</v>
      </c>
      <c r="F750" s="243" t="s">
        <v>81</v>
      </c>
      <c r="G750" s="241"/>
      <c r="H750" s="244">
        <v>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149</v>
      </c>
      <c r="AU750" s="250" t="s">
        <v>147</v>
      </c>
      <c r="AV750" s="14" t="s">
        <v>147</v>
      </c>
      <c r="AW750" s="14" t="s">
        <v>30</v>
      </c>
      <c r="AX750" s="14" t="s">
        <v>73</v>
      </c>
      <c r="AY750" s="250" t="s">
        <v>139</v>
      </c>
    </row>
    <row r="751" s="13" customFormat="1">
      <c r="A751" s="13"/>
      <c r="B751" s="229"/>
      <c r="C751" s="230"/>
      <c r="D751" s="231" t="s">
        <v>149</v>
      </c>
      <c r="E751" s="232" t="s">
        <v>1</v>
      </c>
      <c r="F751" s="233" t="s">
        <v>164</v>
      </c>
      <c r="G751" s="230"/>
      <c r="H751" s="232" t="s">
        <v>1</v>
      </c>
      <c r="I751" s="234"/>
      <c r="J751" s="230"/>
      <c r="K751" s="230"/>
      <c r="L751" s="235"/>
      <c r="M751" s="236"/>
      <c r="N751" s="237"/>
      <c r="O751" s="237"/>
      <c r="P751" s="237"/>
      <c r="Q751" s="237"/>
      <c r="R751" s="237"/>
      <c r="S751" s="237"/>
      <c r="T751" s="238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9" t="s">
        <v>149</v>
      </c>
      <c r="AU751" s="239" t="s">
        <v>147</v>
      </c>
      <c r="AV751" s="13" t="s">
        <v>81</v>
      </c>
      <c r="AW751" s="13" t="s">
        <v>30</v>
      </c>
      <c r="AX751" s="13" t="s">
        <v>73</v>
      </c>
      <c r="AY751" s="239" t="s">
        <v>139</v>
      </c>
    </row>
    <row r="752" s="14" customFormat="1">
      <c r="A752" s="14"/>
      <c r="B752" s="240"/>
      <c r="C752" s="241"/>
      <c r="D752" s="231" t="s">
        <v>149</v>
      </c>
      <c r="E752" s="242" t="s">
        <v>1</v>
      </c>
      <c r="F752" s="243" t="s">
        <v>147</v>
      </c>
      <c r="G752" s="241"/>
      <c r="H752" s="244">
        <v>2</v>
      </c>
      <c r="I752" s="245"/>
      <c r="J752" s="241"/>
      <c r="K752" s="241"/>
      <c r="L752" s="246"/>
      <c r="M752" s="247"/>
      <c r="N752" s="248"/>
      <c r="O752" s="248"/>
      <c r="P752" s="248"/>
      <c r="Q752" s="248"/>
      <c r="R752" s="248"/>
      <c r="S752" s="248"/>
      <c r="T752" s="249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50" t="s">
        <v>149</v>
      </c>
      <c r="AU752" s="250" t="s">
        <v>147</v>
      </c>
      <c r="AV752" s="14" t="s">
        <v>147</v>
      </c>
      <c r="AW752" s="14" t="s">
        <v>30</v>
      </c>
      <c r="AX752" s="14" t="s">
        <v>73</v>
      </c>
      <c r="AY752" s="250" t="s">
        <v>139</v>
      </c>
    </row>
    <row r="753" s="13" customFormat="1">
      <c r="A753" s="13"/>
      <c r="B753" s="229"/>
      <c r="C753" s="230"/>
      <c r="D753" s="231" t="s">
        <v>149</v>
      </c>
      <c r="E753" s="232" t="s">
        <v>1</v>
      </c>
      <c r="F753" s="233" t="s">
        <v>172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149</v>
      </c>
      <c r="AU753" s="239" t="s">
        <v>147</v>
      </c>
      <c r="AV753" s="13" t="s">
        <v>81</v>
      </c>
      <c r="AW753" s="13" t="s">
        <v>30</v>
      </c>
      <c r="AX753" s="13" t="s">
        <v>73</v>
      </c>
      <c r="AY753" s="239" t="s">
        <v>139</v>
      </c>
    </row>
    <row r="754" s="14" customFormat="1">
      <c r="A754" s="14"/>
      <c r="B754" s="240"/>
      <c r="C754" s="241"/>
      <c r="D754" s="231" t="s">
        <v>149</v>
      </c>
      <c r="E754" s="242" t="s">
        <v>1</v>
      </c>
      <c r="F754" s="243" t="s">
        <v>81</v>
      </c>
      <c r="G754" s="241"/>
      <c r="H754" s="244">
        <v>1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149</v>
      </c>
      <c r="AU754" s="250" t="s">
        <v>147</v>
      </c>
      <c r="AV754" s="14" t="s">
        <v>147</v>
      </c>
      <c r="AW754" s="14" t="s">
        <v>30</v>
      </c>
      <c r="AX754" s="14" t="s">
        <v>73</v>
      </c>
      <c r="AY754" s="250" t="s">
        <v>139</v>
      </c>
    </row>
    <row r="755" s="15" customFormat="1">
      <c r="A755" s="15"/>
      <c r="B755" s="251"/>
      <c r="C755" s="252"/>
      <c r="D755" s="231" t="s">
        <v>149</v>
      </c>
      <c r="E755" s="253" t="s">
        <v>1</v>
      </c>
      <c r="F755" s="254" t="s">
        <v>174</v>
      </c>
      <c r="G755" s="252"/>
      <c r="H755" s="255">
        <v>7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61" t="s">
        <v>149</v>
      </c>
      <c r="AU755" s="261" t="s">
        <v>147</v>
      </c>
      <c r="AV755" s="15" t="s">
        <v>146</v>
      </c>
      <c r="AW755" s="15" t="s">
        <v>30</v>
      </c>
      <c r="AX755" s="15" t="s">
        <v>81</v>
      </c>
      <c r="AY755" s="261" t="s">
        <v>139</v>
      </c>
    </row>
    <row r="756" s="2" customFormat="1" ht="16.5" customHeight="1">
      <c r="A756" s="38"/>
      <c r="B756" s="39"/>
      <c r="C756" s="262" t="s">
        <v>998</v>
      </c>
      <c r="D756" s="262" t="s">
        <v>357</v>
      </c>
      <c r="E756" s="263" t="s">
        <v>999</v>
      </c>
      <c r="F756" s="264" t="s">
        <v>1000</v>
      </c>
      <c r="G756" s="265" t="s">
        <v>145</v>
      </c>
      <c r="H756" s="266">
        <v>7</v>
      </c>
      <c r="I756" s="267"/>
      <c r="J756" s="268">
        <f>ROUND(I756*H756,2)</f>
        <v>0</v>
      </c>
      <c r="K756" s="269"/>
      <c r="L756" s="270"/>
      <c r="M756" s="271" t="s">
        <v>1</v>
      </c>
      <c r="N756" s="272" t="s">
        <v>39</v>
      </c>
      <c r="O756" s="91"/>
      <c r="P756" s="225">
        <f>O756*H756</f>
        <v>0</v>
      </c>
      <c r="Q756" s="225">
        <v>0</v>
      </c>
      <c r="R756" s="225">
        <f>Q756*H756</f>
        <v>0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330</v>
      </c>
      <c r="AT756" s="227" t="s">
        <v>357</v>
      </c>
      <c r="AU756" s="227" t="s">
        <v>147</v>
      </c>
      <c r="AY756" s="17" t="s">
        <v>139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147</v>
      </c>
      <c r="BK756" s="228">
        <f>ROUND(I756*H756,2)</f>
        <v>0</v>
      </c>
      <c r="BL756" s="17" t="s">
        <v>247</v>
      </c>
      <c r="BM756" s="227" t="s">
        <v>1001</v>
      </c>
    </row>
    <row r="757" s="13" customFormat="1">
      <c r="A757" s="13"/>
      <c r="B757" s="229"/>
      <c r="C757" s="230"/>
      <c r="D757" s="231" t="s">
        <v>149</v>
      </c>
      <c r="E757" s="232" t="s">
        <v>1</v>
      </c>
      <c r="F757" s="233" t="s">
        <v>170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149</v>
      </c>
      <c r="AU757" s="239" t="s">
        <v>147</v>
      </c>
      <c r="AV757" s="13" t="s">
        <v>81</v>
      </c>
      <c r="AW757" s="13" t="s">
        <v>30</v>
      </c>
      <c r="AX757" s="13" t="s">
        <v>73</v>
      </c>
      <c r="AY757" s="239" t="s">
        <v>139</v>
      </c>
    </row>
    <row r="758" s="14" customFormat="1">
      <c r="A758" s="14"/>
      <c r="B758" s="240"/>
      <c r="C758" s="241"/>
      <c r="D758" s="231" t="s">
        <v>149</v>
      </c>
      <c r="E758" s="242" t="s">
        <v>1</v>
      </c>
      <c r="F758" s="243" t="s">
        <v>571</v>
      </c>
      <c r="G758" s="241"/>
      <c r="H758" s="244">
        <v>2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149</v>
      </c>
      <c r="AU758" s="250" t="s">
        <v>147</v>
      </c>
      <c r="AV758" s="14" t="s">
        <v>147</v>
      </c>
      <c r="AW758" s="14" t="s">
        <v>30</v>
      </c>
      <c r="AX758" s="14" t="s">
        <v>73</v>
      </c>
      <c r="AY758" s="250" t="s">
        <v>139</v>
      </c>
    </row>
    <row r="759" s="13" customFormat="1">
      <c r="A759" s="13"/>
      <c r="B759" s="229"/>
      <c r="C759" s="230"/>
      <c r="D759" s="231" t="s">
        <v>149</v>
      </c>
      <c r="E759" s="232" t="s">
        <v>1</v>
      </c>
      <c r="F759" s="233" t="s">
        <v>168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149</v>
      </c>
      <c r="AU759" s="239" t="s">
        <v>147</v>
      </c>
      <c r="AV759" s="13" t="s">
        <v>81</v>
      </c>
      <c r="AW759" s="13" t="s">
        <v>30</v>
      </c>
      <c r="AX759" s="13" t="s">
        <v>73</v>
      </c>
      <c r="AY759" s="239" t="s">
        <v>139</v>
      </c>
    </row>
    <row r="760" s="14" customFormat="1">
      <c r="A760" s="14"/>
      <c r="B760" s="240"/>
      <c r="C760" s="241"/>
      <c r="D760" s="231" t="s">
        <v>149</v>
      </c>
      <c r="E760" s="242" t="s">
        <v>1</v>
      </c>
      <c r="F760" s="243" t="s">
        <v>81</v>
      </c>
      <c r="G760" s="241"/>
      <c r="H760" s="244">
        <v>1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149</v>
      </c>
      <c r="AU760" s="250" t="s">
        <v>147</v>
      </c>
      <c r="AV760" s="14" t="s">
        <v>147</v>
      </c>
      <c r="AW760" s="14" t="s">
        <v>30</v>
      </c>
      <c r="AX760" s="14" t="s">
        <v>73</v>
      </c>
      <c r="AY760" s="250" t="s">
        <v>139</v>
      </c>
    </row>
    <row r="761" s="13" customFormat="1">
      <c r="A761" s="13"/>
      <c r="B761" s="229"/>
      <c r="C761" s="230"/>
      <c r="D761" s="231" t="s">
        <v>149</v>
      </c>
      <c r="E761" s="232" t="s">
        <v>1</v>
      </c>
      <c r="F761" s="233" t="s">
        <v>166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149</v>
      </c>
      <c r="AU761" s="239" t="s">
        <v>147</v>
      </c>
      <c r="AV761" s="13" t="s">
        <v>81</v>
      </c>
      <c r="AW761" s="13" t="s">
        <v>30</v>
      </c>
      <c r="AX761" s="13" t="s">
        <v>73</v>
      </c>
      <c r="AY761" s="239" t="s">
        <v>139</v>
      </c>
    </row>
    <row r="762" s="14" customFormat="1">
      <c r="A762" s="14"/>
      <c r="B762" s="240"/>
      <c r="C762" s="241"/>
      <c r="D762" s="231" t="s">
        <v>149</v>
      </c>
      <c r="E762" s="242" t="s">
        <v>1</v>
      </c>
      <c r="F762" s="243" t="s">
        <v>81</v>
      </c>
      <c r="G762" s="241"/>
      <c r="H762" s="244">
        <v>1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149</v>
      </c>
      <c r="AU762" s="250" t="s">
        <v>147</v>
      </c>
      <c r="AV762" s="14" t="s">
        <v>147</v>
      </c>
      <c r="AW762" s="14" t="s">
        <v>30</v>
      </c>
      <c r="AX762" s="14" t="s">
        <v>73</v>
      </c>
      <c r="AY762" s="250" t="s">
        <v>139</v>
      </c>
    </row>
    <row r="763" s="13" customFormat="1">
      <c r="A763" s="13"/>
      <c r="B763" s="229"/>
      <c r="C763" s="230"/>
      <c r="D763" s="231" t="s">
        <v>149</v>
      </c>
      <c r="E763" s="232" t="s">
        <v>1</v>
      </c>
      <c r="F763" s="233" t="s">
        <v>164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149</v>
      </c>
      <c r="AU763" s="239" t="s">
        <v>147</v>
      </c>
      <c r="AV763" s="13" t="s">
        <v>81</v>
      </c>
      <c r="AW763" s="13" t="s">
        <v>30</v>
      </c>
      <c r="AX763" s="13" t="s">
        <v>73</v>
      </c>
      <c r="AY763" s="239" t="s">
        <v>139</v>
      </c>
    </row>
    <row r="764" s="14" customFormat="1">
      <c r="A764" s="14"/>
      <c r="B764" s="240"/>
      <c r="C764" s="241"/>
      <c r="D764" s="231" t="s">
        <v>149</v>
      </c>
      <c r="E764" s="242" t="s">
        <v>1</v>
      </c>
      <c r="F764" s="243" t="s">
        <v>147</v>
      </c>
      <c r="G764" s="241"/>
      <c r="H764" s="244">
        <v>2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149</v>
      </c>
      <c r="AU764" s="250" t="s">
        <v>147</v>
      </c>
      <c r="AV764" s="14" t="s">
        <v>147</v>
      </c>
      <c r="AW764" s="14" t="s">
        <v>30</v>
      </c>
      <c r="AX764" s="14" t="s">
        <v>73</v>
      </c>
      <c r="AY764" s="250" t="s">
        <v>139</v>
      </c>
    </row>
    <row r="765" s="13" customFormat="1">
      <c r="A765" s="13"/>
      <c r="B765" s="229"/>
      <c r="C765" s="230"/>
      <c r="D765" s="231" t="s">
        <v>149</v>
      </c>
      <c r="E765" s="232" t="s">
        <v>1</v>
      </c>
      <c r="F765" s="233" t="s">
        <v>172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149</v>
      </c>
      <c r="AU765" s="239" t="s">
        <v>147</v>
      </c>
      <c r="AV765" s="13" t="s">
        <v>81</v>
      </c>
      <c r="AW765" s="13" t="s">
        <v>30</v>
      </c>
      <c r="AX765" s="13" t="s">
        <v>73</v>
      </c>
      <c r="AY765" s="239" t="s">
        <v>139</v>
      </c>
    </row>
    <row r="766" s="14" customFormat="1">
      <c r="A766" s="14"/>
      <c r="B766" s="240"/>
      <c r="C766" s="241"/>
      <c r="D766" s="231" t="s">
        <v>149</v>
      </c>
      <c r="E766" s="242" t="s">
        <v>1</v>
      </c>
      <c r="F766" s="243" t="s">
        <v>81</v>
      </c>
      <c r="G766" s="241"/>
      <c r="H766" s="244">
        <v>1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149</v>
      </c>
      <c r="AU766" s="250" t="s">
        <v>147</v>
      </c>
      <c r="AV766" s="14" t="s">
        <v>147</v>
      </c>
      <c r="AW766" s="14" t="s">
        <v>30</v>
      </c>
      <c r="AX766" s="14" t="s">
        <v>73</v>
      </c>
      <c r="AY766" s="250" t="s">
        <v>139</v>
      </c>
    </row>
    <row r="767" s="15" customFormat="1">
      <c r="A767" s="15"/>
      <c r="B767" s="251"/>
      <c r="C767" s="252"/>
      <c r="D767" s="231" t="s">
        <v>149</v>
      </c>
      <c r="E767" s="253" t="s">
        <v>1</v>
      </c>
      <c r="F767" s="254" t="s">
        <v>174</v>
      </c>
      <c r="G767" s="252"/>
      <c r="H767" s="255">
        <v>7</v>
      </c>
      <c r="I767" s="256"/>
      <c r="J767" s="252"/>
      <c r="K767" s="252"/>
      <c r="L767" s="257"/>
      <c r="M767" s="258"/>
      <c r="N767" s="259"/>
      <c r="O767" s="259"/>
      <c r="P767" s="259"/>
      <c r="Q767" s="259"/>
      <c r="R767" s="259"/>
      <c r="S767" s="259"/>
      <c r="T767" s="260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1" t="s">
        <v>149</v>
      </c>
      <c r="AU767" s="261" t="s">
        <v>147</v>
      </c>
      <c r="AV767" s="15" t="s">
        <v>146</v>
      </c>
      <c r="AW767" s="15" t="s">
        <v>30</v>
      </c>
      <c r="AX767" s="15" t="s">
        <v>81</v>
      </c>
      <c r="AY767" s="261" t="s">
        <v>139</v>
      </c>
    </row>
    <row r="768" s="2" customFormat="1" ht="24.15" customHeight="1">
      <c r="A768" s="38"/>
      <c r="B768" s="39"/>
      <c r="C768" s="262" t="s">
        <v>1002</v>
      </c>
      <c r="D768" s="262" t="s">
        <v>357</v>
      </c>
      <c r="E768" s="263" t="s">
        <v>1003</v>
      </c>
      <c r="F768" s="264" t="s">
        <v>1004</v>
      </c>
      <c r="G768" s="265" t="s">
        <v>145</v>
      </c>
      <c r="H768" s="266">
        <v>7</v>
      </c>
      <c r="I768" s="267"/>
      <c r="J768" s="268">
        <f>ROUND(I768*H768,2)</f>
        <v>0</v>
      </c>
      <c r="K768" s="269"/>
      <c r="L768" s="270"/>
      <c r="M768" s="271" t="s">
        <v>1</v>
      </c>
      <c r="N768" s="272" t="s">
        <v>39</v>
      </c>
      <c r="O768" s="91"/>
      <c r="P768" s="225">
        <f>O768*H768</f>
        <v>0</v>
      </c>
      <c r="Q768" s="225">
        <v>0</v>
      </c>
      <c r="R768" s="225">
        <f>Q768*H768</f>
        <v>0</v>
      </c>
      <c r="S768" s="225">
        <v>0</v>
      </c>
      <c r="T768" s="226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27" t="s">
        <v>330</v>
      </c>
      <c r="AT768" s="227" t="s">
        <v>357</v>
      </c>
      <c r="AU768" s="227" t="s">
        <v>147</v>
      </c>
      <c r="AY768" s="17" t="s">
        <v>139</v>
      </c>
      <c r="BE768" s="228">
        <f>IF(N768="základní",J768,0)</f>
        <v>0</v>
      </c>
      <c r="BF768" s="228">
        <f>IF(N768="snížená",J768,0)</f>
        <v>0</v>
      </c>
      <c r="BG768" s="228">
        <f>IF(N768="zákl. přenesená",J768,0)</f>
        <v>0</v>
      </c>
      <c r="BH768" s="228">
        <f>IF(N768="sníž. přenesená",J768,0)</f>
        <v>0</v>
      </c>
      <c r="BI768" s="228">
        <f>IF(N768="nulová",J768,0)</f>
        <v>0</v>
      </c>
      <c r="BJ768" s="17" t="s">
        <v>147</v>
      </c>
      <c r="BK768" s="228">
        <f>ROUND(I768*H768,2)</f>
        <v>0</v>
      </c>
      <c r="BL768" s="17" t="s">
        <v>247</v>
      </c>
      <c r="BM768" s="227" t="s">
        <v>1005</v>
      </c>
    </row>
    <row r="769" s="13" customFormat="1">
      <c r="A769" s="13"/>
      <c r="B769" s="229"/>
      <c r="C769" s="230"/>
      <c r="D769" s="231" t="s">
        <v>149</v>
      </c>
      <c r="E769" s="232" t="s">
        <v>1</v>
      </c>
      <c r="F769" s="233" t="s">
        <v>170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149</v>
      </c>
      <c r="AU769" s="239" t="s">
        <v>147</v>
      </c>
      <c r="AV769" s="13" t="s">
        <v>81</v>
      </c>
      <c r="AW769" s="13" t="s">
        <v>30</v>
      </c>
      <c r="AX769" s="13" t="s">
        <v>73</v>
      </c>
      <c r="AY769" s="239" t="s">
        <v>139</v>
      </c>
    </row>
    <row r="770" s="14" customFormat="1">
      <c r="A770" s="14"/>
      <c r="B770" s="240"/>
      <c r="C770" s="241"/>
      <c r="D770" s="231" t="s">
        <v>149</v>
      </c>
      <c r="E770" s="242" t="s">
        <v>1</v>
      </c>
      <c r="F770" s="243" t="s">
        <v>571</v>
      </c>
      <c r="G770" s="241"/>
      <c r="H770" s="244">
        <v>2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149</v>
      </c>
      <c r="AU770" s="250" t="s">
        <v>147</v>
      </c>
      <c r="AV770" s="14" t="s">
        <v>147</v>
      </c>
      <c r="AW770" s="14" t="s">
        <v>30</v>
      </c>
      <c r="AX770" s="14" t="s">
        <v>73</v>
      </c>
      <c r="AY770" s="250" t="s">
        <v>139</v>
      </c>
    </row>
    <row r="771" s="13" customFormat="1">
      <c r="A771" s="13"/>
      <c r="B771" s="229"/>
      <c r="C771" s="230"/>
      <c r="D771" s="231" t="s">
        <v>149</v>
      </c>
      <c r="E771" s="232" t="s">
        <v>1</v>
      </c>
      <c r="F771" s="233" t="s">
        <v>168</v>
      </c>
      <c r="G771" s="230"/>
      <c r="H771" s="232" t="s">
        <v>1</v>
      </c>
      <c r="I771" s="234"/>
      <c r="J771" s="230"/>
      <c r="K771" s="230"/>
      <c r="L771" s="235"/>
      <c r="M771" s="236"/>
      <c r="N771" s="237"/>
      <c r="O771" s="237"/>
      <c r="P771" s="237"/>
      <c r="Q771" s="237"/>
      <c r="R771" s="237"/>
      <c r="S771" s="237"/>
      <c r="T771" s="238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39" t="s">
        <v>149</v>
      </c>
      <c r="AU771" s="239" t="s">
        <v>147</v>
      </c>
      <c r="AV771" s="13" t="s">
        <v>81</v>
      </c>
      <c r="AW771" s="13" t="s">
        <v>30</v>
      </c>
      <c r="AX771" s="13" t="s">
        <v>73</v>
      </c>
      <c r="AY771" s="239" t="s">
        <v>139</v>
      </c>
    </row>
    <row r="772" s="14" customFormat="1">
      <c r="A772" s="14"/>
      <c r="B772" s="240"/>
      <c r="C772" s="241"/>
      <c r="D772" s="231" t="s">
        <v>149</v>
      </c>
      <c r="E772" s="242" t="s">
        <v>1</v>
      </c>
      <c r="F772" s="243" t="s">
        <v>81</v>
      </c>
      <c r="G772" s="241"/>
      <c r="H772" s="244">
        <v>1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0" t="s">
        <v>149</v>
      </c>
      <c r="AU772" s="250" t="s">
        <v>147</v>
      </c>
      <c r="AV772" s="14" t="s">
        <v>147</v>
      </c>
      <c r="AW772" s="14" t="s">
        <v>30</v>
      </c>
      <c r="AX772" s="14" t="s">
        <v>73</v>
      </c>
      <c r="AY772" s="250" t="s">
        <v>139</v>
      </c>
    </row>
    <row r="773" s="13" customFormat="1">
      <c r="A773" s="13"/>
      <c r="B773" s="229"/>
      <c r="C773" s="230"/>
      <c r="D773" s="231" t="s">
        <v>149</v>
      </c>
      <c r="E773" s="232" t="s">
        <v>1</v>
      </c>
      <c r="F773" s="233" t="s">
        <v>166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149</v>
      </c>
      <c r="AU773" s="239" t="s">
        <v>147</v>
      </c>
      <c r="AV773" s="13" t="s">
        <v>81</v>
      </c>
      <c r="AW773" s="13" t="s">
        <v>30</v>
      </c>
      <c r="AX773" s="13" t="s">
        <v>73</v>
      </c>
      <c r="AY773" s="239" t="s">
        <v>139</v>
      </c>
    </row>
    <row r="774" s="14" customFormat="1">
      <c r="A774" s="14"/>
      <c r="B774" s="240"/>
      <c r="C774" s="241"/>
      <c r="D774" s="231" t="s">
        <v>149</v>
      </c>
      <c r="E774" s="242" t="s">
        <v>1</v>
      </c>
      <c r="F774" s="243" t="s">
        <v>81</v>
      </c>
      <c r="G774" s="241"/>
      <c r="H774" s="244">
        <v>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149</v>
      </c>
      <c r="AU774" s="250" t="s">
        <v>147</v>
      </c>
      <c r="AV774" s="14" t="s">
        <v>147</v>
      </c>
      <c r="AW774" s="14" t="s">
        <v>30</v>
      </c>
      <c r="AX774" s="14" t="s">
        <v>73</v>
      </c>
      <c r="AY774" s="250" t="s">
        <v>139</v>
      </c>
    </row>
    <row r="775" s="13" customFormat="1">
      <c r="A775" s="13"/>
      <c r="B775" s="229"/>
      <c r="C775" s="230"/>
      <c r="D775" s="231" t="s">
        <v>149</v>
      </c>
      <c r="E775" s="232" t="s">
        <v>1</v>
      </c>
      <c r="F775" s="233" t="s">
        <v>164</v>
      </c>
      <c r="G775" s="230"/>
      <c r="H775" s="232" t="s">
        <v>1</v>
      </c>
      <c r="I775" s="234"/>
      <c r="J775" s="230"/>
      <c r="K775" s="230"/>
      <c r="L775" s="235"/>
      <c r="M775" s="236"/>
      <c r="N775" s="237"/>
      <c r="O775" s="237"/>
      <c r="P775" s="237"/>
      <c r="Q775" s="237"/>
      <c r="R775" s="237"/>
      <c r="S775" s="237"/>
      <c r="T775" s="238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39" t="s">
        <v>149</v>
      </c>
      <c r="AU775" s="239" t="s">
        <v>147</v>
      </c>
      <c r="AV775" s="13" t="s">
        <v>81</v>
      </c>
      <c r="AW775" s="13" t="s">
        <v>30</v>
      </c>
      <c r="AX775" s="13" t="s">
        <v>73</v>
      </c>
      <c r="AY775" s="239" t="s">
        <v>139</v>
      </c>
    </row>
    <row r="776" s="14" customFormat="1">
      <c r="A776" s="14"/>
      <c r="B776" s="240"/>
      <c r="C776" s="241"/>
      <c r="D776" s="231" t="s">
        <v>149</v>
      </c>
      <c r="E776" s="242" t="s">
        <v>1</v>
      </c>
      <c r="F776" s="243" t="s">
        <v>147</v>
      </c>
      <c r="G776" s="241"/>
      <c r="H776" s="244">
        <v>2</v>
      </c>
      <c r="I776" s="245"/>
      <c r="J776" s="241"/>
      <c r="K776" s="241"/>
      <c r="L776" s="246"/>
      <c r="M776" s="247"/>
      <c r="N776" s="248"/>
      <c r="O776" s="248"/>
      <c r="P776" s="248"/>
      <c r="Q776" s="248"/>
      <c r="R776" s="248"/>
      <c r="S776" s="248"/>
      <c r="T776" s="249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0" t="s">
        <v>149</v>
      </c>
      <c r="AU776" s="250" t="s">
        <v>147</v>
      </c>
      <c r="AV776" s="14" t="s">
        <v>147</v>
      </c>
      <c r="AW776" s="14" t="s">
        <v>30</v>
      </c>
      <c r="AX776" s="14" t="s">
        <v>73</v>
      </c>
      <c r="AY776" s="250" t="s">
        <v>139</v>
      </c>
    </row>
    <row r="777" s="13" customFormat="1">
      <c r="A777" s="13"/>
      <c r="B777" s="229"/>
      <c r="C777" s="230"/>
      <c r="D777" s="231" t="s">
        <v>149</v>
      </c>
      <c r="E777" s="232" t="s">
        <v>1</v>
      </c>
      <c r="F777" s="233" t="s">
        <v>172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149</v>
      </c>
      <c r="AU777" s="239" t="s">
        <v>147</v>
      </c>
      <c r="AV777" s="13" t="s">
        <v>81</v>
      </c>
      <c r="AW777" s="13" t="s">
        <v>30</v>
      </c>
      <c r="AX777" s="13" t="s">
        <v>73</v>
      </c>
      <c r="AY777" s="239" t="s">
        <v>139</v>
      </c>
    </row>
    <row r="778" s="14" customFormat="1">
      <c r="A778" s="14"/>
      <c r="B778" s="240"/>
      <c r="C778" s="241"/>
      <c r="D778" s="231" t="s">
        <v>149</v>
      </c>
      <c r="E778" s="242" t="s">
        <v>1</v>
      </c>
      <c r="F778" s="243" t="s">
        <v>81</v>
      </c>
      <c r="G778" s="241"/>
      <c r="H778" s="244">
        <v>1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149</v>
      </c>
      <c r="AU778" s="250" t="s">
        <v>147</v>
      </c>
      <c r="AV778" s="14" t="s">
        <v>147</v>
      </c>
      <c r="AW778" s="14" t="s">
        <v>30</v>
      </c>
      <c r="AX778" s="14" t="s">
        <v>73</v>
      </c>
      <c r="AY778" s="250" t="s">
        <v>139</v>
      </c>
    </row>
    <row r="779" s="15" customFormat="1">
      <c r="A779" s="15"/>
      <c r="B779" s="251"/>
      <c r="C779" s="252"/>
      <c r="D779" s="231" t="s">
        <v>149</v>
      </c>
      <c r="E779" s="253" t="s">
        <v>1</v>
      </c>
      <c r="F779" s="254" t="s">
        <v>174</v>
      </c>
      <c r="G779" s="252"/>
      <c r="H779" s="255">
        <v>7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1" t="s">
        <v>149</v>
      </c>
      <c r="AU779" s="261" t="s">
        <v>147</v>
      </c>
      <c r="AV779" s="15" t="s">
        <v>146</v>
      </c>
      <c r="AW779" s="15" t="s">
        <v>30</v>
      </c>
      <c r="AX779" s="15" t="s">
        <v>81</v>
      </c>
      <c r="AY779" s="261" t="s">
        <v>139</v>
      </c>
    </row>
    <row r="780" s="2" customFormat="1" ht="24.15" customHeight="1">
      <c r="A780" s="38"/>
      <c r="B780" s="39"/>
      <c r="C780" s="262" t="s">
        <v>1006</v>
      </c>
      <c r="D780" s="262" t="s">
        <v>357</v>
      </c>
      <c r="E780" s="263" t="s">
        <v>1007</v>
      </c>
      <c r="F780" s="264" t="s">
        <v>1008</v>
      </c>
      <c r="G780" s="265" t="s">
        <v>145</v>
      </c>
      <c r="H780" s="266">
        <v>9</v>
      </c>
      <c r="I780" s="267"/>
      <c r="J780" s="268">
        <f>ROUND(I780*H780,2)</f>
        <v>0</v>
      </c>
      <c r="K780" s="269"/>
      <c r="L780" s="270"/>
      <c r="M780" s="271" t="s">
        <v>1</v>
      </c>
      <c r="N780" s="272" t="s">
        <v>39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330</v>
      </c>
      <c r="AT780" s="227" t="s">
        <v>357</v>
      </c>
      <c r="AU780" s="227" t="s">
        <v>147</v>
      </c>
      <c r="AY780" s="17" t="s">
        <v>139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147</v>
      </c>
      <c r="BK780" s="228">
        <f>ROUND(I780*H780,2)</f>
        <v>0</v>
      </c>
      <c r="BL780" s="17" t="s">
        <v>247</v>
      </c>
      <c r="BM780" s="227" t="s">
        <v>1009</v>
      </c>
    </row>
    <row r="781" s="14" customFormat="1">
      <c r="A781" s="14"/>
      <c r="B781" s="240"/>
      <c r="C781" s="241"/>
      <c r="D781" s="231" t="s">
        <v>149</v>
      </c>
      <c r="E781" s="242" t="s">
        <v>1</v>
      </c>
      <c r="F781" s="243" t="s">
        <v>1010</v>
      </c>
      <c r="G781" s="241"/>
      <c r="H781" s="244">
        <v>9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0" t="s">
        <v>149</v>
      </c>
      <c r="AU781" s="250" t="s">
        <v>147</v>
      </c>
      <c r="AV781" s="14" t="s">
        <v>147</v>
      </c>
      <c r="AW781" s="14" t="s">
        <v>30</v>
      </c>
      <c r="AX781" s="14" t="s">
        <v>81</v>
      </c>
      <c r="AY781" s="250" t="s">
        <v>139</v>
      </c>
    </row>
    <row r="782" s="2" customFormat="1" ht="24.15" customHeight="1">
      <c r="A782" s="38"/>
      <c r="B782" s="39"/>
      <c r="C782" s="215" t="s">
        <v>1011</v>
      </c>
      <c r="D782" s="215" t="s">
        <v>142</v>
      </c>
      <c r="E782" s="216" t="s">
        <v>1012</v>
      </c>
      <c r="F782" s="217" t="s">
        <v>1013</v>
      </c>
      <c r="G782" s="218" t="s">
        <v>145</v>
      </c>
      <c r="H782" s="219">
        <v>2</v>
      </c>
      <c r="I782" s="220"/>
      <c r="J782" s="221">
        <f>ROUND(I782*H782,2)</f>
        <v>0</v>
      </c>
      <c r="K782" s="222"/>
      <c r="L782" s="44"/>
      <c r="M782" s="223" t="s">
        <v>1</v>
      </c>
      <c r="N782" s="224" t="s">
        <v>39</v>
      </c>
      <c r="O782" s="91"/>
      <c r="P782" s="225">
        <f>O782*H782</f>
        <v>0</v>
      </c>
      <c r="Q782" s="225">
        <v>0</v>
      </c>
      <c r="R782" s="225">
        <f>Q782*H782</f>
        <v>0</v>
      </c>
      <c r="S782" s="225">
        <v>0</v>
      </c>
      <c r="T782" s="226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27" t="s">
        <v>247</v>
      </c>
      <c r="AT782" s="227" t="s">
        <v>142</v>
      </c>
      <c r="AU782" s="227" t="s">
        <v>147</v>
      </c>
      <c r="AY782" s="17" t="s">
        <v>139</v>
      </c>
      <c r="BE782" s="228">
        <f>IF(N782="základní",J782,0)</f>
        <v>0</v>
      </c>
      <c r="BF782" s="228">
        <f>IF(N782="snížená",J782,0)</f>
        <v>0</v>
      </c>
      <c r="BG782" s="228">
        <f>IF(N782="zákl. přenesená",J782,0)</f>
        <v>0</v>
      </c>
      <c r="BH782" s="228">
        <f>IF(N782="sníž. přenesená",J782,0)</f>
        <v>0</v>
      </c>
      <c r="BI782" s="228">
        <f>IF(N782="nulová",J782,0)</f>
        <v>0</v>
      </c>
      <c r="BJ782" s="17" t="s">
        <v>147</v>
      </c>
      <c r="BK782" s="228">
        <f>ROUND(I782*H782,2)</f>
        <v>0</v>
      </c>
      <c r="BL782" s="17" t="s">
        <v>247</v>
      </c>
      <c r="BM782" s="227" t="s">
        <v>1014</v>
      </c>
    </row>
    <row r="783" s="13" customFormat="1">
      <c r="A783" s="13"/>
      <c r="B783" s="229"/>
      <c r="C783" s="230"/>
      <c r="D783" s="231" t="s">
        <v>149</v>
      </c>
      <c r="E783" s="232" t="s">
        <v>1</v>
      </c>
      <c r="F783" s="233" t="s">
        <v>162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149</v>
      </c>
      <c r="AU783" s="239" t="s">
        <v>147</v>
      </c>
      <c r="AV783" s="13" t="s">
        <v>81</v>
      </c>
      <c r="AW783" s="13" t="s">
        <v>30</v>
      </c>
      <c r="AX783" s="13" t="s">
        <v>73</v>
      </c>
      <c r="AY783" s="239" t="s">
        <v>139</v>
      </c>
    </row>
    <row r="784" s="14" customFormat="1">
      <c r="A784" s="14"/>
      <c r="B784" s="240"/>
      <c r="C784" s="241"/>
      <c r="D784" s="231" t="s">
        <v>149</v>
      </c>
      <c r="E784" s="242" t="s">
        <v>1</v>
      </c>
      <c r="F784" s="243" t="s">
        <v>571</v>
      </c>
      <c r="G784" s="241"/>
      <c r="H784" s="244">
        <v>2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149</v>
      </c>
      <c r="AU784" s="250" t="s">
        <v>147</v>
      </c>
      <c r="AV784" s="14" t="s">
        <v>147</v>
      </c>
      <c r="AW784" s="14" t="s">
        <v>30</v>
      </c>
      <c r="AX784" s="14" t="s">
        <v>73</v>
      </c>
      <c r="AY784" s="250" t="s">
        <v>139</v>
      </c>
    </row>
    <row r="785" s="15" customFormat="1">
      <c r="A785" s="15"/>
      <c r="B785" s="251"/>
      <c r="C785" s="252"/>
      <c r="D785" s="231" t="s">
        <v>149</v>
      </c>
      <c r="E785" s="253" t="s">
        <v>1</v>
      </c>
      <c r="F785" s="254" t="s">
        <v>174</v>
      </c>
      <c r="G785" s="252"/>
      <c r="H785" s="255">
        <v>2</v>
      </c>
      <c r="I785" s="256"/>
      <c r="J785" s="252"/>
      <c r="K785" s="252"/>
      <c r="L785" s="257"/>
      <c r="M785" s="258"/>
      <c r="N785" s="259"/>
      <c r="O785" s="259"/>
      <c r="P785" s="259"/>
      <c r="Q785" s="259"/>
      <c r="R785" s="259"/>
      <c r="S785" s="259"/>
      <c r="T785" s="260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T785" s="261" t="s">
        <v>149</v>
      </c>
      <c r="AU785" s="261" t="s">
        <v>147</v>
      </c>
      <c r="AV785" s="15" t="s">
        <v>146</v>
      </c>
      <c r="AW785" s="15" t="s">
        <v>30</v>
      </c>
      <c r="AX785" s="15" t="s">
        <v>81</v>
      </c>
      <c r="AY785" s="261" t="s">
        <v>139</v>
      </c>
    </row>
    <row r="786" s="2" customFormat="1" ht="24.15" customHeight="1">
      <c r="A786" s="38"/>
      <c r="B786" s="39"/>
      <c r="C786" s="262" t="s">
        <v>1015</v>
      </c>
      <c r="D786" s="262" t="s">
        <v>357</v>
      </c>
      <c r="E786" s="263" t="s">
        <v>1016</v>
      </c>
      <c r="F786" s="264" t="s">
        <v>1017</v>
      </c>
      <c r="G786" s="265" t="s">
        <v>145</v>
      </c>
      <c r="H786" s="266">
        <v>2</v>
      </c>
      <c r="I786" s="267"/>
      <c r="J786" s="268">
        <f>ROUND(I786*H786,2)</f>
        <v>0</v>
      </c>
      <c r="K786" s="269"/>
      <c r="L786" s="270"/>
      <c r="M786" s="271" t="s">
        <v>1</v>
      </c>
      <c r="N786" s="272" t="s">
        <v>39</v>
      </c>
      <c r="O786" s="91"/>
      <c r="P786" s="225">
        <f>O786*H786</f>
        <v>0</v>
      </c>
      <c r="Q786" s="225">
        <v>0</v>
      </c>
      <c r="R786" s="225">
        <f>Q786*H786</f>
        <v>0</v>
      </c>
      <c r="S786" s="225">
        <v>0</v>
      </c>
      <c r="T786" s="226">
        <f>S786*H786</f>
        <v>0</v>
      </c>
      <c r="U786" s="38"/>
      <c r="V786" s="38"/>
      <c r="W786" s="38"/>
      <c r="X786" s="38"/>
      <c r="Y786" s="38"/>
      <c r="Z786" s="38"/>
      <c r="AA786" s="38"/>
      <c r="AB786" s="38"/>
      <c r="AC786" s="38"/>
      <c r="AD786" s="38"/>
      <c r="AE786" s="38"/>
      <c r="AR786" s="227" t="s">
        <v>330</v>
      </c>
      <c r="AT786" s="227" t="s">
        <v>357</v>
      </c>
      <c r="AU786" s="227" t="s">
        <v>147</v>
      </c>
      <c r="AY786" s="17" t="s">
        <v>139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17" t="s">
        <v>147</v>
      </c>
      <c r="BK786" s="228">
        <f>ROUND(I786*H786,2)</f>
        <v>0</v>
      </c>
      <c r="BL786" s="17" t="s">
        <v>247</v>
      </c>
      <c r="BM786" s="227" t="s">
        <v>1018</v>
      </c>
    </row>
    <row r="787" s="13" customFormat="1">
      <c r="A787" s="13"/>
      <c r="B787" s="229"/>
      <c r="C787" s="230"/>
      <c r="D787" s="231" t="s">
        <v>149</v>
      </c>
      <c r="E787" s="232" t="s">
        <v>1</v>
      </c>
      <c r="F787" s="233" t="s">
        <v>162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149</v>
      </c>
      <c r="AU787" s="239" t="s">
        <v>147</v>
      </c>
      <c r="AV787" s="13" t="s">
        <v>81</v>
      </c>
      <c r="AW787" s="13" t="s">
        <v>30</v>
      </c>
      <c r="AX787" s="13" t="s">
        <v>73</v>
      </c>
      <c r="AY787" s="239" t="s">
        <v>139</v>
      </c>
    </row>
    <row r="788" s="14" customFormat="1">
      <c r="A788" s="14"/>
      <c r="B788" s="240"/>
      <c r="C788" s="241"/>
      <c r="D788" s="231" t="s">
        <v>149</v>
      </c>
      <c r="E788" s="242" t="s">
        <v>1</v>
      </c>
      <c r="F788" s="243" t="s">
        <v>571</v>
      </c>
      <c r="G788" s="241"/>
      <c r="H788" s="244">
        <v>2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149</v>
      </c>
      <c r="AU788" s="250" t="s">
        <v>147</v>
      </c>
      <c r="AV788" s="14" t="s">
        <v>147</v>
      </c>
      <c r="AW788" s="14" t="s">
        <v>30</v>
      </c>
      <c r="AX788" s="14" t="s">
        <v>73</v>
      </c>
      <c r="AY788" s="250" t="s">
        <v>139</v>
      </c>
    </row>
    <row r="789" s="15" customFormat="1">
      <c r="A789" s="15"/>
      <c r="B789" s="251"/>
      <c r="C789" s="252"/>
      <c r="D789" s="231" t="s">
        <v>149</v>
      </c>
      <c r="E789" s="253" t="s">
        <v>1</v>
      </c>
      <c r="F789" s="254" t="s">
        <v>174</v>
      </c>
      <c r="G789" s="252"/>
      <c r="H789" s="255">
        <v>2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1" t="s">
        <v>149</v>
      </c>
      <c r="AU789" s="261" t="s">
        <v>147</v>
      </c>
      <c r="AV789" s="15" t="s">
        <v>146</v>
      </c>
      <c r="AW789" s="15" t="s">
        <v>30</v>
      </c>
      <c r="AX789" s="15" t="s">
        <v>81</v>
      </c>
      <c r="AY789" s="261" t="s">
        <v>139</v>
      </c>
    </row>
    <row r="790" s="2" customFormat="1" ht="16.5" customHeight="1">
      <c r="A790" s="38"/>
      <c r="B790" s="39"/>
      <c r="C790" s="262" t="s">
        <v>1019</v>
      </c>
      <c r="D790" s="262" t="s">
        <v>357</v>
      </c>
      <c r="E790" s="263" t="s">
        <v>1020</v>
      </c>
      <c r="F790" s="264" t="s">
        <v>1021</v>
      </c>
      <c r="G790" s="265" t="s">
        <v>145</v>
      </c>
      <c r="H790" s="266">
        <v>2</v>
      </c>
      <c r="I790" s="267"/>
      <c r="J790" s="268">
        <f>ROUND(I790*H790,2)</f>
        <v>0</v>
      </c>
      <c r="K790" s="269"/>
      <c r="L790" s="270"/>
      <c r="M790" s="271" t="s">
        <v>1</v>
      </c>
      <c r="N790" s="272" t="s">
        <v>39</v>
      </c>
      <c r="O790" s="91"/>
      <c r="P790" s="225">
        <f>O790*H790</f>
        <v>0</v>
      </c>
      <c r="Q790" s="225">
        <v>0.00010000000000000001</v>
      </c>
      <c r="R790" s="225">
        <f>Q790*H790</f>
        <v>0.00020000000000000001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330</v>
      </c>
      <c r="AT790" s="227" t="s">
        <v>357</v>
      </c>
      <c r="AU790" s="227" t="s">
        <v>147</v>
      </c>
      <c r="AY790" s="17" t="s">
        <v>139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147</v>
      </c>
      <c r="BK790" s="228">
        <f>ROUND(I790*H790,2)</f>
        <v>0</v>
      </c>
      <c r="BL790" s="17" t="s">
        <v>247</v>
      </c>
      <c r="BM790" s="227" t="s">
        <v>1022</v>
      </c>
    </row>
    <row r="791" s="13" customFormat="1">
      <c r="A791" s="13"/>
      <c r="B791" s="229"/>
      <c r="C791" s="230"/>
      <c r="D791" s="231" t="s">
        <v>149</v>
      </c>
      <c r="E791" s="232" t="s">
        <v>1</v>
      </c>
      <c r="F791" s="233" t="s">
        <v>162</v>
      </c>
      <c r="G791" s="230"/>
      <c r="H791" s="232" t="s">
        <v>1</v>
      </c>
      <c r="I791" s="234"/>
      <c r="J791" s="230"/>
      <c r="K791" s="230"/>
      <c r="L791" s="235"/>
      <c r="M791" s="236"/>
      <c r="N791" s="237"/>
      <c r="O791" s="237"/>
      <c r="P791" s="237"/>
      <c r="Q791" s="237"/>
      <c r="R791" s="237"/>
      <c r="S791" s="237"/>
      <c r="T791" s="238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39" t="s">
        <v>149</v>
      </c>
      <c r="AU791" s="239" t="s">
        <v>147</v>
      </c>
      <c r="AV791" s="13" t="s">
        <v>81</v>
      </c>
      <c r="AW791" s="13" t="s">
        <v>30</v>
      </c>
      <c r="AX791" s="13" t="s">
        <v>73</v>
      </c>
      <c r="AY791" s="239" t="s">
        <v>139</v>
      </c>
    </row>
    <row r="792" s="14" customFormat="1">
      <c r="A792" s="14"/>
      <c r="B792" s="240"/>
      <c r="C792" s="241"/>
      <c r="D792" s="231" t="s">
        <v>149</v>
      </c>
      <c r="E792" s="242" t="s">
        <v>1</v>
      </c>
      <c r="F792" s="243" t="s">
        <v>571</v>
      </c>
      <c r="G792" s="241"/>
      <c r="H792" s="244">
        <v>2</v>
      </c>
      <c r="I792" s="245"/>
      <c r="J792" s="241"/>
      <c r="K792" s="241"/>
      <c r="L792" s="246"/>
      <c r="M792" s="247"/>
      <c r="N792" s="248"/>
      <c r="O792" s="248"/>
      <c r="P792" s="248"/>
      <c r="Q792" s="248"/>
      <c r="R792" s="248"/>
      <c r="S792" s="248"/>
      <c r="T792" s="249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0" t="s">
        <v>149</v>
      </c>
      <c r="AU792" s="250" t="s">
        <v>147</v>
      </c>
      <c r="AV792" s="14" t="s">
        <v>147</v>
      </c>
      <c r="AW792" s="14" t="s">
        <v>30</v>
      </c>
      <c r="AX792" s="14" t="s">
        <v>73</v>
      </c>
      <c r="AY792" s="250" t="s">
        <v>139</v>
      </c>
    </row>
    <row r="793" s="15" customFormat="1">
      <c r="A793" s="15"/>
      <c r="B793" s="251"/>
      <c r="C793" s="252"/>
      <c r="D793" s="231" t="s">
        <v>149</v>
      </c>
      <c r="E793" s="253" t="s">
        <v>1</v>
      </c>
      <c r="F793" s="254" t="s">
        <v>174</v>
      </c>
      <c r="G793" s="252"/>
      <c r="H793" s="255">
        <v>2</v>
      </c>
      <c r="I793" s="256"/>
      <c r="J793" s="252"/>
      <c r="K793" s="252"/>
      <c r="L793" s="257"/>
      <c r="M793" s="258"/>
      <c r="N793" s="259"/>
      <c r="O793" s="259"/>
      <c r="P793" s="259"/>
      <c r="Q793" s="259"/>
      <c r="R793" s="259"/>
      <c r="S793" s="259"/>
      <c r="T793" s="260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61" t="s">
        <v>149</v>
      </c>
      <c r="AU793" s="261" t="s">
        <v>147</v>
      </c>
      <c r="AV793" s="15" t="s">
        <v>146</v>
      </c>
      <c r="AW793" s="15" t="s">
        <v>30</v>
      </c>
      <c r="AX793" s="15" t="s">
        <v>81</v>
      </c>
      <c r="AY793" s="261" t="s">
        <v>139</v>
      </c>
    </row>
    <row r="794" s="2" customFormat="1" ht="24.15" customHeight="1">
      <c r="A794" s="38"/>
      <c r="B794" s="39"/>
      <c r="C794" s="215" t="s">
        <v>1023</v>
      </c>
      <c r="D794" s="215" t="s">
        <v>142</v>
      </c>
      <c r="E794" s="216" t="s">
        <v>1024</v>
      </c>
      <c r="F794" s="217" t="s">
        <v>1025</v>
      </c>
      <c r="G794" s="218" t="s">
        <v>145</v>
      </c>
      <c r="H794" s="219">
        <v>1</v>
      </c>
      <c r="I794" s="220"/>
      <c r="J794" s="221">
        <f>ROUND(I794*H794,2)</f>
        <v>0</v>
      </c>
      <c r="K794" s="222"/>
      <c r="L794" s="44"/>
      <c r="M794" s="223" t="s">
        <v>1</v>
      </c>
      <c r="N794" s="224" t="s">
        <v>39</v>
      </c>
      <c r="O794" s="91"/>
      <c r="P794" s="225">
        <f>O794*H794</f>
        <v>0</v>
      </c>
      <c r="Q794" s="225">
        <v>0</v>
      </c>
      <c r="R794" s="225">
        <f>Q794*H794</f>
        <v>0</v>
      </c>
      <c r="S794" s="225">
        <v>0</v>
      </c>
      <c r="T794" s="226">
        <f>S794*H794</f>
        <v>0</v>
      </c>
      <c r="U794" s="38"/>
      <c r="V794" s="38"/>
      <c r="W794" s="38"/>
      <c r="X794" s="38"/>
      <c r="Y794" s="38"/>
      <c r="Z794" s="38"/>
      <c r="AA794" s="38"/>
      <c r="AB794" s="38"/>
      <c r="AC794" s="38"/>
      <c r="AD794" s="38"/>
      <c r="AE794" s="38"/>
      <c r="AR794" s="227" t="s">
        <v>247</v>
      </c>
      <c r="AT794" s="227" t="s">
        <v>142</v>
      </c>
      <c r="AU794" s="227" t="s">
        <v>147</v>
      </c>
      <c r="AY794" s="17" t="s">
        <v>139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17" t="s">
        <v>147</v>
      </c>
      <c r="BK794" s="228">
        <f>ROUND(I794*H794,2)</f>
        <v>0</v>
      </c>
      <c r="BL794" s="17" t="s">
        <v>247</v>
      </c>
      <c r="BM794" s="227" t="s">
        <v>1026</v>
      </c>
    </row>
    <row r="795" s="13" customFormat="1">
      <c r="A795" s="13"/>
      <c r="B795" s="229"/>
      <c r="C795" s="230"/>
      <c r="D795" s="231" t="s">
        <v>149</v>
      </c>
      <c r="E795" s="232" t="s">
        <v>1</v>
      </c>
      <c r="F795" s="233" t="s">
        <v>1027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149</v>
      </c>
      <c r="AU795" s="239" t="s">
        <v>147</v>
      </c>
      <c r="AV795" s="13" t="s">
        <v>81</v>
      </c>
      <c r="AW795" s="13" t="s">
        <v>30</v>
      </c>
      <c r="AX795" s="13" t="s">
        <v>73</v>
      </c>
      <c r="AY795" s="239" t="s">
        <v>139</v>
      </c>
    </row>
    <row r="796" s="14" customFormat="1">
      <c r="A796" s="14"/>
      <c r="B796" s="240"/>
      <c r="C796" s="241"/>
      <c r="D796" s="231" t="s">
        <v>149</v>
      </c>
      <c r="E796" s="242" t="s">
        <v>1</v>
      </c>
      <c r="F796" s="243" t="s">
        <v>81</v>
      </c>
      <c r="G796" s="241"/>
      <c r="H796" s="244">
        <v>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149</v>
      </c>
      <c r="AU796" s="250" t="s">
        <v>147</v>
      </c>
      <c r="AV796" s="14" t="s">
        <v>147</v>
      </c>
      <c r="AW796" s="14" t="s">
        <v>30</v>
      </c>
      <c r="AX796" s="14" t="s">
        <v>81</v>
      </c>
      <c r="AY796" s="250" t="s">
        <v>139</v>
      </c>
    </row>
    <row r="797" s="2" customFormat="1" ht="16.5" customHeight="1">
      <c r="A797" s="38"/>
      <c r="B797" s="39"/>
      <c r="C797" s="262" t="s">
        <v>1028</v>
      </c>
      <c r="D797" s="262" t="s">
        <v>357</v>
      </c>
      <c r="E797" s="263" t="s">
        <v>1029</v>
      </c>
      <c r="F797" s="264" t="s">
        <v>1030</v>
      </c>
      <c r="G797" s="265" t="s">
        <v>145</v>
      </c>
      <c r="H797" s="266">
        <v>1</v>
      </c>
      <c r="I797" s="267"/>
      <c r="J797" s="268">
        <f>ROUND(I797*H797,2)</f>
        <v>0</v>
      </c>
      <c r="K797" s="269"/>
      <c r="L797" s="270"/>
      <c r="M797" s="271" t="s">
        <v>1</v>
      </c>
      <c r="N797" s="272" t="s">
        <v>39</v>
      </c>
      <c r="O797" s="91"/>
      <c r="P797" s="225">
        <f>O797*H797</f>
        <v>0</v>
      </c>
      <c r="Q797" s="225">
        <v>0</v>
      </c>
      <c r="R797" s="225">
        <f>Q797*H797</f>
        <v>0</v>
      </c>
      <c r="S797" s="225">
        <v>0</v>
      </c>
      <c r="T797" s="226">
        <f>S797*H797</f>
        <v>0</v>
      </c>
      <c r="U797" s="38"/>
      <c r="V797" s="38"/>
      <c r="W797" s="38"/>
      <c r="X797" s="38"/>
      <c r="Y797" s="38"/>
      <c r="Z797" s="38"/>
      <c r="AA797" s="38"/>
      <c r="AB797" s="38"/>
      <c r="AC797" s="38"/>
      <c r="AD797" s="38"/>
      <c r="AE797" s="38"/>
      <c r="AR797" s="227" t="s">
        <v>330</v>
      </c>
      <c r="AT797" s="227" t="s">
        <v>357</v>
      </c>
      <c r="AU797" s="227" t="s">
        <v>147</v>
      </c>
      <c r="AY797" s="17" t="s">
        <v>139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17" t="s">
        <v>147</v>
      </c>
      <c r="BK797" s="228">
        <f>ROUND(I797*H797,2)</f>
        <v>0</v>
      </c>
      <c r="BL797" s="17" t="s">
        <v>247</v>
      </c>
      <c r="BM797" s="227" t="s">
        <v>1031</v>
      </c>
    </row>
    <row r="798" s="14" customFormat="1">
      <c r="A798" s="14"/>
      <c r="B798" s="240"/>
      <c r="C798" s="241"/>
      <c r="D798" s="231" t="s">
        <v>149</v>
      </c>
      <c r="E798" s="242" t="s">
        <v>1</v>
      </c>
      <c r="F798" s="243" t="s">
        <v>81</v>
      </c>
      <c r="G798" s="241"/>
      <c r="H798" s="244">
        <v>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149</v>
      </c>
      <c r="AU798" s="250" t="s">
        <v>147</v>
      </c>
      <c r="AV798" s="14" t="s">
        <v>147</v>
      </c>
      <c r="AW798" s="14" t="s">
        <v>30</v>
      </c>
      <c r="AX798" s="14" t="s">
        <v>81</v>
      </c>
      <c r="AY798" s="250" t="s">
        <v>139</v>
      </c>
    </row>
    <row r="799" s="2" customFormat="1" ht="33" customHeight="1">
      <c r="A799" s="38"/>
      <c r="B799" s="39"/>
      <c r="C799" s="215" t="s">
        <v>1032</v>
      </c>
      <c r="D799" s="215" t="s">
        <v>142</v>
      </c>
      <c r="E799" s="216" t="s">
        <v>1033</v>
      </c>
      <c r="F799" s="217" t="s">
        <v>1034</v>
      </c>
      <c r="G799" s="218" t="s">
        <v>145</v>
      </c>
      <c r="H799" s="219">
        <v>7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</v>
      </c>
      <c r="R799" s="225">
        <f>Q799*H799</f>
        <v>0</v>
      </c>
      <c r="S799" s="225">
        <v>5.0000000000000002E-05</v>
      </c>
      <c r="T799" s="226">
        <f>S799*H799</f>
        <v>0.00035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247</v>
      </c>
      <c r="AT799" s="227" t="s">
        <v>142</v>
      </c>
      <c r="AU799" s="227" t="s">
        <v>147</v>
      </c>
      <c r="AY799" s="17" t="s">
        <v>139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147</v>
      </c>
      <c r="BK799" s="228">
        <f>ROUND(I799*H799,2)</f>
        <v>0</v>
      </c>
      <c r="BL799" s="17" t="s">
        <v>247</v>
      </c>
      <c r="BM799" s="227" t="s">
        <v>1035</v>
      </c>
    </row>
    <row r="800" s="13" customFormat="1">
      <c r="A800" s="13"/>
      <c r="B800" s="229"/>
      <c r="C800" s="230"/>
      <c r="D800" s="231" t="s">
        <v>149</v>
      </c>
      <c r="E800" s="232" t="s">
        <v>1</v>
      </c>
      <c r="F800" s="233" t="s">
        <v>1036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149</v>
      </c>
      <c r="AU800" s="239" t="s">
        <v>147</v>
      </c>
      <c r="AV800" s="13" t="s">
        <v>81</v>
      </c>
      <c r="AW800" s="13" t="s">
        <v>30</v>
      </c>
      <c r="AX800" s="13" t="s">
        <v>73</v>
      </c>
      <c r="AY800" s="239" t="s">
        <v>139</v>
      </c>
    </row>
    <row r="801" s="14" customFormat="1">
      <c r="A801" s="14"/>
      <c r="B801" s="240"/>
      <c r="C801" s="241"/>
      <c r="D801" s="231" t="s">
        <v>149</v>
      </c>
      <c r="E801" s="242" t="s">
        <v>1</v>
      </c>
      <c r="F801" s="243" t="s">
        <v>140</v>
      </c>
      <c r="G801" s="241"/>
      <c r="H801" s="244">
        <v>3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149</v>
      </c>
      <c r="AU801" s="250" t="s">
        <v>147</v>
      </c>
      <c r="AV801" s="14" t="s">
        <v>147</v>
      </c>
      <c r="AW801" s="14" t="s">
        <v>30</v>
      </c>
      <c r="AX801" s="14" t="s">
        <v>73</v>
      </c>
      <c r="AY801" s="250" t="s">
        <v>139</v>
      </c>
    </row>
    <row r="802" s="13" customFormat="1">
      <c r="A802" s="13"/>
      <c r="B802" s="229"/>
      <c r="C802" s="230"/>
      <c r="D802" s="231" t="s">
        <v>149</v>
      </c>
      <c r="E802" s="232" t="s">
        <v>1</v>
      </c>
      <c r="F802" s="233" t="s">
        <v>166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149</v>
      </c>
      <c r="AU802" s="239" t="s">
        <v>147</v>
      </c>
      <c r="AV802" s="13" t="s">
        <v>81</v>
      </c>
      <c r="AW802" s="13" t="s">
        <v>30</v>
      </c>
      <c r="AX802" s="13" t="s">
        <v>73</v>
      </c>
      <c r="AY802" s="239" t="s">
        <v>139</v>
      </c>
    </row>
    <row r="803" s="14" customFormat="1">
      <c r="A803" s="14"/>
      <c r="B803" s="240"/>
      <c r="C803" s="241"/>
      <c r="D803" s="231" t="s">
        <v>149</v>
      </c>
      <c r="E803" s="242" t="s">
        <v>1</v>
      </c>
      <c r="F803" s="243" t="s">
        <v>81</v>
      </c>
      <c r="G803" s="241"/>
      <c r="H803" s="244">
        <v>1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149</v>
      </c>
      <c r="AU803" s="250" t="s">
        <v>147</v>
      </c>
      <c r="AV803" s="14" t="s">
        <v>147</v>
      </c>
      <c r="AW803" s="14" t="s">
        <v>30</v>
      </c>
      <c r="AX803" s="14" t="s">
        <v>73</v>
      </c>
      <c r="AY803" s="250" t="s">
        <v>139</v>
      </c>
    </row>
    <row r="804" s="13" customFormat="1">
      <c r="A804" s="13"/>
      <c r="B804" s="229"/>
      <c r="C804" s="230"/>
      <c r="D804" s="231" t="s">
        <v>149</v>
      </c>
      <c r="E804" s="232" t="s">
        <v>1</v>
      </c>
      <c r="F804" s="233" t="s">
        <v>164</v>
      </c>
      <c r="G804" s="230"/>
      <c r="H804" s="232" t="s">
        <v>1</v>
      </c>
      <c r="I804" s="234"/>
      <c r="J804" s="230"/>
      <c r="K804" s="230"/>
      <c r="L804" s="235"/>
      <c r="M804" s="236"/>
      <c r="N804" s="237"/>
      <c r="O804" s="237"/>
      <c r="P804" s="237"/>
      <c r="Q804" s="237"/>
      <c r="R804" s="237"/>
      <c r="S804" s="237"/>
      <c r="T804" s="238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39" t="s">
        <v>149</v>
      </c>
      <c r="AU804" s="239" t="s">
        <v>147</v>
      </c>
      <c r="AV804" s="13" t="s">
        <v>81</v>
      </c>
      <c r="AW804" s="13" t="s">
        <v>30</v>
      </c>
      <c r="AX804" s="13" t="s">
        <v>73</v>
      </c>
      <c r="AY804" s="239" t="s">
        <v>139</v>
      </c>
    </row>
    <row r="805" s="14" customFormat="1">
      <c r="A805" s="14"/>
      <c r="B805" s="240"/>
      <c r="C805" s="241"/>
      <c r="D805" s="231" t="s">
        <v>149</v>
      </c>
      <c r="E805" s="242" t="s">
        <v>1</v>
      </c>
      <c r="F805" s="243" t="s">
        <v>73</v>
      </c>
      <c r="G805" s="241"/>
      <c r="H805" s="244">
        <v>0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149</v>
      </c>
      <c r="AU805" s="250" t="s">
        <v>147</v>
      </c>
      <c r="AV805" s="14" t="s">
        <v>147</v>
      </c>
      <c r="AW805" s="14" t="s">
        <v>30</v>
      </c>
      <c r="AX805" s="14" t="s">
        <v>73</v>
      </c>
      <c r="AY805" s="250" t="s">
        <v>139</v>
      </c>
    </row>
    <row r="806" s="13" customFormat="1">
      <c r="A806" s="13"/>
      <c r="B806" s="229"/>
      <c r="C806" s="230"/>
      <c r="D806" s="231" t="s">
        <v>149</v>
      </c>
      <c r="E806" s="232" t="s">
        <v>1</v>
      </c>
      <c r="F806" s="233" t="s">
        <v>168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149</v>
      </c>
      <c r="AU806" s="239" t="s">
        <v>147</v>
      </c>
      <c r="AV806" s="13" t="s">
        <v>81</v>
      </c>
      <c r="AW806" s="13" t="s">
        <v>30</v>
      </c>
      <c r="AX806" s="13" t="s">
        <v>73</v>
      </c>
      <c r="AY806" s="239" t="s">
        <v>139</v>
      </c>
    </row>
    <row r="807" s="14" customFormat="1">
      <c r="A807" s="14"/>
      <c r="B807" s="240"/>
      <c r="C807" s="241"/>
      <c r="D807" s="231" t="s">
        <v>149</v>
      </c>
      <c r="E807" s="242" t="s">
        <v>1</v>
      </c>
      <c r="F807" s="243" t="s">
        <v>81</v>
      </c>
      <c r="G807" s="241"/>
      <c r="H807" s="244">
        <v>1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149</v>
      </c>
      <c r="AU807" s="250" t="s">
        <v>147</v>
      </c>
      <c r="AV807" s="14" t="s">
        <v>147</v>
      </c>
      <c r="AW807" s="14" t="s">
        <v>30</v>
      </c>
      <c r="AX807" s="14" t="s">
        <v>73</v>
      </c>
      <c r="AY807" s="250" t="s">
        <v>139</v>
      </c>
    </row>
    <row r="808" s="13" customFormat="1">
      <c r="A808" s="13"/>
      <c r="B808" s="229"/>
      <c r="C808" s="230"/>
      <c r="D808" s="231" t="s">
        <v>149</v>
      </c>
      <c r="E808" s="232" t="s">
        <v>1</v>
      </c>
      <c r="F808" s="233" t="s">
        <v>1037</v>
      </c>
      <c r="G808" s="230"/>
      <c r="H808" s="232" t="s">
        <v>1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9" t="s">
        <v>149</v>
      </c>
      <c r="AU808" s="239" t="s">
        <v>147</v>
      </c>
      <c r="AV808" s="13" t="s">
        <v>81</v>
      </c>
      <c r="AW808" s="13" t="s">
        <v>30</v>
      </c>
      <c r="AX808" s="13" t="s">
        <v>73</v>
      </c>
      <c r="AY808" s="239" t="s">
        <v>139</v>
      </c>
    </row>
    <row r="809" s="14" customFormat="1">
      <c r="A809" s="14"/>
      <c r="B809" s="240"/>
      <c r="C809" s="241"/>
      <c r="D809" s="231" t="s">
        <v>149</v>
      </c>
      <c r="E809" s="242" t="s">
        <v>1</v>
      </c>
      <c r="F809" s="243" t="s">
        <v>81</v>
      </c>
      <c r="G809" s="241"/>
      <c r="H809" s="244">
        <v>1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149</v>
      </c>
      <c r="AU809" s="250" t="s">
        <v>147</v>
      </c>
      <c r="AV809" s="14" t="s">
        <v>147</v>
      </c>
      <c r="AW809" s="14" t="s">
        <v>30</v>
      </c>
      <c r="AX809" s="14" t="s">
        <v>73</v>
      </c>
      <c r="AY809" s="250" t="s">
        <v>139</v>
      </c>
    </row>
    <row r="810" s="13" customFormat="1">
      <c r="A810" s="13"/>
      <c r="B810" s="229"/>
      <c r="C810" s="230"/>
      <c r="D810" s="231" t="s">
        <v>149</v>
      </c>
      <c r="E810" s="232" t="s">
        <v>1</v>
      </c>
      <c r="F810" s="233" t="s">
        <v>172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149</v>
      </c>
      <c r="AU810" s="239" t="s">
        <v>147</v>
      </c>
      <c r="AV810" s="13" t="s">
        <v>81</v>
      </c>
      <c r="AW810" s="13" t="s">
        <v>30</v>
      </c>
      <c r="AX810" s="13" t="s">
        <v>73</v>
      </c>
      <c r="AY810" s="239" t="s">
        <v>139</v>
      </c>
    </row>
    <row r="811" s="14" customFormat="1">
      <c r="A811" s="14"/>
      <c r="B811" s="240"/>
      <c r="C811" s="241"/>
      <c r="D811" s="231" t="s">
        <v>149</v>
      </c>
      <c r="E811" s="242" t="s">
        <v>1</v>
      </c>
      <c r="F811" s="243" t="s">
        <v>81</v>
      </c>
      <c r="G811" s="241"/>
      <c r="H811" s="244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149</v>
      </c>
      <c r="AU811" s="250" t="s">
        <v>147</v>
      </c>
      <c r="AV811" s="14" t="s">
        <v>147</v>
      </c>
      <c r="AW811" s="14" t="s">
        <v>30</v>
      </c>
      <c r="AX811" s="14" t="s">
        <v>73</v>
      </c>
      <c r="AY811" s="250" t="s">
        <v>139</v>
      </c>
    </row>
    <row r="812" s="15" customFormat="1">
      <c r="A812" s="15"/>
      <c r="B812" s="251"/>
      <c r="C812" s="252"/>
      <c r="D812" s="231" t="s">
        <v>149</v>
      </c>
      <c r="E812" s="253" t="s">
        <v>1</v>
      </c>
      <c r="F812" s="254" t="s">
        <v>174</v>
      </c>
      <c r="G812" s="252"/>
      <c r="H812" s="255">
        <v>7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1" t="s">
        <v>149</v>
      </c>
      <c r="AU812" s="261" t="s">
        <v>147</v>
      </c>
      <c r="AV812" s="15" t="s">
        <v>146</v>
      </c>
      <c r="AW812" s="15" t="s">
        <v>30</v>
      </c>
      <c r="AX812" s="15" t="s">
        <v>81</v>
      </c>
      <c r="AY812" s="261" t="s">
        <v>139</v>
      </c>
    </row>
    <row r="813" s="2" customFormat="1" ht="24.15" customHeight="1">
      <c r="A813" s="38"/>
      <c r="B813" s="39"/>
      <c r="C813" s="215" t="s">
        <v>1038</v>
      </c>
      <c r="D813" s="215" t="s">
        <v>142</v>
      </c>
      <c r="E813" s="216" t="s">
        <v>1039</v>
      </c>
      <c r="F813" s="217" t="s">
        <v>1040</v>
      </c>
      <c r="G813" s="218" t="s">
        <v>145</v>
      </c>
      <c r="H813" s="219">
        <v>13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247</v>
      </c>
      <c r="AT813" s="227" t="s">
        <v>142</v>
      </c>
      <c r="AU813" s="227" t="s">
        <v>147</v>
      </c>
      <c r="AY813" s="17" t="s">
        <v>139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147</v>
      </c>
      <c r="BK813" s="228">
        <f>ROUND(I813*H813,2)</f>
        <v>0</v>
      </c>
      <c r="BL813" s="17" t="s">
        <v>247</v>
      </c>
      <c r="BM813" s="227" t="s">
        <v>1041</v>
      </c>
    </row>
    <row r="814" s="14" customFormat="1">
      <c r="A814" s="14"/>
      <c r="B814" s="240"/>
      <c r="C814" s="241"/>
      <c r="D814" s="231" t="s">
        <v>149</v>
      </c>
      <c r="E814" s="242" t="s">
        <v>1</v>
      </c>
      <c r="F814" s="243" t="s">
        <v>1042</v>
      </c>
      <c r="G814" s="241"/>
      <c r="H814" s="244">
        <v>13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0" t="s">
        <v>149</v>
      </c>
      <c r="AU814" s="250" t="s">
        <v>147</v>
      </c>
      <c r="AV814" s="14" t="s">
        <v>147</v>
      </c>
      <c r="AW814" s="14" t="s">
        <v>30</v>
      </c>
      <c r="AX814" s="14" t="s">
        <v>81</v>
      </c>
      <c r="AY814" s="250" t="s">
        <v>139</v>
      </c>
    </row>
    <row r="815" s="2" customFormat="1" ht="24.15" customHeight="1">
      <c r="A815" s="38"/>
      <c r="B815" s="39"/>
      <c r="C815" s="262" t="s">
        <v>1043</v>
      </c>
      <c r="D815" s="262" t="s">
        <v>357</v>
      </c>
      <c r="E815" s="263" t="s">
        <v>1044</v>
      </c>
      <c r="F815" s="264" t="s">
        <v>1045</v>
      </c>
      <c r="G815" s="265" t="s">
        <v>145</v>
      </c>
      <c r="H815" s="266">
        <v>2</v>
      </c>
      <c r="I815" s="267"/>
      <c r="J815" s="268">
        <f>ROUND(I815*H815,2)</f>
        <v>0</v>
      </c>
      <c r="K815" s="269"/>
      <c r="L815" s="270"/>
      <c r="M815" s="271" t="s">
        <v>1</v>
      </c>
      <c r="N815" s="272" t="s">
        <v>39</v>
      </c>
      <c r="O815" s="91"/>
      <c r="P815" s="225">
        <f>O815*H815</f>
        <v>0</v>
      </c>
      <c r="Q815" s="225">
        <v>0.00010000000000000001</v>
      </c>
      <c r="R815" s="225">
        <f>Q815*H815</f>
        <v>0.00020000000000000001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330</v>
      </c>
      <c r="AT815" s="227" t="s">
        <v>357</v>
      </c>
      <c r="AU815" s="227" t="s">
        <v>147</v>
      </c>
      <c r="AY815" s="17" t="s">
        <v>139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147</v>
      </c>
      <c r="BK815" s="228">
        <f>ROUND(I815*H815,2)</f>
        <v>0</v>
      </c>
      <c r="BL815" s="17" t="s">
        <v>247</v>
      </c>
      <c r="BM815" s="227" t="s">
        <v>1046</v>
      </c>
    </row>
    <row r="816" s="13" customFormat="1">
      <c r="A816" s="13"/>
      <c r="B816" s="229"/>
      <c r="C816" s="230"/>
      <c r="D816" s="231" t="s">
        <v>149</v>
      </c>
      <c r="E816" s="232" t="s">
        <v>1</v>
      </c>
      <c r="F816" s="233" t="s">
        <v>170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149</v>
      </c>
      <c r="AU816" s="239" t="s">
        <v>147</v>
      </c>
      <c r="AV816" s="13" t="s">
        <v>81</v>
      </c>
      <c r="AW816" s="13" t="s">
        <v>30</v>
      </c>
      <c r="AX816" s="13" t="s">
        <v>73</v>
      </c>
      <c r="AY816" s="239" t="s">
        <v>139</v>
      </c>
    </row>
    <row r="817" s="14" customFormat="1">
      <c r="A817" s="14"/>
      <c r="B817" s="240"/>
      <c r="C817" s="241"/>
      <c r="D817" s="231" t="s">
        <v>149</v>
      </c>
      <c r="E817" s="242" t="s">
        <v>1</v>
      </c>
      <c r="F817" s="243" t="s">
        <v>81</v>
      </c>
      <c r="G817" s="241"/>
      <c r="H817" s="244">
        <v>1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149</v>
      </c>
      <c r="AU817" s="250" t="s">
        <v>147</v>
      </c>
      <c r="AV817" s="14" t="s">
        <v>147</v>
      </c>
      <c r="AW817" s="14" t="s">
        <v>30</v>
      </c>
      <c r="AX817" s="14" t="s">
        <v>73</v>
      </c>
      <c r="AY817" s="250" t="s">
        <v>139</v>
      </c>
    </row>
    <row r="818" s="13" customFormat="1">
      <c r="A818" s="13"/>
      <c r="B818" s="229"/>
      <c r="C818" s="230"/>
      <c r="D818" s="231" t="s">
        <v>149</v>
      </c>
      <c r="E818" s="232" t="s">
        <v>1</v>
      </c>
      <c r="F818" s="233" t="s">
        <v>168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149</v>
      </c>
      <c r="AU818" s="239" t="s">
        <v>147</v>
      </c>
      <c r="AV818" s="13" t="s">
        <v>81</v>
      </c>
      <c r="AW818" s="13" t="s">
        <v>30</v>
      </c>
      <c r="AX818" s="13" t="s">
        <v>73</v>
      </c>
      <c r="AY818" s="239" t="s">
        <v>139</v>
      </c>
    </row>
    <row r="819" s="14" customFormat="1">
      <c r="A819" s="14"/>
      <c r="B819" s="240"/>
      <c r="C819" s="241"/>
      <c r="D819" s="231" t="s">
        <v>149</v>
      </c>
      <c r="E819" s="242" t="s">
        <v>1</v>
      </c>
      <c r="F819" s="243" t="s">
        <v>81</v>
      </c>
      <c r="G819" s="241"/>
      <c r="H819" s="244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149</v>
      </c>
      <c r="AU819" s="250" t="s">
        <v>147</v>
      </c>
      <c r="AV819" s="14" t="s">
        <v>147</v>
      </c>
      <c r="AW819" s="14" t="s">
        <v>30</v>
      </c>
      <c r="AX819" s="14" t="s">
        <v>73</v>
      </c>
      <c r="AY819" s="250" t="s">
        <v>139</v>
      </c>
    </row>
    <row r="820" s="15" customFormat="1">
      <c r="A820" s="15"/>
      <c r="B820" s="251"/>
      <c r="C820" s="252"/>
      <c r="D820" s="231" t="s">
        <v>149</v>
      </c>
      <c r="E820" s="253" t="s">
        <v>1</v>
      </c>
      <c r="F820" s="254" t="s">
        <v>174</v>
      </c>
      <c r="G820" s="252"/>
      <c r="H820" s="255">
        <v>2</v>
      </c>
      <c r="I820" s="256"/>
      <c r="J820" s="252"/>
      <c r="K820" s="252"/>
      <c r="L820" s="257"/>
      <c r="M820" s="258"/>
      <c r="N820" s="259"/>
      <c r="O820" s="259"/>
      <c r="P820" s="259"/>
      <c r="Q820" s="259"/>
      <c r="R820" s="259"/>
      <c r="S820" s="259"/>
      <c r="T820" s="260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T820" s="261" t="s">
        <v>149</v>
      </c>
      <c r="AU820" s="261" t="s">
        <v>147</v>
      </c>
      <c r="AV820" s="15" t="s">
        <v>146</v>
      </c>
      <c r="AW820" s="15" t="s">
        <v>30</v>
      </c>
      <c r="AX820" s="15" t="s">
        <v>81</v>
      </c>
      <c r="AY820" s="261" t="s">
        <v>139</v>
      </c>
    </row>
    <row r="821" s="2" customFormat="1" ht="24.15" customHeight="1">
      <c r="A821" s="38"/>
      <c r="B821" s="39"/>
      <c r="C821" s="262" t="s">
        <v>1047</v>
      </c>
      <c r="D821" s="262" t="s">
        <v>357</v>
      </c>
      <c r="E821" s="263" t="s">
        <v>1048</v>
      </c>
      <c r="F821" s="264" t="s">
        <v>1049</v>
      </c>
      <c r="G821" s="265" t="s">
        <v>145</v>
      </c>
      <c r="H821" s="266">
        <v>11</v>
      </c>
      <c r="I821" s="267"/>
      <c r="J821" s="268">
        <f>ROUND(I821*H821,2)</f>
        <v>0</v>
      </c>
      <c r="K821" s="269"/>
      <c r="L821" s="270"/>
      <c r="M821" s="271" t="s">
        <v>1</v>
      </c>
      <c r="N821" s="272" t="s">
        <v>39</v>
      </c>
      <c r="O821" s="91"/>
      <c r="P821" s="225">
        <f>O821*H821</f>
        <v>0</v>
      </c>
      <c r="Q821" s="225">
        <v>0.00010000000000000001</v>
      </c>
      <c r="R821" s="225">
        <f>Q821*H821</f>
        <v>0.0011000000000000001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330</v>
      </c>
      <c r="AT821" s="227" t="s">
        <v>357</v>
      </c>
      <c r="AU821" s="227" t="s">
        <v>147</v>
      </c>
      <c r="AY821" s="17" t="s">
        <v>139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147</v>
      </c>
      <c r="BK821" s="228">
        <f>ROUND(I821*H821,2)</f>
        <v>0</v>
      </c>
      <c r="BL821" s="17" t="s">
        <v>247</v>
      </c>
      <c r="BM821" s="227" t="s">
        <v>1050</v>
      </c>
    </row>
    <row r="822" s="13" customFormat="1">
      <c r="A822" s="13"/>
      <c r="B822" s="229"/>
      <c r="C822" s="230"/>
      <c r="D822" s="231" t="s">
        <v>149</v>
      </c>
      <c r="E822" s="232" t="s">
        <v>1</v>
      </c>
      <c r="F822" s="233" t="s">
        <v>170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149</v>
      </c>
      <c r="AU822" s="239" t="s">
        <v>147</v>
      </c>
      <c r="AV822" s="13" t="s">
        <v>81</v>
      </c>
      <c r="AW822" s="13" t="s">
        <v>30</v>
      </c>
      <c r="AX822" s="13" t="s">
        <v>73</v>
      </c>
      <c r="AY822" s="239" t="s">
        <v>139</v>
      </c>
    </row>
    <row r="823" s="14" customFormat="1">
      <c r="A823" s="14"/>
      <c r="B823" s="240"/>
      <c r="C823" s="241"/>
      <c r="D823" s="231" t="s">
        <v>149</v>
      </c>
      <c r="E823" s="242" t="s">
        <v>1</v>
      </c>
      <c r="F823" s="243" t="s">
        <v>146</v>
      </c>
      <c r="G823" s="241"/>
      <c r="H823" s="244">
        <v>4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149</v>
      </c>
      <c r="AU823" s="250" t="s">
        <v>147</v>
      </c>
      <c r="AV823" s="14" t="s">
        <v>147</v>
      </c>
      <c r="AW823" s="14" t="s">
        <v>30</v>
      </c>
      <c r="AX823" s="14" t="s">
        <v>73</v>
      </c>
      <c r="AY823" s="250" t="s">
        <v>139</v>
      </c>
    </row>
    <row r="824" s="13" customFormat="1">
      <c r="A824" s="13"/>
      <c r="B824" s="229"/>
      <c r="C824" s="230"/>
      <c r="D824" s="231" t="s">
        <v>149</v>
      </c>
      <c r="E824" s="232" t="s">
        <v>1</v>
      </c>
      <c r="F824" s="233" t="s">
        <v>172</v>
      </c>
      <c r="G824" s="230"/>
      <c r="H824" s="232" t="s">
        <v>1</v>
      </c>
      <c r="I824" s="234"/>
      <c r="J824" s="230"/>
      <c r="K824" s="230"/>
      <c r="L824" s="235"/>
      <c r="M824" s="236"/>
      <c r="N824" s="237"/>
      <c r="O824" s="237"/>
      <c r="P824" s="237"/>
      <c r="Q824" s="237"/>
      <c r="R824" s="237"/>
      <c r="S824" s="237"/>
      <c r="T824" s="238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39" t="s">
        <v>149</v>
      </c>
      <c r="AU824" s="239" t="s">
        <v>147</v>
      </c>
      <c r="AV824" s="13" t="s">
        <v>81</v>
      </c>
      <c r="AW824" s="13" t="s">
        <v>30</v>
      </c>
      <c r="AX824" s="13" t="s">
        <v>73</v>
      </c>
      <c r="AY824" s="239" t="s">
        <v>139</v>
      </c>
    </row>
    <row r="825" s="14" customFormat="1">
      <c r="A825" s="14"/>
      <c r="B825" s="240"/>
      <c r="C825" s="241"/>
      <c r="D825" s="231" t="s">
        <v>149</v>
      </c>
      <c r="E825" s="242" t="s">
        <v>1</v>
      </c>
      <c r="F825" s="243" t="s">
        <v>146</v>
      </c>
      <c r="G825" s="241"/>
      <c r="H825" s="244">
        <v>4</v>
      </c>
      <c r="I825" s="245"/>
      <c r="J825" s="241"/>
      <c r="K825" s="241"/>
      <c r="L825" s="246"/>
      <c r="M825" s="247"/>
      <c r="N825" s="248"/>
      <c r="O825" s="248"/>
      <c r="P825" s="248"/>
      <c r="Q825" s="248"/>
      <c r="R825" s="248"/>
      <c r="S825" s="248"/>
      <c r="T825" s="249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0" t="s">
        <v>149</v>
      </c>
      <c r="AU825" s="250" t="s">
        <v>147</v>
      </c>
      <c r="AV825" s="14" t="s">
        <v>147</v>
      </c>
      <c r="AW825" s="14" t="s">
        <v>30</v>
      </c>
      <c r="AX825" s="14" t="s">
        <v>73</v>
      </c>
      <c r="AY825" s="250" t="s">
        <v>139</v>
      </c>
    </row>
    <row r="826" s="13" customFormat="1">
      <c r="A826" s="13"/>
      <c r="B826" s="229"/>
      <c r="C826" s="230"/>
      <c r="D826" s="231" t="s">
        <v>149</v>
      </c>
      <c r="E826" s="232" t="s">
        <v>1</v>
      </c>
      <c r="F826" s="233" t="s">
        <v>162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149</v>
      </c>
      <c r="AU826" s="239" t="s">
        <v>147</v>
      </c>
      <c r="AV826" s="13" t="s">
        <v>81</v>
      </c>
      <c r="AW826" s="13" t="s">
        <v>30</v>
      </c>
      <c r="AX826" s="13" t="s">
        <v>73</v>
      </c>
      <c r="AY826" s="239" t="s">
        <v>139</v>
      </c>
    </row>
    <row r="827" s="14" customFormat="1">
      <c r="A827" s="14"/>
      <c r="B827" s="240"/>
      <c r="C827" s="241"/>
      <c r="D827" s="231" t="s">
        <v>149</v>
      </c>
      <c r="E827" s="242" t="s">
        <v>1</v>
      </c>
      <c r="F827" s="243" t="s">
        <v>81</v>
      </c>
      <c r="G827" s="241"/>
      <c r="H827" s="244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149</v>
      </c>
      <c r="AU827" s="250" t="s">
        <v>147</v>
      </c>
      <c r="AV827" s="14" t="s">
        <v>147</v>
      </c>
      <c r="AW827" s="14" t="s">
        <v>30</v>
      </c>
      <c r="AX827" s="14" t="s">
        <v>73</v>
      </c>
      <c r="AY827" s="250" t="s">
        <v>139</v>
      </c>
    </row>
    <row r="828" s="13" customFormat="1">
      <c r="A828" s="13"/>
      <c r="B828" s="229"/>
      <c r="C828" s="230"/>
      <c r="D828" s="231" t="s">
        <v>149</v>
      </c>
      <c r="E828" s="232" t="s">
        <v>1</v>
      </c>
      <c r="F828" s="233" t="s">
        <v>166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149</v>
      </c>
      <c r="AU828" s="239" t="s">
        <v>147</v>
      </c>
      <c r="AV828" s="13" t="s">
        <v>81</v>
      </c>
      <c r="AW828" s="13" t="s">
        <v>30</v>
      </c>
      <c r="AX828" s="13" t="s">
        <v>73</v>
      </c>
      <c r="AY828" s="239" t="s">
        <v>139</v>
      </c>
    </row>
    <row r="829" s="14" customFormat="1">
      <c r="A829" s="14"/>
      <c r="B829" s="240"/>
      <c r="C829" s="241"/>
      <c r="D829" s="231" t="s">
        <v>149</v>
      </c>
      <c r="E829" s="242" t="s">
        <v>1</v>
      </c>
      <c r="F829" s="243" t="s">
        <v>81</v>
      </c>
      <c r="G829" s="241"/>
      <c r="H829" s="244">
        <v>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149</v>
      </c>
      <c r="AU829" s="250" t="s">
        <v>147</v>
      </c>
      <c r="AV829" s="14" t="s">
        <v>147</v>
      </c>
      <c r="AW829" s="14" t="s">
        <v>30</v>
      </c>
      <c r="AX829" s="14" t="s">
        <v>73</v>
      </c>
      <c r="AY829" s="250" t="s">
        <v>139</v>
      </c>
    </row>
    <row r="830" s="13" customFormat="1">
      <c r="A830" s="13"/>
      <c r="B830" s="229"/>
      <c r="C830" s="230"/>
      <c r="D830" s="231" t="s">
        <v>149</v>
      </c>
      <c r="E830" s="232" t="s">
        <v>1</v>
      </c>
      <c r="F830" s="233" t="s">
        <v>164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149</v>
      </c>
      <c r="AU830" s="239" t="s">
        <v>147</v>
      </c>
      <c r="AV830" s="13" t="s">
        <v>81</v>
      </c>
      <c r="AW830" s="13" t="s">
        <v>30</v>
      </c>
      <c r="AX830" s="13" t="s">
        <v>73</v>
      </c>
      <c r="AY830" s="239" t="s">
        <v>139</v>
      </c>
    </row>
    <row r="831" s="14" customFormat="1">
      <c r="A831" s="14"/>
      <c r="B831" s="240"/>
      <c r="C831" s="241"/>
      <c r="D831" s="231" t="s">
        <v>149</v>
      </c>
      <c r="E831" s="242" t="s">
        <v>1</v>
      </c>
      <c r="F831" s="243" t="s">
        <v>81</v>
      </c>
      <c r="G831" s="241"/>
      <c r="H831" s="244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149</v>
      </c>
      <c r="AU831" s="250" t="s">
        <v>147</v>
      </c>
      <c r="AV831" s="14" t="s">
        <v>147</v>
      </c>
      <c r="AW831" s="14" t="s">
        <v>30</v>
      </c>
      <c r="AX831" s="14" t="s">
        <v>73</v>
      </c>
      <c r="AY831" s="250" t="s">
        <v>139</v>
      </c>
    </row>
    <row r="832" s="15" customFormat="1">
      <c r="A832" s="15"/>
      <c r="B832" s="251"/>
      <c r="C832" s="252"/>
      <c r="D832" s="231" t="s">
        <v>149</v>
      </c>
      <c r="E832" s="253" t="s">
        <v>1</v>
      </c>
      <c r="F832" s="254" t="s">
        <v>174</v>
      </c>
      <c r="G832" s="252"/>
      <c r="H832" s="255">
        <v>11</v>
      </c>
      <c r="I832" s="256"/>
      <c r="J832" s="252"/>
      <c r="K832" s="252"/>
      <c r="L832" s="257"/>
      <c r="M832" s="258"/>
      <c r="N832" s="259"/>
      <c r="O832" s="259"/>
      <c r="P832" s="259"/>
      <c r="Q832" s="259"/>
      <c r="R832" s="259"/>
      <c r="S832" s="259"/>
      <c r="T832" s="260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61" t="s">
        <v>149</v>
      </c>
      <c r="AU832" s="261" t="s">
        <v>147</v>
      </c>
      <c r="AV832" s="15" t="s">
        <v>146</v>
      </c>
      <c r="AW832" s="15" t="s">
        <v>30</v>
      </c>
      <c r="AX832" s="15" t="s">
        <v>81</v>
      </c>
      <c r="AY832" s="261" t="s">
        <v>139</v>
      </c>
    </row>
    <row r="833" s="2" customFormat="1" ht="37.8" customHeight="1">
      <c r="A833" s="38"/>
      <c r="B833" s="39"/>
      <c r="C833" s="215" t="s">
        <v>1051</v>
      </c>
      <c r="D833" s="215" t="s">
        <v>142</v>
      </c>
      <c r="E833" s="216" t="s">
        <v>1052</v>
      </c>
      <c r="F833" s="217" t="s">
        <v>1053</v>
      </c>
      <c r="G833" s="218" t="s">
        <v>145</v>
      </c>
      <c r="H833" s="219">
        <v>6</v>
      </c>
      <c r="I833" s="220"/>
      <c r="J833" s="221">
        <f>ROUND(I833*H833,2)</f>
        <v>0</v>
      </c>
      <c r="K833" s="222"/>
      <c r="L833" s="44"/>
      <c r="M833" s="223" t="s">
        <v>1</v>
      </c>
      <c r="N833" s="224" t="s">
        <v>39</v>
      </c>
      <c r="O833" s="91"/>
      <c r="P833" s="225">
        <f>O833*H833</f>
        <v>0</v>
      </c>
      <c r="Q833" s="225">
        <v>0</v>
      </c>
      <c r="R833" s="225">
        <f>Q833*H833</f>
        <v>0</v>
      </c>
      <c r="S833" s="225">
        <v>5.0000000000000002E-05</v>
      </c>
      <c r="T833" s="226">
        <f>S833*H833</f>
        <v>0.00030000000000000003</v>
      </c>
      <c r="U833" s="38"/>
      <c r="V833" s="38"/>
      <c r="W833" s="38"/>
      <c r="X833" s="38"/>
      <c r="Y833" s="38"/>
      <c r="Z833" s="38"/>
      <c r="AA833" s="38"/>
      <c r="AB833" s="38"/>
      <c r="AC833" s="38"/>
      <c r="AD833" s="38"/>
      <c r="AE833" s="38"/>
      <c r="AR833" s="227" t="s">
        <v>247</v>
      </c>
      <c r="AT833" s="227" t="s">
        <v>142</v>
      </c>
      <c r="AU833" s="227" t="s">
        <v>147</v>
      </c>
      <c r="AY833" s="17" t="s">
        <v>139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17" t="s">
        <v>147</v>
      </c>
      <c r="BK833" s="228">
        <f>ROUND(I833*H833,2)</f>
        <v>0</v>
      </c>
      <c r="BL833" s="17" t="s">
        <v>247</v>
      </c>
      <c r="BM833" s="227" t="s">
        <v>1054</v>
      </c>
    </row>
    <row r="834" s="13" customFormat="1">
      <c r="A834" s="13"/>
      <c r="B834" s="229"/>
      <c r="C834" s="230"/>
      <c r="D834" s="231" t="s">
        <v>149</v>
      </c>
      <c r="E834" s="232" t="s">
        <v>1</v>
      </c>
      <c r="F834" s="233" t="s">
        <v>943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149</v>
      </c>
      <c r="AU834" s="239" t="s">
        <v>147</v>
      </c>
      <c r="AV834" s="13" t="s">
        <v>81</v>
      </c>
      <c r="AW834" s="13" t="s">
        <v>30</v>
      </c>
      <c r="AX834" s="13" t="s">
        <v>73</v>
      </c>
      <c r="AY834" s="239" t="s">
        <v>139</v>
      </c>
    </row>
    <row r="835" s="14" customFormat="1">
      <c r="A835" s="14"/>
      <c r="B835" s="240"/>
      <c r="C835" s="241"/>
      <c r="D835" s="231" t="s">
        <v>149</v>
      </c>
      <c r="E835" s="242" t="s">
        <v>1</v>
      </c>
      <c r="F835" s="243" t="s">
        <v>81</v>
      </c>
      <c r="G835" s="241"/>
      <c r="H835" s="244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149</v>
      </c>
      <c r="AU835" s="250" t="s">
        <v>147</v>
      </c>
      <c r="AV835" s="14" t="s">
        <v>147</v>
      </c>
      <c r="AW835" s="14" t="s">
        <v>30</v>
      </c>
      <c r="AX835" s="14" t="s">
        <v>73</v>
      </c>
      <c r="AY835" s="250" t="s">
        <v>139</v>
      </c>
    </row>
    <row r="836" s="13" customFormat="1">
      <c r="A836" s="13"/>
      <c r="B836" s="229"/>
      <c r="C836" s="230"/>
      <c r="D836" s="231" t="s">
        <v>149</v>
      </c>
      <c r="E836" s="232" t="s">
        <v>1</v>
      </c>
      <c r="F836" s="233" t="s">
        <v>172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149</v>
      </c>
      <c r="AU836" s="239" t="s">
        <v>147</v>
      </c>
      <c r="AV836" s="13" t="s">
        <v>81</v>
      </c>
      <c r="AW836" s="13" t="s">
        <v>30</v>
      </c>
      <c r="AX836" s="13" t="s">
        <v>73</v>
      </c>
      <c r="AY836" s="239" t="s">
        <v>139</v>
      </c>
    </row>
    <row r="837" s="14" customFormat="1">
      <c r="A837" s="14"/>
      <c r="B837" s="240"/>
      <c r="C837" s="241"/>
      <c r="D837" s="231" t="s">
        <v>149</v>
      </c>
      <c r="E837" s="242" t="s">
        <v>1</v>
      </c>
      <c r="F837" s="243" t="s">
        <v>140</v>
      </c>
      <c r="G837" s="241"/>
      <c r="H837" s="244">
        <v>3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149</v>
      </c>
      <c r="AU837" s="250" t="s">
        <v>147</v>
      </c>
      <c r="AV837" s="14" t="s">
        <v>147</v>
      </c>
      <c r="AW837" s="14" t="s">
        <v>30</v>
      </c>
      <c r="AX837" s="14" t="s">
        <v>73</v>
      </c>
      <c r="AY837" s="250" t="s">
        <v>139</v>
      </c>
    </row>
    <row r="838" s="13" customFormat="1">
      <c r="A838" s="13"/>
      <c r="B838" s="229"/>
      <c r="C838" s="230"/>
      <c r="D838" s="231" t="s">
        <v>149</v>
      </c>
      <c r="E838" s="232" t="s">
        <v>1</v>
      </c>
      <c r="F838" s="233" t="s">
        <v>170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149</v>
      </c>
      <c r="AU838" s="239" t="s">
        <v>147</v>
      </c>
      <c r="AV838" s="13" t="s">
        <v>81</v>
      </c>
      <c r="AW838" s="13" t="s">
        <v>30</v>
      </c>
      <c r="AX838" s="13" t="s">
        <v>73</v>
      </c>
      <c r="AY838" s="239" t="s">
        <v>139</v>
      </c>
    </row>
    <row r="839" s="14" customFormat="1">
      <c r="A839" s="14"/>
      <c r="B839" s="240"/>
      <c r="C839" s="241"/>
      <c r="D839" s="231" t="s">
        <v>149</v>
      </c>
      <c r="E839" s="242" t="s">
        <v>1</v>
      </c>
      <c r="F839" s="243" t="s">
        <v>147</v>
      </c>
      <c r="G839" s="241"/>
      <c r="H839" s="244">
        <v>2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149</v>
      </c>
      <c r="AU839" s="250" t="s">
        <v>147</v>
      </c>
      <c r="AV839" s="14" t="s">
        <v>147</v>
      </c>
      <c r="AW839" s="14" t="s">
        <v>30</v>
      </c>
      <c r="AX839" s="14" t="s">
        <v>73</v>
      </c>
      <c r="AY839" s="250" t="s">
        <v>139</v>
      </c>
    </row>
    <row r="840" s="15" customFormat="1">
      <c r="A840" s="15"/>
      <c r="B840" s="251"/>
      <c r="C840" s="252"/>
      <c r="D840" s="231" t="s">
        <v>149</v>
      </c>
      <c r="E840" s="253" t="s">
        <v>1</v>
      </c>
      <c r="F840" s="254" t="s">
        <v>174</v>
      </c>
      <c r="G840" s="252"/>
      <c r="H840" s="255">
        <v>6</v>
      </c>
      <c r="I840" s="256"/>
      <c r="J840" s="252"/>
      <c r="K840" s="252"/>
      <c r="L840" s="257"/>
      <c r="M840" s="258"/>
      <c r="N840" s="259"/>
      <c r="O840" s="259"/>
      <c r="P840" s="259"/>
      <c r="Q840" s="259"/>
      <c r="R840" s="259"/>
      <c r="S840" s="259"/>
      <c r="T840" s="260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61" t="s">
        <v>149</v>
      </c>
      <c r="AU840" s="261" t="s">
        <v>147</v>
      </c>
      <c r="AV840" s="15" t="s">
        <v>146</v>
      </c>
      <c r="AW840" s="15" t="s">
        <v>30</v>
      </c>
      <c r="AX840" s="15" t="s">
        <v>81</v>
      </c>
      <c r="AY840" s="261" t="s">
        <v>139</v>
      </c>
    </row>
    <row r="841" s="2" customFormat="1" ht="16.5" customHeight="1">
      <c r="A841" s="38"/>
      <c r="B841" s="39"/>
      <c r="C841" s="215" t="s">
        <v>1055</v>
      </c>
      <c r="D841" s="215" t="s">
        <v>142</v>
      </c>
      <c r="E841" s="216" t="s">
        <v>1056</v>
      </c>
      <c r="F841" s="217" t="s">
        <v>1057</v>
      </c>
      <c r="G841" s="218" t="s">
        <v>145</v>
      </c>
      <c r="H841" s="219">
        <v>5</v>
      </c>
      <c r="I841" s="220"/>
      <c r="J841" s="221">
        <f>ROUND(I841*H841,2)</f>
        <v>0</v>
      </c>
      <c r="K841" s="222"/>
      <c r="L841" s="44"/>
      <c r="M841" s="223" t="s">
        <v>1</v>
      </c>
      <c r="N841" s="224" t="s">
        <v>39</v>
      </c>
      <c r="O841" s="91"/>
      <c r="P841" s="225">
        <f>O841*H841</f>
        <v>0</v>
      </c>
      <c r="Q841" s="225">
        <v>0</v>
      </c>
      <c r="R841" s="225">
        <f>Q841*H841</f>
        <v>0</v>
      </c>
      <c r="S841" s="225">
        <v>0</v>
      </c>
      <c r="T841" s="226">
        <f>S841*H841</f>
        <v>0</v>
      </c>
      <c r="U841" s="38"/>
      <c r="V841" s="38"/>
      <c r="W841" s="38"/>
      <c r="X841" s="38"/>
      <c r="Y841" s="38"/>
      <c r="Z841" s="38"/>
      <c r="AA841" s="38"/>
      <c r="AB841" s="38"/>
      <c r="AC841" s="38"/>
      <c r="AD841" s="38"/>
      <c r="AE841" s="38"/>
      <c r="AR841" s="227" t="s">
        <v>247</v>
      </c>
      <c r="AT841" s="227" t="s">
        <v>142</v>
      </c>
      <c r="AU841" s="227" t="s">
        <v>147</v>
      </c>
      <c r="AY841" s="17" t="s">
        <v>139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17" t="s">
        <v>147</v>
      </c>
      <c r="BK841" s="228">
        <f>ROUND(I841*H841,2)</f>
        <v>0</v>
      </c>
      <c r="BL841" s="17" t="s">
        <v>247</v>
      </c>
      <c r="BM841" s="227" t="s">
        <v>1058</v>
      </c>
    </row>
    <row r="842" s="14" customFormat="1">
      <c r="A842" s="14"/>
      <c r="B842" s="240"/>
      <c r="C842" s="241"/>
      <c r="D842" s="231" t="s">
        <v>149</v>
      </c>
      <c r="E842" s="242" t="s">
        <v>1</v>
      </c>
      <c r="F842" s="243" t="s">
        <v>1059</v>
      </c>
      <c r="G842" s="241"/>
      <c r="H842" s="244">
        <v>5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149</v>
      </c>
      <c r="AU842" s="250" t="s">
        <v>147</v>
      </c>
      <c r="AV842" s="14" t="s">
        <v>147</v>
      </c>
      <c r="AW842" s="14" t="s">
        <v>30</v>
      </c>
      <c r="AX842" s="14" t="s">
        <v>81</v>
      </c>
      <c r="AY842" s="250" t="s">
        <v>139</v>
      </c>
    </row>
    <row r="843" s="2" customFormat="1" ht="16.5" customHeight="1">
      <c r="A843" s="38"/>
      <c r="B843" s="39"/>
      <c r="C843" s="262" t="s">
        <v>1060</v>
      </c>
      <c r="D843" s="262" t="s">
        <v>357</v>
      </c>
      <c r="E843" s="263" t="s">
        <v>1061</v>
      </c>
      <c r="F843" s="264" t="s">
        <v>1062</v>
      </c>
      <c r="G843" s="265" t="s">
        <v>145</v>
      </c>
      <c r="H843" s="266">
        <v>4</v>
      </c>
      <c r="I843" s="267"/>
      <c r="J843" s="268">
        <f>ROUND(I843*H843,2)</f>
        <v>0</v>
      </c>
      <c r="K843" s="269"/>
      <c r="L843" s="270"/>
      <c r="M843" s="271" t="s">
        <v>1</v>
      </c>
      <c r="N843" s="272" t="s">
        <v>39</v>
      </c>
      <c r="O843" s="91"/>
      <c r="P843" s="225">
        <f>O843*H843</f>
        <v>0</v>
      </c>
      <c r="Q843" s="225">
        <v>0.00040000000000000002</v>
      </c>
      <c r="R843" s="225">
        <f>Q843*H843</f>
        <v>0.0016000000000000001</v>
      </c>
      <c r="S843" s="225">
        <v>0</v>
      </c>
      <c r="T843" s="226">
        <f>S843*H843</f>
        <v>0</v>
      </c>
      <c r="U843" s="38"/>
      <c r="V843" s="38"/>
      <c r="W843" s="38"/>
      <c r="X843" s="38"/>
      <c r="Y843" s="38"/>
      <c r="Z843" s="38"/>
      <c r="AA843" s="38"/>
      <c r="AB843" s="38"/>
      <c r="AC843" s="38"/>
      <c r="AD843" s="38"/>
      <c r="AE843" s="38"/>
      <c r="AR843" s="227" t="s">
        <v>330</v>
      </c>
      <c r="AT843" s="227" t="s">
        <v>357</v>
      </c>
      <c r="AU843" s="227" t="s">
        <v>147</v>
      </c>
      <c r="AY843" s="17" t="s">
        <v>139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17" t="s">
        <v>147</v>
      </c>
      <c r="BK843" s="228">
        <f>ROUND(I843*H843,2)</f>
        <v>0</v>
      </c>
      <c r="BL843" s="17" t="s">
        <v>247</v>
      </c>
      <c r="BM843" s="227" t="s">
        <v>1063</v>
      </c>
    </row>
    <row r="844" s="14" customFormat="1">
      <c r="A844" s="14"/>
      <c r="B844" s="240"/>
      <c r="C844" s="241"/>
      <c r="D844" s="231" t="s">
        <v>149</v>
      </c>
      <c r="E844" s="242" t="s">
        <v>1</v>
      </c>
      <c r="F844" s="243" t="s">
        <v>146</v>
      </c>
      <c r="G844" s="241"/>
      <c r="H844" s="244">
        <v>4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149</v>
      </c>
      <c r="AU844" s="250" t="s">
        <v>147</v>
      </c>
      <c r="AV844" s="14" t="s">
        <v>147</v>
      </c>
      <c r="AW844" s="14" t="s">
        <v>30</v>
      </c>
      <c r="AX844" s="14" t="s">
        <v>81</v>
      </c>
      <c r="AY844" s="250" t="s">
        <v>139</v>
      </c>
    </row>
    <row r="845" s="2" customFormat="1" ht="16.5" customHeight="1">
      <c r="A845" s="38"/>
      <c r="B845" s="39"/>
      <c r="C845" s="262" t="s">
        <v>1064</v>
      </c>
      <c r="D845" s="262" t="s">
        <v>357</v>
      </c>
      <c r="E845" s="263" t="s">
        <v>1065</v>
      </c>
      <c r="F845" s="264" t="s">
        <v>1066</v>
      </c>
      <c r="G845" s="265" t="s">
        <v>145</v>
      </c>
      <c r="H845" s="266">
        <v>1</v>
      </c>
      <c r="I845" s="267"/>
      <c r="J845" s="268">
        <f>ROUND(I845*H845,2)</f>
        <v>0</v>
      </c>
      <c r="K845" s="269"/>
      <c r="L845" s="270"/>
      <c r="M845" s="271" t="s">
        <v>1</v>
      </c>
      <c r="N845" s="272" t="s">
        <v>39</v>
      </c>
      <c r="O845" s="91"/>
      <c r="P845" s="225">
        <f>O845*H845</f>
        <v>0</v>
      </c>
      <c r="Q845" s="225">
        <v>0.00040000000000000002</v>
      </c>
      <c r="R845" s="225">
        <f>Q845*H845</f>
        <v>0.00040000000000000002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330</v>
      </c>
      <c r="AT845" s="227" t="s">
        <v>357</v>
      </c>
      <c r="AU845" s="227" t="s">
        <v>147</v>
      </c>
      <c r="AY845" s="17" t="s">
        <v>139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147</v>
      </c>
      <c r="BK845" s="228">
        <f>ROUND(I845*H845,2)</f>
        <v>0</v>
      </c>
      <c r="BL845" s="17" t="s">
        <v>247</v>
      </c>
      <c r="BM845" s="227" t="s">
        <v>1067</v>
      </c>
    </row>
    <row r="846" s="13" customFormat="1">
      <c r="A846" s="13"/>
      <c r="B846" s="229"/>
      <c r="C846" s="230"/>
      <c r="D846" s="231" t="s">
        <v>149</v>
      </c>
      <c r="E846" s="232" t="s">
        <v>1</v>
      </c>
      <c r="F846" s="233" t="s">
        <v>1068</v>
      </c>
      <c r="G846" s="230"/>
      <c r="H846" s="232" t="s">
        <v>1</v>
      </c>
      <c r="I846" s="234"/>
      <c r="J846" s="230"/>
      <c r="K846" s="230"/>
      <c r="L846" s="235"/>
      <c r="M846" s="236"/>
      <c r="N846" s="237"/>
      <c r="O846" s="237"/>
      <c r="P846" s="237"/>
      <c r="Q846" s="237"/>
      <c r="R846" s="237"/>
      <c r="S846" s="237"/>
      <c r="T846" s="238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39" t="s">
        <v>149</v>
      </c>
      <c r="AU846" s="239" t="s">
        <v>147</v>
      </c>
      <c r="AV846" s="13" t="s">
        <v>81</v>
      </c>
      <c r="AW846" s="13" t="s">
        <v>30</v>
      </c>
      <c r="AX846" s="13" t="s">
        <v>73</v>
      </c>
      <c r="AY846" s="239" t="s">
        <v>139</v>
      </c>
    </row>
    <row r="847" s="14" customFormat="1">
      <c r="A847" s="14"/>
      <c r="B847" s="240"/>
      <c r="C847" s="241"/>
      <c r="D847" s="231" t="s">
        <v>149</v>
      </c>
      <c r="E847" s="242" t="s">
        <v>1</v>
      </c>
      <c r="F847" s="243" t="s">
        <v>81</v>
      </c>
      <c r="G847" s="241"/>
      <c r="H847" s="244">
        <v>1</v>
      </c>
      <c r="I847" s="245"/>
      <c r="J847" s="241"/>
      <c r="K847" s="241"/>
      <c r="L847" s="246"/>
      <c r="M847" s="247"/>
      <c r="N847" s="248"/>
      <c r="O847" s="248"/>
      <c r="P847" s="248"/>
      <c r="Q847" s="248"/>
      <c r="R847" s="248"/>
      <c r="S847" s="248"/>
      <c r="T847" s="249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0" t="s">
        <v>149</v>
      </c>
      <c r="AU847" s="250" t="s">
        <v>147</v>
      </c>
      <c r="AV847" s="14" t="s">
        <v>147</v>
      </c>
      <c r="AW847" s="14" t="s">
        <v>30</v>
      </c>
      <c r="AX847" s="14" t="s">
        <v>81</v>
      </c>
      <c r="AY847" s="250" t="s">
        <v>139</v>
      </c>
    </row>
    <row r="848" s="2" customFormat="1" ht="24.15" customHeight="1">
      <c r="A848" s="38"/>
      <c r="B848" s="39"/>
      <c r="C848" s="215" t="s">
        <v>1069</v>
      </c>
      <c r="D848" s="215" t="s">
        <v>142</v>
      </c>
      <c r="E848" s="216" t="s">
        <v>1070</v>
      </c>
      <c r="F848" s="217" t="s">
        <v>1071</v>
      </c>
      <c r="G848" s="218" t="s">
        <v>145</v>
      </c>
      <c r="H848" s="219">
        <v>1</v>
      </c>
      <c r="I848" s="220"/>
      <c r="J848" s="221">
        <f>ROUND(I848*H848,2)</f>
        <v>0</v>
      </c>
      <c r="K848" s="222"/>
      <c r="L848" s="44"/>
      <c r="M848" s="223" t="s">
        <v>1</v>
      </c>
      <c r="N848" s="224" t="s">
        <v>39</v>
      </c>
      <c r="O848" s="91"/>
      <c r="P848" s="225">
        <f>O848*H848</f>
        <v>0</v>
      </c>
      <c r="Q848" s="225">
        <v>0</v>
      </c>
      <c r="R848" s="225">
        <f>Q848*H848</f>
        <v>0</v>
      </c>
      <c r="S848" s="225">
        <v>0</v>
      </c>
      <c r="T848" s="226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7" t="s">
        <v>247</v>
      </c>
      <c r="AT848" s="227" t="s">
        <v>142</v>
      </c>
      <c r="AU848" s="227" t="s">
        <v>147</v>
      </c>
      <c r="AY848" s="17" t="s">
        <v>139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7" t="s">
        <v>147</v>
      </c>
      <c r="BK848" s="228">
        <f>ROUND(I848*H848,2)</f>
        <v>0</v>
      </c>
      <c r="BL848" s="17" t="s">
        <v>247</v>
      </c>
      <c r="BM848" s="227" t="s">
        <v>1072</v>
      </c>
    </row>
    <row r="849" s="13" customFormat="1">
      <c r="A849" s="13"/>
      <c r="B849" s="229"/>
      <c r="C849" s="230"/>
      <c r="D849" s="231" t="s">
        <v>149</v>
      </c>
      <c r="E849" s="232" t="s">
        <v>1</v>
      </c>
      <c r="F849" s="233" t="s">
        <v>1073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149</v>
      </c>
      <c r="AU849" s="239" t="s">
        <v>147</v>
      </c>
      <c r="AV849" s="13" t="s">
        <v>81</v>
      </c>
      <c r="AW849" s="13" t="s">
        <v>30</v>
      </c>
      <c r="AX849" s="13" t="s">
        <v>73</v>
      </c>
      <c r="AY849" s="239" t="s">
        <v>139</v>
      </c>
    </row>
    <row r="850" s="14" customFormat="1">
      <c r="A850" s="14"/>
      <c r="B850" s="240"/>
      <c r="C850" s="241"/>
      <c r="D850" s="231" t="s">
        <v>149</v>
      </c>
      <c r="E850" s="242" t="s">
        <v>1</v>
      </c>
      <c r="F850" s="243" t="s">
        <v>81</v>
      </c>
      <c r="G850" s="241"/>
      <c r="H850" s="244">
        <v>1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149</v>
      </c>
      <c r="AU850" s="250" t="s">
        <v>147</v>
      </c>
      <c r="AV850" s="14" t="s">
        <v>147</v>
      </c>
      <c r="AW850" s="14" t="s">
        <v>30</v>
      </c>
      <c r="AX850" s="14" t="s">
        <v>81</v>
      </c>
      <c r="AY850" s="250" t="s">
        <v>139</v>
      </c>
    </row>
    <row r="851" s="2" customFormat="1" ht="16.5" customHeight="1">
      <c r="A851" s="38"/>
      <c r="B851" s="39"/>
      <c r="C851" s="262" t="s">
        <v>1074</v>
      </c>
      <c r="D851" s="262" t="s">
        <v>357</v>
      </c>
      <c r="E851" s="263" t="s">
        <v>1075</v>
      </c>
      <c r="F851" s="264" t="s">
        <v>1076</v>
      </c>
      <c r="G851" s="265" t="s">
        <v>145</v>
      </c>
      <c r="H851" s="266">
        <v>1</v>
      </c>
      <c r="I851" s="267"/>
      <c r="J851" s="268">
        <f>ROUND(I851*H851,2)</f>
        <v>0</v>
      </c>
      <c r="K851" s="269"/>
      <c r="L851" s="270"/>
      <c r="M851" s="271" t="s">
        <v>1</v>
      </c>
      <c r="N851" s="272" t="s">
        <v>39</v>
      </c>
      <c r="O851" s="91"/>
      <c r="P851" s="225">
        <f>O851*H851</f>
        <v>0</v>
      </c>
      <c r="Q851" s="225">
        <v>0.00040000000000000002</v>
      </c>
      <c r="R851" s="225">
        <f>Q851*H851</f>
        <v>0.00040000000000000002</v>
      </c>
      <c r="S851" s="225">
        <v>0</v>
      </c>
      <c r="T851" s="226">
        <f>S851*H851</f>
        <v>0</v>
      </c>
      <c r="U851" s="38"/>
      <c r="V851" s="38"/>
      <c r="W851" s="38"/>
      <c r="X851" s="38"/>
      <c r="Y851" s="38"/>
      <c r="Z851" s="38"/>
      <c r="AA851" s="38"/>
      <c r="AB851" s="38"/>
      <c r="AC851" s="38"/>
      <c r="AD851" s="38"/>
      <c r="AE851" s="38"/>
      <c r="AR851" s="227" t="s">
        <v>330</v>
      </c>
      <c r="AT851" s="227" t="s">
        <v>357</v>
      </c>
      <c r="AU851" s="227" t="s">
        <v>147</v>
      </c>
      <c r="AY851" s="17" t="s">
        <v>139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17" t="s">
        <v>147</v>
      </c>
      <c r="BK851" s="228">
        <f>ROUND(I851*H851,2)</f>
        <v>0</v>
      </c>
      <c r="BL851" s="17" t="s">
        <v>247</v>
      </c>
      <c r="BM851" s="227" t="s">
        <v>1077</v>
      </c>
    </row>
    <row r="852" s="13" customFormat="1">
      <c r="A852" s="13"/>
      <c r="B852" s="229"/>
      <c r="C852" s="230"/>
      <c r="D852" s="231" t="s">
        <v>149</v>
      </c>
      <c r="E852" s="232" t="s">
        <v>1</v>
      </c>
      <c r="F852" s="233" t="s">
        <v>1073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149</v>
      </c>
      <c r="AU852" s="239" t="s">
        <v>147</v>
      </c>
      <c r="AV852" s="13" t="s">
        <v>81</v>
      </c>
      <c r="AW852" s="13" t="s">
        <v>30</v>
      </c>
      <c r="AX852" s="13" t="s">
        <v>73</v>
      </c>
      <c r="AY852" s="239" t="s">
        <v>139</v>
      </c>
    </row>
    <row r="853" s="14" customFormat="1">
      <c r="A853" s="14"/>
      <c r="B853" s="240"/>
      <c r="C853" s="241"/>
      <c r="D853" s="231" t="s">
        <v>149</v>
      </c>
      <c r="E853" s="242" t="s">
        <v>1</v>
      </c>
      <c r="F853" s="243" t="s">
        <v>81</v>
      </c>
      <c r="G853" s="241"/>
      <c r="H853" s="244">
        <v>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149</v>
      </c>
      <c r="AU853" s="250" t="s">
        <v>147</v>
      </c>
      <c r="AV853" s="14" t="s">
        <v>147</v>
      </c>
      <c r="AW853" s="14" t="s">
        <v>30</v>
      </c>
      <c r="AX853" s="14" t="s">
        <v>81</v>
      </c>
      <c r="AY853" s="250" t="s">
        <v>139</v>
      </c>
    </row>
    <row r="854" s="2" customFormat="1" ht="24.15" customHeight="1">
      <c r="A854" s="38"/>
      <c r="B854" s="39"/>
      <c r="C854" s="215" t="s">
        <v>1078</v>
      </c>
      <c r="D854" s="215" t="s">
        <v>142</v>
      </c>
      <c r="E854" s="216" t="s">
        <v>1079</v>
      </c>
      <c r="F854" s="217" t="s">
        <v>1080</v>
      </c>
      <c r="G854" s="218" t="s">
        <v>145</v>
      </c>
      <c r="H854" s="219">
        <v>2</v>
      </c>
      <c r="I854" s="220"/>
      <c r="J854" s="221">
        <f>ROUND(I854*H854,2)</f>
        <v>0</v>
      </c>
      <c r="K854" s="222"/>
      <c r="L854" s="44"/>
      <c r="M854" s="223" t="s">
        <v>1</v>
      </c>
      <c r="N854" s="224" t="s">
        <v>39</v>
      </c>
      <c r="O854" s="91"/>
      <c r="P854" s="225">
        <f>O854*H854</f>
        <v>0</v>
      </c>
      <c r="Q854" s="225">
        <v>0</v>
      </c>
      <c r="R854" s="225">
        <f>Q854*H854</f>
        <v>0</v>
      </c>
      <c r="S854" s="225">
        <v>0</v>
      </c>
      <c r="T854" s="226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7" t="s">
        <v>247</v>
      </c>
      <c r="AT854" s="227" t="s">
        <v>142</v>
      </c>
      <c r="AU854" s="227" t="s">
        <v>147</v>
      </c>
      <c r="AY854" s="17" t="s">
        <v>139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17" t="s">
        <v>147</v>
      </c>
      <c r="BK854" s="228">
        <f>ROUND(I854*H854,2)</f>
        <v>0</v>
      </c>
      <c r="BL854" s="17" t="s">
        <v>247</v>
      </c>
      <c r="BM854" s="227" t="s">
        <v>1081</v>
      </c>
    </row>
    <row r="855" s="14" customFormat="1">
      <c r="A855" s="14"/>
      <c r="B855" s="240"/>
      <c r="C855" s="241"/>
      <c r="D855" s="231" t="s">
        <v>149</v>
      </c>
      <c r="E855" s="242" t="s">
        <v>1</v>
      </c>
      <c r="F855" s="243" t="s">
        <v>147</v>
      </c>
      <c r="G855" s="241"/>
      <c r="H855" s="244">
        <v>2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149</v>
      </c>
      <c r="AU855" s="250" t="s">
        <v>147</v>
      </c>
      <c r="AV855" s="14" t="s">
        <v>147</v>
      </c>
      <c r="AW855" s="14" t="s">
        <v>30</v>
      </c>
      <c r="AX855" s="14" t="s">
        <v>81</v>
      </c>
      <c r="AY855" s="250" t="s">
        <v>139</v>
      </c>
    </row>
    <row r="856" s="2" customFormat="1" ht="24.15" customHeight="1">
      <c r="A856" s="38"/>
      <c r="B856" s="39"/>
      <c r="C856" s="262" t="s">
        <v>1082</v>
      </c>
      <c r="D856" s="262" t="s">
        <v>357</v>
      </c>
      <c r="E856" s="263" t="s">
        <v>1083</v>
      </c>
      <c r="F856" s="264" t="s">
        <v>1084</v>
      </c>
      <c r="G856" s="265" t="s">
        <v>145</v>
      </c>
      <c r="H856" s="266">
        <v>2</v>
      </c>
      <c r="I856" s="267"/>
      <c r="J856" s="268">
        <f>ROUND(I856*H856,2)</f>
        <v>0</v>
      </c>
      <c r="K856" s="269"/>
      <c r="L856" s="270"/>
      <c r="M856" s="271" t="s">
        <v>1</v>
      </c>
      <c r="N856" s="272" t="s">
        <v>39</v>
      </c>
      <c r="O856" s="91"/>
      <c r="P856" s="225">
        <f>O856*H856</f>
        <v>0</v>
      </c>
      <c r="Q856" s="225">
        <v>0.00046999999999999999</v>
      </c>
      <c r="R856" s="225">
        <f>Q856*H856</f>
        <v>0.00093999999999999997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330</v>
      </c>
      <c r="AT856" s="227" t="s">
        <v>357</v>
      </c>
      <c r="AU856" s="227" t="s">
        <v>147</v>
      </c>
      <c r="AY856" s="17" t="s">
        <v>139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147</v>
      </c>
      <c r="BK856" s="228">
        <f>ROUND(I856*H856,2)</f>
        <v>0</v>
      </c>
      <c r="BL856" s="17" t="s">
        <v>247</v>
      </c>
      <c r="BM856" s="227" t="s">
        <v>1085</v>
      </c>
    </row>
    <row r="857" s="14" customFormat="1">
      <c r="A857" s="14"/>
      <c r="B857" s="240"/>
      <c r="C857" s="241"/>
      <c r="D857" s="231" t="s">
        <v>149</v>
      </c>
      <c r="E857" s="242" t="s">
        <v>1</v>
      </c>
      <c r="F857" s="243" t="s">
        <v>147</v>
      </c>
      <c r="G857" s="241"/>
      <c r="H857" s="244">
        <v>2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149</v>
      </c>
      <c r="AU857" s="250" t="s">
        <v>147</v>
      </c>
      <c r="AV857" s="14" t="s">
        <v>147</v>
      </c>
      <c r="AW857" s="14" t="s">
        <v>30</v>
      </c>
      <c r="AX857" s="14" t="s">
        <v>81</v>
      </c>
      <c r="AY857" s="250" t="s">
        <v>139</v>
      </c>
    </row>
    <row r="858" s="2" customFormat="1" ht="24.15" customHeight="1">
      <c r="A858" s="38"/>
      <c r="B858" s="39"/>
      <c r="C858" s="215" t="s">
        <v>1086</v>
      </c>
      <c r="D858" s="215" t="s">
        <v>142</v>
      </c>
      <c r="E858" s="216" t="s">
        <v>1087</v>
      </c>
      <c r="F858" s="217" t="s">
        <v>1088</v>
      </c>
      <c r="G858" s="218" t="s">
        <v>145</v>
      </c>
      <c r="H858" s="219">
        <v>5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</v>
      </c>
      <c r="R858" s="225">
        <f>Q858*H858</f>
        <v>0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247</v>
      </c>
      <c r="AT858" s="227" t="s">
        <v>142</v>
      </c>
      <c r="AU858" s="227" t="s">
        <v>147</v>
      </c>
      <c r="AY858" s="17" t="s">
        <v>139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147</v>
      </c>
      <c r="BK858" s="228">
        <f>ROUND(I858*H858,2)</f>
        <v>0</v>
      </c>
      <c r="BL858" s="17" t="s">
        <v>247</v>
      </c>
      <c r="BM858" s="227" t="s">
        <v>1089</v>
      </c>
    </row>
    <row r="859" s="13" customFormat="1">
      <c r="A859" s="13"/>
      <c r="B859" s="229"/>
      <c r="C859" s="230"/>
      <c r="D859" s="231" t="s">
        <v>149</v>
      </c>
      <c r="E859" s="232" t="s">
        <v>1</v>
      </c>
      <c r="F859" s="233" t="s">
        <v>166</v>
      </c>
      <c r="G859" s="230"/>
      <c r="H859" s="232" t="s">
        <v>1</v>
      </c>
      <c r="I859" s="234"/>
      <c r="J859" s="230"/>
      <c r="K859" s="230"/>
      <c r="L859" s="235"/>
      <c r="M859" s="236"/>
      <c r="N859" s="237"/>
      <c r="O859" s="237"/>
      <c r="P859" s="237"/>
      <c r="Q859" s="237"/>
      <c r="R859" s="237"/>
      <c r="S859" s="237"/>
      <c r="T859" s="238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9" t="s">
        <v>149</v>
      </c>
      <c r="AU859" s="239" t="s">
        <v>147</v>
      </c>
      <c r="AV859" s="13" t="s">
        <v>81</v>
      </c>
      <c r="AW859" s="13" t="s">
        <v>30</v>
      </c>
      <c r="AX859" s="13" t="s">
        <v>73</v>
      </c>
      <c r="AY859" s="239" t="s">
        <v>139</v>
      </c>
    </row>
    <row r="860" s="14" customFormat="1">
      <c r="A860" s="14"/>
      <c r="B860" s="240"/>
      <c r="C860" s="241"/>
      <c r="D860" s="231" t="s">
        <v>149</v>
      </c>
      <c r="E860" s="242" t="s">
        <v>1</v>
      </c>
      <c r="F860" s="243" t="s">
        <v>81</v>
      </c>
      <c r="G860" s="241"/>
      <c r="H860" s="244">
        <v>1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149</v>
      </c>
      <c r="AU860" s="250" t="s">
        <v>147</v>
      </c>
      <c r="AV860" s="14" t="s">
        <v>147</v>
      </c>
      <c r="AW860" s="14" t="s">
        <v>30</v>
      </c>
      <c r="AX860" s="14" t="s">
        <v>73</v>
      </c>
      <c r="AY860" s="250" t="s">
        <v>139</v>
      </c>
    </row>
    <row r="861" s="13" customFormat="1">
      <c r="A861" s="13"/>
      <c r="B861" s="229"/>
      <c r="C861" s="230"/>
      <c r="D861" s="231" t="s">
        <v>149</v>
      </c>
      <c r="E861" s="232" t="s">
        <v>1</v>
      </c>
      <c r="F861" s="233" t="s">
        <v>164</v>
      </c>
      <c r="G861" s="230"/>
      <c r="H861" s="232" t="s">
        <v>1</v>
      </c>
      <c r="I861" s="234"/>
      <c r="J861" s="230"/>
      <c r="K861" s="230"/>
      <c r="L861" s="235"/>
      <c r="M861" s="236"/>
      <c r="N861" s="237"/>
      <c r="O861" s="237"/>
      <c r="P861" s="237"/>
      <c r="Q861" s="237"/>
      <c r="R861" s="237"/>
      <c r="S861" s="237"/>
      <c r="T861" s="238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T861" s="239" t="s">
        <v>149</v>
      </c>
      <c r="AU861" s="239" t="s">
        <v>147</v>
      </c>
      <c r="AV861" s="13" t="s">
        <v>81</v>
      </c>
      <c r="AW861" s="13" t="s">
        <v>30</v>
      </c>
      <c r="AX861" s="13" t="s">
        <v>73</v>
      </c>
      <c r="AY861" s="239" t="s">
        <v>139</v>
      </c>
    </row>
    <row r="862" s="14" customFormat="1">
      <c r="A862" s="14"/>
      <c r="B862" s="240"/>
      <c r="C862" s="241"/>
      <c r="D862" s="231" t="s">
        <v>149</v>
      </c>
      <c r="E862" s="242" t="s">
        <v>1</v>
      </c>
      <c r="F862" s="243" t="s">
        <v>81</v>
      </c>
      <c r="G862" s="241"/>
      <c r="H862" s="244">
        <v>1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149</v>
      </c>
      <c r="AU862" s="250" t="s">
        <v>147</v>
      </c>
      <c r="AV862" s="14" t="s">
        <v>147</v>
      </c>
      <c r="AW862" s="14" t="s">
        <v>30</v>
      </c>
      <c r="AX862" s="14" t="s">
        <v>73</v>
      </c>
      <c r="AY862" s="250" t="s">
        <v>139</v>
      </c>
    </row>
    <row r="863" s="13" customFormat="1">
      <c r="A863" s="13"/>
      <c r="B863" s="229"/>
      <c r="C863" s="230"/>
      <c r="D863" s="231" t="s">
        <v>149</v>
      </c>
      <c r="E863" s="232" t="s">
        <v>1</v>
      </c>
      <c r="F863" s="233" t="s">
        <v>1090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149</v>
      </c>
      <c r="AU863" s="239" t="s">
        <v>147</v>
      </c>
      <c r="AV863" s="13" t="s">
        <v>81</v>
      </c>
      <c r="AW863" s="13" t="s">
        <v>30</v>
      </c>
      <c r="AX863" s="13" t="s">
        <v>73</v>
      </c>
      <c r="AY863" s="239" t="s">
        <v>139</v>
      </c>
    </row>
    <row r="864" s="14" customFormat="1">
      <c r="A864" s="14"/>
      <c r="B864" s="240"/>
      <c r="C864" s="241"/>
      <c r="D864" s="231" t="s">
        <v>149</v>
      </c>
      <c r="E864" s="242" t="s">
        <v>1</v>
      </c>
      <c r="F864" s="243" t="s">
        <v>571</v>
      </c>
      <c r="G864" s="241"/>
      <c r="H864" s="244">
        <v>2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149</v>
      </c>
      <c r="AU864" s="250" t="s">
        <v>147</v>
      </c>
      <c r="AV864" s="14" t="s">
        <v>147</v>
      </c>
      <c r="AW864" s="14" t="s">
        <v>30</v>
      </c>
      <c r="AX864" s="14" t="s">
        <v>73</v>
      </c>
      <c r="AY864" s="250" t="s">
        <v>139</v>
      </c>
    </row>
    <row r="865" s="13" customFormat="1">
      <c r="A865" s="13"/>
      <c r="B865" s="229"/>
      <c r="C865" s="230"/>
      <c r="D865" s="231" t="s">
        <v>149</v>
      </c>
      <c r="E865" s="232" t="s">
        <v>1</v>
      </c>
      <c r="F865" s="233" t="s">
        <v>168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149</v>
      </c>
      <c r="AU865" s="239" t="s">
        <v>147</v>
      </c>
      <c r="AV865" s="13" t="s">
        <v>81</v>
      </c>
      <c r="AW865" s="13" t="s">
        <v>30</v>
      </c>
      <c r="AX865" s="13" t="s">
        <v>73</v>
      </c>
      <c r="AY865" s="239" t="s">
        <v>139</v>
      </c>
    </row>
    <row r="866" s="14" customFormat="1">
      <c r="A866" s="14"/>
      <c r="B866" s="240"/>
      <c r="C866" s="241"/>
      <c r="D866" s="231" t="s">
        <v>149</v>
      </c>
      <c r="E866" s="242" t="s">
        <v>1</v>
      </c>
      <c r="F866" s="243" t="s">
        <v>81</v>
      </c>
      <c r="G866" s="241"/>
      <c r="H866" s="244">
        <v>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0" t="s">
        <v>149</v>
      </c>
      <c r="AU866" s="250" t="s">
        <v>147</v>
      </c>
      <c r="AV866" s="14" t="s">
        <v>147</v>
      </c>
      <c r="AW866" s="14" t="s">
        <v>30</v>
      </c>
      <c r="AX866" s="14" t="s">
        <v>73</v>
      </c>
      <c r="AY866" s="250" t="s">
        <v>139</v>
      </c>
    </row>
    <row r="867" s="15" customFormat="1">
      <c r="A867" s="15"/>
      <c r="B867" s="251"/>
      <c r="C867" s="252"/>
      <c r="D867" s="231" t="s">
        <v>149</v>
      </c>
      <c r="E867" s="253" t="s">
        <v>1</v>
      </c>
      <c r="F867" s="254" t="s">
        <v>174</v>
      </c>
      <c r="G867" s="252"/>
      <c r="H867" s="255">
        <v>5</v>
      </c>
      <c r="I867" s="256"/>
      <c r="J867" s="252"/>
      <c r="K867" s="252"/>
      <c r="L867" s="257"/>
      <c r="M867" s="258"/>
      <c r="N867" s="259"/>
      <c r="O867" s="259"/>
      <c r="P867" s="259"/>
      <c r="Q867" s="259"/>
      <c r="R867" s="259"/>
      <c r="S867" s="259"/>
      <c r="T867" s="260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61" t="s">
        <v>149</v>
      </c>
      <c r="AU867" s="261" t="s">
        <v>147</v>
      </c>
      <c r="AV867" s="15" t="s">
        <v>146</v>
      </c>
      <c r="AW867" s="15" t="s">
        <v>30</v>
      </c>
      <c r="AX867" s="15" t="s">
        <v>81</v>
      </c>
      <c r="AY867" s="261" t="s">
        <v>139</v>
      </c>
    </row>
    <row r="868" s="2" customFormat="1" ht="24.15" customHeight="1">
      <c r="A868" s="38"/>
      <c r="B868" s="39"/>
      <c r="C868" s="215" t="s">
        <v>1091</v>
      </c>
      <c r="D868" s="215" t="s">
        <v>142</v>
      </c>
      <c r="E868" s="216" t="s">
        <v>1092</v>
      </c>
      <c r="F868" s="217" t="s">
        <v>1093</v>
      </c>
      <c r="G868" s="218" t="s">
        <v>145</v>
      </c>
      <c r="H868" s="219">
        <v>2</v>
      </c>
      <c r="I868" s="220"/>
      <c r="J868" s="221">
        <f>ROUND(I868*H868,2)</f>
        <v>0</v>
      </c>
      <c r="K868" s="222"/>
      <c r="L868" s="44"/>
      <c r="M868" s="223" t="s">
        <v>1</v>
      </c>
      <c r="N868" s="224" t="s">
        <v>39</v>
      </c>
      <c r="O868" s="91"/>
      <c r="P868" s="225">
        <f>O868*H868</f>
        <v>0</v>
      </c>
      <c r="Q868" s="225">
        <v>0</v>
      </c>
      <c r="R868" s="225">
        <f>Q868*H868</f>
        <v>0</v>
      </c>
      <c r="S868" s="225">
        <v>0</v>
      </c>
      <c r="T868" s="226">
        <f>S868*H868</f>
        <v>0</v>
      </c>
      <c r="U868" s="38"/>
      <c r="V868" s="38"/>
      <c r="W868" s="38"/>
      <c r="X868" s="38"/>
      <c r="Y868" s="38"/>
      <c r="Z868" s="38"/>
      <c r="AA868" s="38"/>
      <c r="AB868" s="38"/>
      <c r="AC868" s="38"/>
      <c r="AD868" s="38"/>
      <c r="AE868" s="38"/>
      <c r="AR868" s="227" t="s">
        <v>247</v>
      </c>
      <c r="AT868" s="227" t="s">
        <v>142</v>
      </c>
      <c r="AU868" s="227" t="s">
        <v>147</v>
      </c>
      <c r="AY868" s="17" t="s">
        <v>139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17" t="s">
        <v>147</v>
      </c>
      <c r="BK868" s="228">
        <f>ROUND(I868*H868,2)</f>
        <v>0</v>
      </c>
      <c r="BL868" s="17" t="s">
        <v>247</v>
      </c>
      <c r="BM868" s="227" t="s">
        <v>1094</v>
      </c>
    </row>
    <row r="869" s="13" customFormat="1">
      <c r="A869" s="13"/>
      <c r="B869" s="229"/>
      <c r="C869" s="230"/>
      <c r="D869" s="231" t="s">
        <v>149</v>
      </c>
      <c r="E869" s="232" t="s">
        <v>1</v>
      </c>
      <c r="F869" s="233" t="s">
        <v>1095</v>
      </c>
      <c r="G869" s="230"/>
      <c r="H869" s="232" t="s">
        <v>1</v>
      </c>
      <c r="I869" s="234"/>
      <c r="J869" s="230"/>
      <c r="K869" s="230"/>
      <c r="L869" s="235"/>
      <c r="M869" s="236"/>
      <c r="N869" s="237"/>
      <c r="O869" s="237"/>
      <c r="P869" s="237"/>
      <c r="Q869" s="237"/>
      <c r="R869" s="237"/>
      <c r="S869" s="237"/>
      <c r="T869" s="238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9" t="s">
        <v>149</v>
      </c>
      <c r="AU869" s="239" t="s">
        <v>147</v>
      </c>
      <c r="AV869" s="13" t="s">
        <v>81</v>
      </c>
      <c r="AW869" s="13" t="s">
        <v>30</v>
      </c>
      <c r="AX869" s="13" t="s">
        <v>73</v>
      </c>
      <c r="AY869" s="239" t="s">
        <v>139</v>
      </c>
    </row>
    <row r="870" s="14" customFormat="1">
      <c r="A870" s="14"/>
      <c r="B870" s="240"/>
      <c r="C870" s="241"/>
      <c r="D870" s="231" t="s">
        <v>149</v>
      </c>
      <c r="E870" s="242" t="s">
        <v>1</v>
      </c>
      <c r="F870" s="243" t="s">
        <v>81</v>
      </c>
      <c r="G870" s="241"/>
      <c r="H870" s="244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0" t="s">
        <v>149</v>
      </c>
      <c r="AU870" s="250" t="s">
        <v>147</v>
      </c>
      <c r="AV870" s="14" t="s">
        <v>147</v>
      </c>
      <c r="AW870" s="14" t="s">
        <v>30</v>
      </c>
      <c r="AX870" s="14" t="s">
        <v>73</v>
      </c>
      <c r="AY870" s="250" t="s">
        <v>139</v>
      </c>
    </row>
    <row r="871" s="13" customFormat="1">
      <c r="A871" s="13"/>
      <c r="B871" s="229"/>
      <c r="C871" s="230"/>
      <c r="D871" s="231" t="s">
        <v>149</v>
      </c>
      <c r="E871" s="232" t="s">
        <v>1</v>
      </c>
      <c r="F871" s="233" t="s">
        <v>170</v>
      </c>
      <c r="G871" s="230"/>
      <c r="H871" s="232" t="s">
        <v>1</v>
      </c>
      <c r="I871" s="234"/>
      <c r="J871" s="230"/>
      <c r="K871" s="230"/>
      <c r="L871" s="235"/>
      <c r="M871" s="236"/>
      <c r="N871" s="237"/>
      <c r="O871" s="237"/>
      <c r="P871" s="237"/>
      <c r="Q871" s="237"/>
      <c r="R871" s="237"/>
      <c r="S871" s="237"/>
      <c r="T871" s="238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39" t="s">
        <v>149</v>
      </c>
      <c r="AU871" s="239" t="s">
        <v>147</v>
      </c>
      <c r="AV871" s="13" t="s">
        <v>81</v>
      </c>
      <c r="AW871" s="13" t="s">
        <v>30</v>
      </c>
      <c r="AX871" s="13" t="s">
        <v>73</v>
      </c>
      <c r="AY871" s="239" t="s">
        <v>139</v>
      </c>
    </row>
    <row r="872" s="14" customFormat="1">
      <c r="A872" s="14"/>
      <c r="B872" s="240"/>
      <c r="C872" s="241"/>
      <c r="D872" s="231" t="s">
        <v>149</v>
      </c>
      <c r="E872" s="242" t="s">
        <v>1</v>
      </c>
      <c r="F872" s="243" t="s">
        <v>81</v>
      </c>
      <c r="G872" s="241"/>
      <c r="H872" s="244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0" t="s">
        <v>149</v>
      </c>
      <c r="AU872" s="250" t="s">
        <v>147</v>
      </c>
      <c r="AV872" s="14" t="s">
        <v>147</v>
      </c>
      <c r="AW872" s="14" t="s">
        <v>30</v>
      </c>
      <c r="AX872" s="14" t="s">
        <v>73</v>
      </c>
      <c r="AY872" s="250" t="s">
        <v>139</v>
      </c>
    </row>
    <row r="873" s="15" customFormat="1">
      <c r="A873" s="15"/>
      <c r="B873" s="251"/>
      <c r="C873" s="252"/>
      <c r="D873" s="231" t="s">
        <v>149</v>
      </c>
      <c r="E873" s="253" t="s">
        <v>1</v>
      </c>
      <c r="F873" s="254" t="s">
        <v>174</v>
      </c>
      <c r="G873" s="252"/>
      <c r="H873" s="255">
        <v>2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61" t="s">
        <v>149</v>
      </c>
      <c r="AU873" s="261" t="s">
        <v>147</v>
      </c>
      <c r="AV873" s="15" t="s">
        <v>146</v>
      </c>
      <c r="AW873" s="15" t="s">
        <v>30</v>
      </c>
      <c r="AX873" s="15" t="s">
        <v>81</v>
      </c>
      <c r="AY873" s="261" t="s">
        <v>139</v>
      </c>
    </row>
    <row r="874" s="2" customFormat="1" ht="16.5" customHeight="1">
      <c r="A874" s="38"/>
      <c r="B874" s="39"/>
      <c r="C874" s="262" t="s">
        <v>1096</v>
      </c>
      <c r="D874" s="262" t="s">
        <v>357</v>
      </c>
      <c r="E874" s="263" t="s">
        <v>1097</v>
      </c>
      <c r="F874" s="264" t="s">
        <v>1098</v>
      </c>
      <c r="G874" s="265" t="s">
        <v>145</v>
      </c>
      <c r="H874" s="266">
        <v>7</v>
      </c>
      <c r="I874" s="267"/>
      <c r="J874" s="268">
        <f>ROUND(I874*H874,2)</f>
        <v>0</v>
      </c>
      <c r="K874" s="269"/>
      <c r="L874" s="270"/>
      <c r="M874" s="271" t="s">
        <v>1</v>
      </c>
      <c r="N874" s="272" t="s">
        <v>39</v>
      </c>
      <c r="O874" s="91"/>
      <c r="P874" s="225">
        <f>O874*H874</f>
        <v>0</v>
      </c>
      <c r="Q874" s="225">
        <v>0.00080000000000000004</v>
      </c>
      <c r="R874" s="225">
        <f>Q874*H874</f>
        <v>0.0055999999999999999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330</v>
      </c>
      <c r="AT874" s="227" t="s">
        <v>357</v>
      </c>
      <c r="AU874" s="227" t="s">
        <v>147</v>
      </c>
      <c r="AY874" s="17" t="s">
        <v>139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147</v>
      </c>
      <c r="BK874" s="228">
        <f>ROUND(I874*H874,2)</f>
        <v>0</v>
      </c>
      <c r="BL874" s="17" t="s">
        <v>247</v>
      </c>
      <c r="BM874" s="227" t="s">
        <v>1099</v>
      </c>
    </row>
    <row r="875" s="13" customFormat="1">
      <c r="A875" s="13"/>
      <c r="B875" s="229"/>
      <c r="C875" s="230"/>
      <c r="D875" s="231" t="s">
        <v>149</v>
      </c>
      <c r="E875" s="232" t="s">
        <v>1</v>
      </c>
      <c r="F875" s="233" t="s">
        <v>164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149</v>
      </c>
      <c r="AU875" s="239" t="s">
        <v>147</v>
      </c>
      <c r="AV875" s="13" t="s">
        <v>81</v>
      </c>
      <c r="AW875" s="13" t="s">
        <v>30</v>
      </c>
      <c r="AX875" s="13" t="s">
        <v>73</v>
      </c>
      <c r="AY875" s="239" t="s">
        <v>139</v>
      </c>
    </row>
    <row r="876" s="14" customFormat="1">
      <c r="A876" s="14"/>
      <c r="B876" s="240"/>
      <c r="C876" s="241"/>
      <c r="D876" s="231" t="s">
        <v>149</v>
      </c>
      <c r="E876" s="242" t="s">
        <v>1</v>
      </c>
      <c r="F876" s="243" t="s">
        <v>147</v>
      </c>
      <c r="G876" s="241"/>
      <c r="H876" s="244">
        <v>2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149</v>
      </c>
      <c r="AU876" s="250" t="s">
        <v>147</v>
      </c>
      <c r="AV876" s="14" t="s">
        <v>147</v>
      </c>
      <c r="AW876" s="14" t="s">
        <v>30</v>
      </c>
      <c r="AX876" s="14" t="s">
        <v>73</v>
      </c>
      <c r="AY876" s="250" t="s">
        <v>139</v>
      </c>
    </row>
    <row r="877" s="13" customFormat="1">
      <c r="A877" s="13"/>
      <c r="B877" s="229"/>
      <c r="C877" s="230"/>
      <c r="D877" s="231" t="s">
        <v>149</v>
      </c>
      <c r="E877" s="232" t="s">
        <v>1</v>
      </c>
      <c r="F877" s="233" t="s">
        <v>166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149</v>
      </c>
      <c r="AU877" s="239" t="s">
        <v>147</v>
      </c>
      <c r="AV877" s="13" t="s">
        <v>81</v>
      </c>
      <c r="AW877" s="13" t="s">
        <v>30</v>
      </c>
      <c r="AX877" s="13" t="s">
        <v>73</v>
      </c>
      <c r="AY877" s="239" t="s">
        <v>139</v>
      </c>
    </row>
    <row r="878" s="14" customFormat="1">
      <c r="A878" s="14"/>
      <c r="B878" s="240"/>
      <c r="C878" s="241"/>
      <c r="D878" s="231" t="s">
        <v>149</v>
      </c>
      <c r="E878" s="242" t="s">
        <v>1</v>
      </c>
      <c r="F878" s="243" t="s">
        <v>81</v>
      </c>
      <c r="G878" s="241"/>
      <c r="H878" s="244">
        <v>1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149</v>
      </c>
      <c r="AU878" s="250" t="s">
        <v>147</v>
      </c>
      <c r="AV878" s="14" t="s">
        <v>147</v>
      </c>
      <c r="AW878" s="14" t="s">
        <v>30</v>
      </c>
      <c r="AX878" s="14" t="s">
        <v>73</v>
      </c>
      <c r="AY878" s="250" t="s">
        <v>139</v>
      </c>
    </row>
    <row r="879" s="13" customFormat="1">
      <c r="A879" s="13"/>
      <c r="B879" s="229"/>
      <c r="C879" s="230"/>
      <c r="D879" s="231" t="s">
        <v>149</v>
      </c>
      <c r="E879" s="232" t="s">
        <v>1</v>
      </c>
      <c r="F879" s="233" t="s">
        <v>168</v>
      </c>
      <c r="G879" s="230"/>
      <c r="H879" s="232" t="s">
        <v>1</v>
      </c>
      <c r="I879" s="234"/>
      <c r="J879" s="230"/>
      <c r="K879" s="230"/>
      <c r="L879" s="235"/>
      <c r="M879" s="236"/>
      <c r="N879" s="237"/>
      <c r="O879" s="237"/>
      <c r="P879" s="237"/>
      <c r="Q879" s="237"/>
      <c r="R879" s="237"/>
      <c r="S879" s="237"/>
      <c r="T879" s="238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39" t="s">
        <v>149</v>
      </c>
      <c r="AU879" s="239" t="s">
        <v>147</v>
      </c>
      <c r="AV879" s="13" t="s">
        <v>81</v>
      </c>
      <c r="AW879" s="13" t="s">
        <v>30</v>
      </c>
      <c r="AX879" s="13" t="s">
        <v>73</v>
      </c>
      <c r="AY879" s="239" t="s">
        <v>139</v>
      </c>
    </row>
    <row r="880" s="13" customFormat="1">
      <c r="A880" s="13"/>
      <c r="B880" s="229"/>
      <c r="C880" s="230"/>
      <c r="D880" s="231" t="s">
        <v>149</v>
      </c>
      <c r="E880" s="232" t="s">
        <v>1</v>
      </c>
      <c r="F880" s="233" t="s">
        <v>170</v>
      </c>
      <c r="G880" s="230"/>
      <c r="H880" s="232" t="s">
        <v>1</v>
      </c>
      <c r="I880" s="234"/>
      <c r="J880" s="230"/>
      <c r="K880" s="230"/>
      <c r="L880" s="235"/>
      <c r="M880" s="236"/>
      <c r="N880" s="237"/>
      <c r="O880" s="237"/>
      <c r="P880" s="237"/>
      <c r="Q880" s="237"/>
      <c r="R880" s="237"/>
      <c r="S880" s="237"/>
      <c r="T880" s="238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39" t="s">
        <v>149</v>
      </c>
      <c r="AU880" s="239" t="s">
        <v>147</v>
      </c>
      <c r="AV880" s="13" t="s">
        <v>81</v>
      </c>
      <c r="AW880" s="13" t="s">
        <v>30</v>
      </c>
      <c r="AX880" s="13" t="s">
        <v>73</v>
      </c>
      <c r="AY880" s="239" t="s">
        <v>139</v>
      </c>
    </row>
    <row r="881" s="14" customFormat="1">
      <c r="A881" s="14"/>
      <c r="B881" s="240"/>
      <c r="C881" s="241"/>
      <c r="D881" s="231" t="s">
        <v>149</v>
      </c>
      <c r="E881" s="242" t="s">
        <v>1</v>
      </c>
      <c r="F881" s="243" t="s">
        <v>147</v>
      </c>
      <c r="G881" s="241"/>
      <c r="H881" s="244">
        <v>2</v>
      </c>
      <c r="I881" s="245"/>
      <c r="J881" s="241"/>
      <c r="K881" s="241"/>
      <c r="L881" s="246"/>
      <c r="M881" s="247"/>
      <c r="N881" s="248"/>
      <c r="O881" s="248"/>
      <c r="P881" s="248"/>
      <c r="Q881" s="248"/>
      <c r="R881" s="248"/>
      <c r="S881" s="248"/>
      <c r="T881" s="249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0" t="s">
        <v>149</v>
      </c>
      <c r="AU881" s="250" t="s">
        <v>147</v>
      </c>
      <c r="AV881" s="14" t="s">
        <v>147</v>
      </c>
      <c r="AW881" s="14" t="s">
        <v>30</v>
      </c>
      <c r="AX881" s="14" t="s">
        <v>73</v>
      </c>
      <c r="AY881" s="250" t="s">
        <v>139</v>
      </c>
    </row>
    <row r="882" s="13" customFormat="1">
      <c r="A882" s="13"/>
      <c r="B882" s="229"/>
      <c r="C882" s="230"/>
      <c r="D882" s="231" t="s">
        <v>149</v>
      </c>
      <c r="E882" s="232" t="s">
        <v>1</v>
      </c>
      <c r="F882" s="233" t="s">
        <v>162</v>
      </c>
      <c r="G882" s="230"/>
      <c r="H882" s="232" t="s">
        <v>1</v>
      </c>
      <c r="I882" s="234"/>
      <c r="J882" s="230"/>
      <c r="K882" s="230"/>
      <c r="L882" s="235"/>
      <c r="M882" s="236"/>
      <c r="N882" s="237"/>
      <c r="O882" s="237"/>
      <c r="P882" s="237"/>
      <c r="Q882" s="237"/>
      <c r="R882" s="237"/>
      <c r="S882" s="237"/>
      <c r="T882" s="238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9" t="s">
        <v>149</v>
      </c>
      <c r="AU882" s="239" t="s">
        <v>147</v>
      </c>
      <c r="AV882" s="13" t="s">
        <v>81</v>
      </c>
      <c r="AW882" s="13" t="s">
        <v>30</v>
      </c>
      <c r="AX882" s="13" t="s">
        <v>73</v>
      </c>
      <c r="AY882" s="239" t="s">
        <v>139</v>
      </c>
    </row>
    <row r="883" s="14" customFormat="1">
      <c r="A883" s="14"/>
      <c r="B883" s="240"/>
      <c r="C883" s="241"/>
      <c r="D883" s="231" t="s">
        <v>149</v>
      </c>
      <c r="E883" s="242" t="s">
        <v>1</v>
      </c>
      <c r="F883" s="243" t="s">
        <v>147</v>
      </c>
      <c r="G883" s="241"/>
      <c r="H883" s="244">
        <v>2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149</v>
      </c>
      <c r="AU883" s="250" t="s">
        <v>147</v>
      </c>
      <c r="AV883" s="14" t="s">
        <v>147</v>
      </c>
      <c r="AW883" s="14" t="s">
        <v>30</v>
      </c>
      <c r="AX883" s="14" t="s">
        <v>73</v>
      </c>
      <c r="AY883" s="250" t="s">
        <v>139</v>
      </c>
    </row>
    <row r="884" s="15" customFormat="1">
      <c r="A884" s="15"/>
      <c r="B884" s="251"/>
      <c r="C884" s="252"/>
      <c r="D884" s="231" t="s">
        <v>149</v>
      </c>
      <c r="E884" s="253" t="s">
        <v>1</v>
      </c>
      <c r="F884" s="254" t="s">
        <v>174</v>
      </c>
      <c r="G884" s="252"/>
      <c r="H884" s="255">
        <v>7</v>
      </c>
      <c r="I884" s="256"/>
      <c r="J884" s="252"/>
      <c r="K884" s="252"/>
      <c r="L884" s="257"/>
      <c r="M884" s="258"/>
      <c r="N884" s="259"/>
      <c r="O884" s="259"/>
      <c r="P884" s="259"/>
      <c r="Q884" s="259"/>
      <c r="R884" s="259"/>
      <c r="S884" s="259"/>
      <c r="T884" s="260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T884" s="261" t="s">
        <v>149</v>
      </c>
      <c r="AU884" s="261" t="s">
        <v>147</v>
      </c>
      <c r="AV884" s="15" t="s">
        <v>146</v>
      </c>
      <c r="AW884" s="15" t="s">
        <v>30</v>
      </c>
      <c r="AX884" s="15" t="s">
        <v>81</v>
      </c>
      <c r="AY884" s="261" t="s">
        <v>139</v>
      </c>
    </row>
    <row r="885" s="2" customFormat="1" ht="16.5" customHeight="1">
      <c r="A885" s="38"/>
      <c r="B885" s="39"/>
      <c r="C885" s="262" t="s">
        <v>1100</v>
      </c>
      <c r="D885" s="262" t="s">
        <v>357</v>
      </c>
      <c r="E885" s="263" t="s">
        <v>1101</v>
      </c>
      <c r="F885" s="264" t="s">
        <v>1102</v>
      </c>
      <c r="G885" s="265" t="s">
        <v>145</v>
      </c>
      <c r="H885" s="266">
        <v>7</v>
      </c>
      <c r="I885" s="267"/>
      <c r="J885" s="268">
        <f>ROUND(I885*H885,2)</f>
        <v>0</v>
      </c>
      <c r="K885" s="269"/>
      <c r="L885" s="270"/>
      <c r="M885" s="271" t="s">
        <v>1</v>
      </c>
      <c r="N885" s="272" t="s">
        <v>39</v>
      </c>
      <c r="O885" s="91"/>
      <c r="P885" s="225">
        <f>O885*H885</f>
        <v>0</v>
      </c>
      <c r="Q885" s="225">
        <v>5.0000000000000002E-05</v>
      </c>
      <c r="R885" s="225">
        <f>Q885*H885</f>
        <v>0.00035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330</v>
      </c>
      <c r="AT885" s="227" t="s">
        <v>357</v>
      </c>
      <c r="AU885" s="227" t="s">
        <v>147</v>
      </c>
      <c r="AY885" s="17" t="s">
        <v>139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147</v>
      </c>
      <c r="BK885" s="228">
        <f>ROUND(I885*H885,2)</f>
        <v>0</v>
      </c>
      <c r="BL885" s="17" t="s">
        <v>247</v>
      </c>
      <c r="BM885" s="227" t="s">
        <v>1103</v>
      </c>
    </row>
    <row r="886" s="13" customFormat="1">
      <c r="A886" s="13"/>
      <c r="B886" s="229"/>
      <c r="C886" s="230"/>
      <c r="D886" s="231" t="s">
        <v>149</v>
      </c>
      <c r="E886" s="232" t="s">
        <v>1</v>
      </c>
      <c r="F886" s="233" t="s">
        <v>164</v>
      </c>
      <c r="G886" s="230"/>
      <c r="H886" s="232" t="s">
        <v>1</v>
      </c>
      <c r="I886" s="234"/>
      <c r="J886" s="230"/>
      <c r="K886" s="230"/>
      <c r="L886" s="235"/>
      <c r="M886" s="236"/>
      <c r="N886" s="237"/>
      <c r="O886" s="237"/>
      <c r="P886" s="237"/>
      <c r="Q886" s="237"/>
      <c r="R886" s="237"/>
      <c r="S886" s="237"/>
      <c r="T886" s="238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9" t="s">
        <v>149</v>
      </c>
      <c r="AU886" s="239" t="s">
        <v>147</v>
      </c>
      <c r="AV886" s="13" t="s">
        <v>81</v>
      </c>
      <c r="AW886" s="13" t="s">
        <v>30</v>
      </c>
      <c r="AX886" s="13" t="s">
        <v>73</v>
      </c>
      <c r="AY886" s="239" t="s">
        <v>139</v>
      </c>
    </row>
    <row r="887" s="14" customFormat="1">
      <c r="A887" s="14"/>
      <c r="B887" s="240"/>
      <c r="C887" s="241"/>
      <c r="D887" s="231" t="s">
        <v>149</v>
      </c>
      <c r="E887" s="242" t="s">
        <v>1</v>
      </c>
      <c r="F887" s="243" t="s">
        <v>147</v>
      </c>
      <c r="G887" s="241"/>
      <c r="H887" s="244">
        <v>2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0" t="s">
        <v>149</v>
      </c>
      <c r="AU887" s="250" t="s">
        <v>147</v>
      </c>
      <c r="AV887" s="14" t="s">
        <v>147</v>
      </c>
      <c r="AW887" s="14" t="s">
        <v>30</v>
      </c>
      <c r="AX887" s="14" t="s">
        <v>73</v>
      </c>
      <c r="AY887" s="250" t="s">
        <v>139</v>
      </c>
    </row>
    <row r="888" s="13" customFormat="1">
      <c r="A888" s="13"/>
      <c r="B888" s="229"/>
      <c r="C888" s="230"/>
      <c r="D888" s="231" t="s">
        <v>149</v>
      </c>
      <c r="E888" s="232" t="s">
        <v>1</v>
      </c>
      <c r="F888" s="233" t="s">
        <v>166</v>
      </c>
      <c r="G888" s="230"/>
      <c r="H888" s="232" t="s">
        <v>1</v>
      </c>
      <c r="I888" s="234"/>
      <c r="J888" s="230"/>
      <c r="K888" s="230"/>
      <c r="L888" s="235"/>
      <c r="M888" s="236"/>
      <c r="N888" s="237"/>
      <c r="O888" s="237"/>
      <c r="P888" s="237"/>
      <c r="Q888" s="237"/>
      <c r="R888" s="237"/>
      <c r="S888" s="237"/>
      <c r="T888" s="238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39" t="s">
        <v>149</v>
      </c>
      <c r="AU888" s="239" t="s">
        <v>147</v>
      </c>
      <c r="AV888" s="13" t="s">
        <v>81</v>
      </c>
      <c r="AW888" s="13" t="s">
        <v>30</v>
      </c>
      <c r="AX888" s="13" t="s">
        <v>73</v>
      </c>
      <c r="AY888" s="239" t="s">
        <v>139</v>
      </c>
    </row>
    <row r="889" s="14" customFormat="1">
      <c r="A889" s="14"/>
      <c r="B889" s="240"/>
      <c r="C889" s="241"/>
      <c r="D889" s="231" t="s">
        <v>149</v>
      </c>
      <c r="E889" s="242" t="s">
        <v>1</v>
      </c>
      <c r="F889" s="243" t="s">
        <v>81</v>
      </c>
      <c r="G889" s="241"/>
      <c r="H889" s="244">
        <v>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0" t="s">
        <v>149</v>
      </c>
      <c r="AU889" s="250" t="s">
        <v>147</v>
      </c>
      <c r="AV889" s="14" t="s">
        <v>147</v>
      </c>
      <c r="AW889" s="14" t="s">
        <v>30</v>
      </c>
      <c r="AX889" s="14" t="s">
        <v>73</v>
      </c>
      <c r="AY889" s="250" t="s">
        <v>139</v>
      </c>
    </row>
    <row r="890" s="13" customFormat="1">
      <c r="A890" s="13"/>
      <c r="B890" s="229"/>
      <c r="C890" s="230"/>
      <c r="D890" s="231" t="s">
        <v>149</v>
      </c>
      <c r="E890" s="232" t="s">
        <v>1</v>
      </c>
      <c r="F890" s="233" t="s">
        <v>168</v>
      </c>
      <c r="G890" s="230"/>
      <c r="H890" s="232" t="s">
        <v>1</v>
      </c>
      <c r="I890" s="234"/>
      <c r="J890" s="230"/>
      <c r="K890" s="230"/>
      <c r="L890" s="235"/>
      <c r="M890" s="236"/>
      <c r="N890" s="237"/>
      <c r="O890" s="237"/>
      <c r="P890" s="237"/>
      <c r="Q890" s="237"/>
      <c r="R890" s="237"/>
      <c r="S890" s="237"/>
      <c r="T890" s="238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39" t="s">
        <v>149</v>
      </c>
      <c r="AU890" s="239" t="s">
        <v>147</v>
      </c>
      <c r="AV890" s="13" t="s">
        <v>81</v>
      </c>
      <c r="AW890" s="13" t="s">
        <v>30</v>
      </c>
      <c r="AX890" s="13" t="s">
        <v>73</v>
      </c>
      <c r="AY890" s="239" t="s">
        <v>139</v>
      </c>
    </row>
    <row r="891" s="13" customFormat="1">
      <c r="A891" s="13"/>
      <c r="B891" s="229"/>
      <c r="C891" s="230"/>
      <c r="D891" s="231" t="s">
        <v>149</v>
      </c>
      <c r="E891" s="232" t="s">
        <v>1</v>
      </c>
      <c r="F891" s="233" t="s">
        <v>170</v>
      </c>
      <c r="G891" s="230"/>
      <c r="H891" s="232" t="s">
        <v>1</v>
      </c>
      <c r="I891" s="234"/>
      <c r="J891" s="230"/>
      <c r="K891" s="230"/>
      <c r="L891" s="235"/>
      <c r="M891" s="236"/>
      <c r="N891" s="237"/>
      <c r="O891" s="237"/>
      <c r="P891" s="237"/>
      <c r="Q891" s="237"/>
      <c r="R891" s="237"/>
      <c r="S891" s="237"/>
      <c r="T891" s="238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9" t="s">
        <v>149</v>
      </c>
      <c r="AU891" s="239" t="s">
        <v>147</v>
      </c>
      <c r="AV891" s="13" t="s">
        <v>81</v>
      </c>
      <c r="AW891" s="13" t="s">
        <v>30</v>
      </c>
      <c r="AX891" s="13" t="s">
        <v>73</v>
      </c>
      <c r="AY891" s="239" t="s">
        <v>139</v>
      </c>
    </row>
    <row r="892" s="14" customFormat="1">
      <c r="A892" s="14"/>
      <c r="B892" s="240"/>
      <c r="C892" s="241"/>
      <c r="D892" s="231" t="s">
        <v>149</v>
      </c>
      <c r="E892" s="242" t="s">
        <v>1</v>
      </c>
      <c r="F892" s="243" t="s">
        <v>147</v>
      </c>
      <c r="G892" s="241"/>
      <c r="H892" s="244">
        <v>2</v>
      </c>
      <c r="I892" s="245"/>
      <c r="J892" s="241"/>
      <c r="K892" s="241"/>
      <c r="L892" s="246"/>
      <c r="M892" s="247"/>
      <c r="N892" s="248"/>
      <c r="O892" s="248"/>
      <c r="P892" s="248"/>
      <c r="Q892" s="248"/>
      <c r="R892" s="248"/>
      <c r="S892" s="248"/>
      <c r="T892" s="249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0" t="s">
        <v>149</v>
      </c>
      <c r="AU892" s="250" t="s">
        <v>147</v>
      </c>
      <c r="AV892" s="14" t="s">
        <v>147</v>
      </c>
      <c r="AW892" s="14" t="s">
        <v>30</v>
      </c>
      <c r="AX892" s="14" t="s">
        <v>73</v>
      </c>
      <c r="AY892" s="250" t="s">
        <v>139</v>
      </c>
    </row>
    <row r="893" s="13" customFormat="1">
      <c r="A893" s="13"/>
      <c r="B893" s="229"/>
      <c r="C893" s="230"/>
      <c r="D893" s="231" t="s">
        <v>149</v>
      </c>
      <c r="E893" s="232" t="s">
        <v>1</v>
      </c>
      <c r="F893" s="233" t="s">
        <v>162</v>
      </c>
      <c r="G893" s="230"/>
      <c r="H893" s="232" t="s">
        <v>1</v>
      </c>
      <c r="I893" s="234"/>
      <c r="J893" s="230"/>
      <c r="K893" s="230"/>
      <c r="L893" s="235"/>
      <c r="M893" s="236"/>
      <c r="N893" s="237"/>
      <c r="O893" s="237"/>
      <c r="P893" s="237"/>
      <c r="Q893" s="237"/>
      <c r="R893" s="237"/>
      <c r="S893" s="237"/>
      <c r="T893" s="238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39" t="s">
        <v>149</v>
      </c>
      <c r="AU893" s="239" t="s">
        <v>147</v>
      </c>
      <c r="AV893" s="13" t="s">
        <v>81</v>
      </c>
      <c r="AW893" s="13" t="s">
        <v>30</v>
      </c>
      <c r="AX893" s="13" t="s">
        <v>73</v>
      </c>
      <c r="AY893" s="239" t="s">
        <v>139</v>
      </c>
    </row>
    <row r="894" s="14" customFormat="1">
      <c r="A894" s="14"/>
      <c r="B894" s="240"/>
      <c r="C894" s="241"/>
      <c r="D894" s="231" t="s">
        <v>149</v>
      </c>
      <c r="E894" s="242" t="s">
        <v>1</v>
      </c>
      <c r="F894" s="243" t="s">
        <v>147</v>
      </c>
      <c r="G894" s="241"/>
      <c r="H894" s="244">
        <v>2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0" t="s">
        <v>149</v>
      </c>
      <c r="AU894" s="250" t="s">
        <v>147</v>
      </c>
      <c r="AV894" s="14" t="s">
        <v>147</v>
      </c>
      <c r="AW894" s="14" t="s">
        <v>30</v>
      </c>
      <c r="AX894" s="14" t="s">
        <v>73</v>
      </c>
      <c r="AY894" s="250" t="s">
        <v>139</v>
      </c>
    </row>
    <row r="895" s="15" customFormat="1">
      <c r="A895" s="15"/>
      <c r="B895" s="251"/>
      <c r="C895" s="252"/>
      <c r="D895" s="231" t="s">
        <v>149</v>
      </c>
      <c r="E895" s="253" t="s">
        <v>1</v>
      </c>
      <c r="F895" s="254" t="s">
        <v>174</v>
      </c>
      <c r="G895" s="252"/>
      <c r="H895" s="255">
        <v>7</v>
      </c>
      <c r="I895" s="256"/>
      <c r="J895" s="252"/>
      <c r="K895" s="252"/>
      <c r="L895" s="257"/>
      <c r="M895" s="258"/>
      <c r="N895" s="259"/>
      <c r="O895" s="259"/>
      <c r="P895" s="259"/>
      <c r="Q895" s="259"/>
      <c r="R895" s="259"/>
      <c r="S895" s="259"/>
      <c r="T895" s="260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61" t="s">
        <v>149</v>
      </c>
      <c r="AU895" s="261" t="s">
        <v>147</v>
      </c>
      <c r="AV895" s="15" t="s">
        <v>146</v>
      </c>
      <c r="AW895" s="15" t="s">
        <v>30</v>
      </c>
      <c r="AX895" s="15" t="s">
        <v>81</v>
      </c>
      <c r="AY895" s="261" t="s">
        <v>139</v>
      </c>
    </row>
    <row r="896" s="2" customFormat="1" ht="33" customHeight="1">
      <c r="A896" s="38"/>
      <c r="B896" s="39"/>
      <c r="C896" s="215" t="s">
        <v>1104</v>
      </c>
      <c r="D896" s="215" t="s">
        <v>142</v>
      </c>
      <c r="E896" s="216" t="s">
        <v>1105</v>
      </c>
      <c r="F896" s="217" t="s">
        <v>1106</v>
      </c>
      <c r="G896" s="218" t="s">
        <v>145</v>
      </c>
      <c r="H896" s="219">
        <v>3</v>
      </c>
      <c r="I896" s="220"/>
      <c r="J896" s="221">
        <f>ROUND(I896*H896,2)</f>
        <v>0</v>
      </c>
      <c r="K896" s="222"/>
      <c r="L896" s="44"/>
      <c r="M896" s="223" t="s">
        <v>1</v>
      </c>
      <c r="N896" s="224" t="s">
        <v>39</v>
      </c>
      <c r="O896" s="91"/>
      <c r="P896" s="225">
        <f>O896*H896</f>
        <v>0</v>
      </c>
      <c r="Q896" s="225">
        <v>0</v>
      </c>
      <c r="R896" s="225">
        <f>Q896*H896</f>
        <v>0</v>
      </c>
      <c r="S896" s="225">
        <v>0.001</v>
      </c>
      <c r="T896" s="226">
        <f>S896*H896</f>
        <v>0.0030000000000000001</v>
      </c>
      <c r="U896" s="38"/>
      <c r="V896" s="38"/>
      <c r="W896" s="38"/>
      <c r="X896" s="38"/>
      <c r="Y896" s="38"/>
      <c r="Z896" s="38"/>
      <c r="AA896" s="38"/>
      <c r="AB896" s="38"/>
      <c r="AC896" s="38"/>
      <c r="AD896" s="38"/>
      <c r="AE896" s="38"/>
      <c r="AR896" s="227" t="s">
        <v>247</v>
      </c>
      <c r="AT896" s="227" t="s">
        <v>142</v>
      </c>
      <c r="AU896" s="227" t="s">
        <v>147</v>
      </c>
      <c r="AY896" s="17" t="s">
        <v>139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17" t="s">
        <v>147</v>
      </c>
      <c r="BK896" s="228">
        <f>ROUND(I896*H896,2)</f>
        <v>0</v>
      </c>
      <c r="BL896" s="17" t="s">
        <v>247</v>
      </c>
      <c r="BM896" s="227" t="s">
        <v>1107</v>
      </c>
    </row>
    <row r="897" s="13" customFormat="1">
      <c r="A897" s="13"/>
      <c r="B897" s="229"/>
      <c r="C897" s="230"/>
      <c r="D897" s="231" t="s">
        <v>149</v>
      </c>
      <c r="E897" s="232" t="s">
        <v>1</v>
      </c>
      <c r="F897" s="233" t="s">
        <v>166</v>
      </c>
      <c r="G897" s="230"/>
      <c r="H897" s="232" t="s">
        <v>1</v>
      </c>
      <c r="I897" s="234"/>
      <c r="J897" s="230"/>
      <c r="K897" s="230"/>
      <c r="L897" s="235"/>
      <c r="M897" s="236"/>
      <c r="N897" s="237"/>
      <c r="O897" s="237"/>
      <c r="P897" s="237"/>
      <c r="Q897" s="237"/>
      <c r="R897" s="237"/>
      <c r="S897" s="237"/>
      <c r="T897" s="238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39" t="s">
        <v>149</v>
      </c>
      <c r="AU897" s="239" t="s">
        <v>147</v>
      </c>
      <c r="AV897" s="13" t="s">
        <v>81</v>
      </c>
      <c r="AW897" s="13" t="s">
        <v>30</v>
      </c>
      <c r="AX897" s="13" t="s">
        <v>73</v>
      </c>
      <c r="AY897" s="239" t="s">
        <v>139</v>
      </c>
    </row>
    <row r="898" s="14" customFormat="1">
      <c r="A898" s="14"/>
      <c r="B898" s="240"/>
      <c r="C898" s="241"/>
      <c r="D898" s="231" t="s">
        <v>149</v>
      </c>
      <c r="E898" s="242" t="s">
        <v>1</v>
      </c>
      <c r="F898" s="243" t="s">
        <v>81</v>
      </c>
      <c r="G898" s="241"/>
      <c r="H898" s="244">
        <v>1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0" t="s">
        <v>149</v>
      </c>
      <c r="AU898" s="250" t="s">
        <v>147</v>
      </c>
      <c r="AV898" s="14" t="s">
        <v>147</v>
      </c>
      <c r="AW898" s="14" t="s">
        <v>30</v>
      </c>
      <c r="AX898" s="14" t="s">
        <v>73</v>
      </c>
      <c r="AY898" s="250" t="s">
        <v>139</v>
      </c>
    </row>
    <row r="899" s="13" customFormat="1">
      <c r="A899" s="13"/>
      <c r="B899" s="229"/>
      <c r="C899" s="230"/>
      <c r="D899" s="231" t="s">
        <v>149</v>
      </c>
      <c r="E899" s="232" t="s">
        <v>1</v>
      </c>
      <c r="F899" s="233" t="s">
        <v>164</v>
      </c>
      <c r="G899" s="230"/>
      <c r="H899" s="232" t="s">
        <v>1</v>
      </c>
      <c r="I899" s="234"/>
      <c r="J899" s="230"/>
      <c r="K899" s="230"/>
      <c r="L899" s="235"/>
      <c r="M899" s="236"/>
      <c r="N899" s="237"/>
      <c r="O899" s="237"/>
      <c r="P899" s="237"/>
      <c r="Q899" s="237"/>
      <c r="R899" s="237"/>
      <c r="S899" s="237"/>
      <c r="T899" s="238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39" t="s">
        <v>149</v>
      </c>
      <c r="AU899" s="239" t="s">
        <v>147</v>
      </c>
      <c r="AV899" s="13" t="s">
        <v>81</v>
      </c>
      <c r="AW899" s="13" t="s">
        <v>30</v>
      </c>
      <c r="AX899" s="13" t="s">
        <v>73</v>
      </c>
      <c r="AY899" s="239" t="s">
        <v>139</v>
      </c>
    </row>
    <row r="900" s="14" customFormat="1">
      <c r="A900" s="14"/>
      <c r="B900" s="240"/>
      <c r="C900" s="241"/>
      <c r="D900" s="231" t="s">
        <v>149</v>
      </c>
      <c r="E900" s="242" t="s">
        <v>1</v>
      </c>
      <c r="F900" s="243" t="s">
        <v>81</v>
      </c>
      <c r="G900" s="241"/>
      <c r="H900" s="244">
        <v>1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0" t="s">
        <v>149</v>
      </c>
      <c r="AU900" s="250" t="s">
        <v>147</v>
      </c>
      <c r="AV900" s="14" t="s">
        <v>147</v>
      </c>
      <c r="AW900" s="14" t="s">
        <v>30</v>
      </c>
      <c r="AX900" s="14" t="s">
        <v>73</v>
      </c>
      <c r="AY900" s="250" t="s">
        <v>139</v>
      </c>
    </row>
    <row r="901" s="13" customFormat="1">
      <c r="A901" s="13"/>
      <c r="B901" s="229"/>
      <c r="C901" s="230"/>
      <c r="D901" s="231" t="s">
        <v>149</v>
      </c>
      <c r="E901" s="232" t="s">
        <v>1</v>
      </c>
      <c r="F901" s="233" t="s">
        <v>168</v>
      </c>
      <c r="G901" s="230"/>
      <c r="H901" s="232" t="s">
        <v>1</v>
      </c>
      <c r="I901" s="234"/>
      <c r="J901" s="230"/>
      <c r="K901" s="230"/>
      <c r="L901" s="235"/>
      <c r="M901" s="236"/>
      <c r="N901" s="237"/>
      <c r="O901" s="237"/>
      <c r="P901" s="237"/>
      <c r="Q901" s="237"/>
      <c r="R901" s="237"/>
      <c r="S901" s="237"/>
      <c r="T901" s="238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39" t="s">
        <v>149</v>
      </c>
      <c r="AU901" s="239" t="s">
        <v>147</v>
      </c>
      <c r="AV901" s="13" t="s">
        <v>81</v>
      </c>
      <c r="AW901" s="13" t="s">
        <v>30</v>
      </c>
      <c r="AX901" s="13" t="s">
        <v>73</v>
      </c>
      <c r="AY901" s="239" t="s">
        <v>139</v>
      </c>
    </row>
    <row r="902" s="14" customFormat="1">
      <c r="A902" s="14"/>
      <c r="B902" s="240"/>
      <c r="C902" s="241"/>
      <c r="D902" s="231" t="s">
        <v>149</v>
      </c>
      <c r="E902" s="242" t="s">
        <v>1</v>
      </c>
      <c r="F902" s="243" t="s">
        <v>81</v>
      </c>
      <c r="G902" s="241"/>
      <c r="H902" s="244">
        <v>1</v>
      </c>
      <c r="I902" s="245"/>
      <c r="J902" s="241"/>
      <c r="K902" s="241"/>
      <c r="L902" s="246"/>
      <c r="M902" s="247"/>
      <c r="N902" s="248"/>
      <c r="O902" s="248"/>
      <c r="P902" s="248"/>
      <c r="Q902" s="248"/>
      <c r="R902" s="248"/>
      <c r="S902" s="248"/>
      <c r="T902" s="249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0" t="s">
        <v>149</v>
      </c>
      <c r="AU902" s="250" t="s">
        <v>147</v>
      </c>
      <c r="AV902" s="14" t="s">
        <v>147</v>
      </c>
      <c r="AW902" s="14" t="s">
        <v>30</v>
      </c>
      <c r="AX902" s="14" t="s">
        <v>73</v>
      </c>
      <c r="AY902" s="250" t="s">
        <v>139</v>
      </c>
    </row>
    <row r="903" s="15" customFormat="1">
      <c r="A903" s="15"/>
      <c r="B903" s="251"/>
      <c r="C903" s="252"/>
      <c r="D903" s="231" t="s">
        <v>149</v>
      </c>
      <c r="E903" s="253" t="s">
        <v>1</v>
      </c>
      <c r="F903" s="254" t="s">
        <v>174</v>
      </c>
      <c r="G903" s="252"/>
      <c r="H903" s="255">
        <v>3</v>
      </c>
      <c r="I903" s="256"/>
      <c r="J903" s="252"/>
      <c r="K903" s="252"/>
      <c r="L903" s="257"/>
      <c r="M903" s="258"/>
      <c r="N903" s="259"/>
      <c r="O903" s="259"/>
      <c r="P903" s="259"/>
      <c r="Q903" s="259"/>
      <c r="R903" s="259"/>
      <c r="S903" s="259"/>
      <c r="T903" s="260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61" t="s">
        <v>149</v>
      </c>
      <c r="AU903" s="261" t="s">
        <v>147</v>
      </c>
      <c r="AV903" s="15" t="s">
        <v>146</v>
      </c>
      <c r="AW903" s="15" t="s">
        <v>30</v>
      </c>
      <c r="AX903" s="15" t="s">
        <v>81</v>
      </c>
      <c r="AY903" s="261" t="s">
        <v>139</v>
      </c>
    </row>
    <row r="904" s="2" customFormat="1" ht="37.8" customHeight="1">
      <c r="A904" s="38"/>
      <c r="B904" s="39"/>
      <c r="C904" s="215" t="s">
        <v>1108</v>
      </c>
      <c r="D904" s="215" t="s">
        <v>142</v>
      </c>
      <c r="E904" s="216" t="s">
        <v>1109</v>
      </c>
      <c r="F904" s="217" t="s">
        <v>1110</v>
      </c>
      <c r="G904" s="218" t="s">
        <v>145</v>
      </c>
      <c r="H904" s="219">
        <v>4</v>
      </c>
      <c r="I904" s="220"/>
      <c r="J904" s="221">
        <f>ROUND(I904*H904,2)</f>
        <v>0</v>
      </c>
      <c r="K904" s="222"/>
      <c r="L904" s="44"/>
      <c r="M904" s="223" t="s">
        <v>1</v>
      </c>
      <c r="N904" s="224" t="s">
        <v>39</v>
      </c>
      <c r="O904" s="91"/>
      <c r="P904" s="225">
        <f>O904*H904</f>
        <v>0</v>
      </c>
      <c r="Q904" s="225">
        <v>0</v>
      </c>
      <c r="R904" s="225">
        <f>Q904*H904</f>
        <v>0</v>
      </c>
      <c r="S904" s="225">
        <v>0</v>
      </c>
      <c r="T904" s="226">
        <f>S904*H904</f>
        <v>0</v>
      </c>
      <c r="U904" s="38"/>
      <c r="V904" s="38"/>
      <c r="W904" s="38"/>
      <c r="X904" s="38"/>
      <c r="Y904" s="38"/>
      <c r="Z904" s="38"/>
      <c r="AA904" s="38"/>
      <c r="AB904" s="38"/>
      <c r="AC904" s="38"/>
      <c r="AD904" s="38"/>
      <c r="AE904" s="38"/>
      <c r="AR904" s="227" t="s">
        <v>247</v>
      </c>
      <c r="AT904" s="227" t="s">
        <v>142</v>
      </c>
      <c r="AU904" s="227" t="s">
        <v>147</v>
      </c>
      <c r="AY904" s="17" t="s">
        <v>139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17" t="s">
        <v>147</v>
      </c>
      <c r="BK904" s="228">
        <f>ROUND(I904*H904,2)</f>
        <v>0</v>
      </c>
      <c r="BL904" s="17" t="s">
        <v>247</v>
      </c>
      <c r="BM904" s="227" t="s">
        <v>1111</v>
      </c>
    </row>
    <row r="905" s="13" customFormat="1">
      <c r="A905" s="13"/>
      <c r="B905" s="229"/>
      <c r="C905" s="230"/>
      <c r="D905" s="231" t="s">
        <v>149</v>
      </c>
      <c r="E905" s="232" t="s">
        <v>1</v>
      </c>
      <c r="F905" s="233" t="s">
        <v>1112</v>
      </c>
      <c r="G905" s="230"/>
      <c r="H905" s="232" t="s">
        <v>1</v>
      </c>
      <c r="I905" s="234"/>
      <c r="J905" s="230"/>
      <c r="K905" s="230"/>
      <c r="L905" s="235"/>
      <c r="M905" s="236"/>
      <c r="N905" s="237"/>
      <c r="O905" s="237"/>
      <c r="P905" s="237"/>
      <c r="Q905" s="237"/>
      <c r="R905" s="237"/>
      <c r="S905" s="237"/>
      <c r="T905" s="238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39" t="s">
        <v>149</v>
      </c>
      <c r="AU905" s="239" t="s">
        <v>147</v>
      </c>
      <c r="AV905" s="13" t="s">
        <v>81</v>
      </c>
      <c r="AW905" s="13" t="s">
        <v>30</v>
      </c>
      <c r="AX905" s="13" t="s">
        <v>73</v>
      </c>
      <c r="AY905" s="239" t="s">
        <v>139</v>
      </c>
    </row>
    <row r="906" s="14" customFormat="1">
      <c r="A906" s="14"/>
      <c r="B906" s="240"/>
      <c r="C906" s="241"/>
      <c r="D906" s="231" t="s">
        <v>149</v>
      </c>
      <c r="E906" s="242" t="s">
        <v>1</v>
      </c>
      <c r="F906" s="243" t="s">
        <v>1113</v>
      </c>
      <c r="G906" s="241"/>
      <c r="H906" s="244">
        <v>4</v>
      </c>
      <c r="I906" s="245"/>
      <c r="J906" s="241"/>
      <c r="K906" s="241"/>
      <c r="L906" s="246"/>
      <c r="M906" s="247"/>
      <c r="N906" s="248"/>
      <c r="O906" s="248"/>
      <c r="P906" s="248"/>
      <c r="Q906" s="248"/>
      <c r="R906" s="248"/>
      <c r="S906" s="248"/>
      <c r="T906" s="249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0" t="s">
        <v>149</v>
      </c>
      <c r="AU906" s="250" t="s">
        <v>147</v>
      </c>
      <c r="AV906" s="14" t="s">
        <v>147</v>
      </c>
      <c r="AW906" s="14" t="s">
        <v>30</v>
      </c>
      <c r="AX906" s="14" t="s">
        <v>73</v>
      </c>
      <c r="AY906" s="250" t="s">
        <v>139</v>
      </c>
    </row>
    <row r="907" s="15" customFormat="1">
      <c r="A907" s="15"/>
      <c r="B907" s="251"/>
      <c r="C907" s="252"/>
      <c r="D907" s="231" t="s">
        <v>149</v>
      </c>
      <c r="E907" s="253" t="s">
        <v>1</v>
      </c>
      <c r="F907" s="254" t="s">
        <v>174</v>
      </c>
      <c r="G907" s="252"/>
      <c r="H907" s="255">
        <v>4</v>
      </c>
      <c r="I907" s="256"/>
      <c r="J907" s="252"/>
      <c r="K907" s="252"/>
      <c r="L907" s="257"/>
      <c r="M907" s="258"/>
      <c r="N907" s="259"/>
      <c r="O907" s="259"/>
      <c r="P907" s="259"/>
      <c r="Q907" s="259"/>
      <c r="R907" s="259"/>
      <c r="S907" s="259"/>
      <c r="T907" s="260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1" t="s">
        <v>149</v>
      </c>
      <c r="AU907" s="261" t="s">
        <v>147</v>
      </c>
      <c r="AV907" s="15" t="s">
        <v>146</v>
      </c>
      <c r="AW907" s="15" t="s">
        <v>30</v>
      </c>
      <c r="AX907" s="15" t="s">
        <v>81</v>
      </c>
      <c r="AY907" s="261" t="s">
        <v>139</v>
      </c>
    </row>
    <row r="908" s="2" customFormat="1" ht="33" customHeight="1">
      <c r="A908" s="38"/>
      <c r="B908" s="39"/>
      <c r="C908" s="215" t="s">
        <v>1114</v>
      </c>
      <c r="D908" s="215" t="s">
        <v>142</v>
      </c>
      <c r="E908" s="216" t="s">
        <v>1115</v>
      </c>
      <c r="F908" s="217" t="s">
        <v>1116</v>
      </c>
      <c r="G908" s="218" t="s">
        <v>271</v>
      </c>
      <c r="H908" s="219">
        <v>15</v>
      </c>
      <c r="I908" s="220"/>
      <c r="J908" s="221">
        <f>ROUND(I908*H908,2)</f>
        <v>0</v>
      </c>
      <c r="K908" s="222"/>
      <c r="L908" s="44"/>
      <c r="M908" s="223" t="s">
        <v>1</v>
      </c>
      <c r="N908" s="224" t="s">
        <v>39</v>
      </c>
      <c r="O908" s="91"/>
      <c r="P908" s="225">
        <f>O908*H908</f>
        <v>0</v>
      </c>
      <c r="Q908" s="225">
        <v>0</v>
      </c>
      <c r="R908" s="225">
        <f>Q908*H908</f>
        <v>0</v>
      </c>
      <c r="S908" s="225">
        <v>0</v>
      </c>
      <c r="T908" s="226">
        <f>S908*H908</f>
        <v>0</v>
      </c>
      <c r="U908" s="38"/>
      <c r="V908" s="38"/>
      <c r="W908" s="38"/>
      <c r="X908" s="38"/>
      <c r="Y908" s="38"/>
      <c r="Z908" s="38"/>
      <c r="AA908" s="38"/>
      <c r="AB908" s="38"/>
      <c r="AC908" s="38"/>
      <c r="AD908" s="38"/>
      <c r="AE908" s="38"/>
      <c r="AR908" s="227" t="s">
        <v>247</v>
      </c>
      <c r="AT908" s="227" t="s">
        <v>142</v>
      </c>
      <c r="AU908" s="227" t="s">
        <v>147</v>
      </c>
      <c r="AY908" s="17" t="s">
        <v>139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17" t="s">
        <v>147</v>
      </c>
      <c r="BK908" s="228">
        <f>ROUND(I908*H908,2)</f>
        <v>0</v>
      </c>
      <c r="BL908" s="17" t="s">
        <v>247</v>
      </c>
      <c r="BM908" s="227" t="s">
        <v>1117</v>
      </c>
    </row>
    <row r="909" s="14" customFormat="1">
      <c r="A909" s="14"/>
      <c r="B909" s="240"/>
      <c r="C909" s="241"/>
      <c r="D909" s="231" t="s">
        <v>149</v>
      </c>
      <c r="E909" s="242" t="s">
        <v>1</v>
      </c>
      <c r="F909" s="243" t="s">
        <v>8</v>
      </c>
      <c r="G909" s="241"/>
      <c r="H909" s="244">
        <v>15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149</v>
      </c>
      <c r="AU909" s="250" t="s">
        <v>147</v>
      </c>
      <c r="AV909" s="14" t="s">
        <v>147</v>
      </c>
      <c r="AW909" s="14" t="s">
        <v>30</v>
      </c>
      <c r="AX909" s="14" t="s">
        <v>81</v>
      </c>
      <c r="AY909" s="250" t="s">
        <v>139</v>
      </c>
    </row>
    <row r="910" s="2" customFormat="1" ht="24.15" customHeight="1">
      <c r="A910" s="38"/>
      <c r="B910" s="39"/>
      <c r="C910" s="262" t="s">
        <v>1118</v>
      </c>
      <c r="D910" s="262" t="s">
        <v>357</v>
      </c>
      <c r="E910" s="263" t="s">
        <v>1119</v>
      </c>
      <c r="F910" s="264" t="s">
        <v>1120</v>
      </c>
      <c r="G910" s="265" t="s">
        <v>271</v>
      </c>
      <c r="H910" s="266">
        <v>15</v>
      </c>
      <c r="I910" s="267"/>
      <c r="J910" s="268">
        <f>ROUND(I910*H910,2)</f>
        <v>0</v>
      </c>
      <c r="K910" s="269"/>
      <c r="L910" s="270"/>
      <c r="M910" s="271" t="s">
        <v>1</v>
      </c>
      <c r="N910" s="272" t="s">
        <v>39</v>
      </c>
      <c r="O910" s="91"/>
      <c r="P910" s="225">
        <f>O910*H910</f>
        <v>0</v>
      </c>
      <c r="Q910" s="225">
        <v>9.0000000000000006E-05</v>
      </c>
      <c r="R910" s="225">
        <f>Q910*H910</f>
        <v>0.0013500000000000001</v>
      </c>
      <c r="S910" s="225">
        <v>0</v>
      </c>
      <c r="T910" s="226">
        <f>S910*H910</f>
        <v>0</v>
      </c>
      <c r="U910" s="38"/>
      <c r="V910" s="38"/>
      <c r="W910" s="38"/>
      <c r="X910" s="38"/>
      <c r="Y910" s="38"/>
      <c r="Z910" s="38"/>
      <c r="AA910" s="38"/>
      <c r="AB910" s="38"/>
      <c r="AC910" s="38"/>
      <c r="AD910" s="38"/>
      <c r="AE910" s="38"/>
      <c r="AR910" s="227" t="s">
        <v>330</v>
      </c>
      <c r="AT910" s="227" t="s">
        <v>357</v>
      </c>
      <c r="AU910" s="227" t="s">
        <v>147</v>
      </c>
      <c r="AY910" s="17" t="s">
        <v>139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17" t="s">
        <v>147</v>
      </c>
      <c r="BK910" s="228">
        <f>ROUND(I910*H910,2)</f>
        <v>0</v>
      </c>
      <c r="BL910" s="17" t="s">
        <v>247</v>
      </c>
      <c r="BM910" s="227" t="s">
        <v>1121</v>
      </c>
    </row>
    <row r="911" s="2" customFormat="1" ht="16.5" customHeight="1">
      <c r="A911" s="38"/>
      <c r="B911" s="39"/>
      <c r="C911" s="215" t="s">
        <v>1122</v>
      </c>
      <c r="D911" s="215" t="s">
        <v>142</v>
      </c>
      <c r="E911" s="216" t="s">
        <v>1123</v>
      </c>
      <c r="F911" s="217" t="s">
        <v>1124</v>
      </c>
      <c r="G911" s="218" t="s">
        <v>145</v>
      </c>
      <c r="H911" s="219">
        <v>4</v>
      </c>
      <c r="I911" s="220"/>
      <c r="J911" s="221">
        <f>ROUND(I911*H911,2)</f>
        <v>0</v>
      </c>
      <c r="K911" s="222"/>
      <c r="L911" s="44"/>
      <c r="M911" s="223" t="s">
        <v>1</v>
      </c>
      <c r="N911" s="224" t="s">
        <v>39</v>
      </c>
      <c r="O911" s="91"/>
      <c r="P911" s="225">
        <f>O911*H911</f>
        <v>0</v>
      </c>
      <c r="Q911" s="225">
        <v>0</v>
      </c>
      <c r="R911" s="225">
        <f>Q911*H911</f>
        <v>0</v>
      </c>
      <c r="S911" s="225">
        <v>0</v>
      </c>
      <c r="T911" s="226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27" t="s">
        <v>247</v>
      </c>
      <c r="AT911" s="227" t="s">
        <v>142</v>
      </c>
      <c r="AU911" s="227" t="s">
        <v>147</v>
      </c>
      <c r="AY911" s="17" t="s">
        <v>139</v>
      </c>
      <c r="BE911" s="228">
        <f>IF(N911="základní",J911,0)</f>
        <v>0</v>
      </c>
      <c r="BF911" s="228">
        <f>IF(N911="snížená",J911,0)</f>
        <v>0</v>
      </c>
      <c r="BG911" s="228">
        <f>IF(N911="zákl. přenesená",J911,0)</f>
        <v>0</v>
      </c>
      <c r="BH911" s="228">
        <f>IF(N911="sníž. přenesená",J911,0)</f>
        <v>0</v>
      </c>
      <c r="BI911" s="228">
        <f>IF(N911="nulová",J911,0)</f>
        <v>0</v>
      </c>
      <c r="BJ911" s="17" t="s">
        <v>147</v>
      </c>
      <c r="BK911" s="228">
        <f>ROUND(I911*H911,2)</f>
        <v>0</v>
      </c>
      <c r="BL911" s="17" t="s">
        <v>247</v>
      </c>
      <c r="BM911" s="227" t="s">
        <v>1125</v>
      </c>
    </row>
    <row r="912" s="14" customFormat="1">
      <c r="A912" s="14"/>
      <c r="B912" s="240"/>
      <c r="C912" s="241"/>
      <c r="D912" s="231" t="s">
        <v>149</v>
      </c>
      <c r="E912" s="242" t="s">
        <v>1</v>
      </c>
      <c r="F912" s="243" t="s">
        <v>146</v>
      </c>
      <c r="G912" s="241"/>
      <c r="H912" s="244">
        <v>4</v>
      </c>
      <c r="I912" s="245"/>
      <c r="J912" s="241"/>
      <c r="K912" s="241"/>
      <c r="L912" s="246"/>
      <c r="M912" s="247"/>
      <c r="N912" s="248"/>
      <c r="O912" s="248"/>
      <c r="P912" s="248"/>
      <c r="Q912" s="248"/>
      <c r="R912" s="248"/>
      <c r="S912" s="248"/>
      <c r="T912" s="249"/>
      <c r="U912" s="14"/>
      <c r="V912" s="14"/>
      <c r="W912" s="14"/>
      <c r="X912" s="14"/>
      <c r="Y912" s="14"/>
      <c r="Z912" s="14"/>
      <c r="AA912" s="14"/>
      <c r="AB912" s="14"/>
      <c r="AC912" s="14"/>
      <c r="AD912" s="14"/>
      <c r="AE912" s="14"/>
      <c r="AT912" s="250" t="s">
        <v>149</v>
      </c>
      <c r="AU912" s="250" t="s">
        <v>147</v>
      </c>
      <c r="AV912" s="14" t="s">
        <v>147</v>
      </c>
      <c r="AW912" s="14" t="s">
        <v>30</v>
      </c>
      <c r="AX912" s="14" t="s">
        <v>81</v>
      </c>
      <c r="AY912" s="250" t="s">
        <v>139</v>
      </c>
    </row>
    <row r="913" s="2" customFormat="1" ht="16.5" customHeight="1">
      <c r="A913" s="38"/>
      <c r="B913" s="39"/>
      <c r="C913" s="262" t="s">
        <v>1126</v>
      </c>
      <c r="D913" s="262" t="s">
        <v>357</v>
      </c>
      <c r="E913" s="263" t="s">
        <v>1127</v>
      </c>
      <c r="F913" s="264" t="s">
        <v>1128</v>
      </c>
      <c r="G913" s="265" t="s">
        <v>145</v>
      </c>
      <c r="H913" s="266">
        <v>4</v>
      </c>
      <c r="I913" s="267"/>
      <c r="J913" s="268">
        <f>ROUND(I913*H913,2)</f>
        <v>0</v>
      </c>
      <c r="K913" s="269"/>
      <c r="L913" s="270"/>
      <c r="M913" s="271" t="s">
        <v>1</v>
      </c>
      <c r="N913" s="272" t="s">
        <v>39</v>
      </c>
      <c r="O913" s="91"/>
      <c r="P913" s="225">
        <f>O913*H913</f>
        <v>0</v>
      </c>
      <c r="Q913" s="225">
        <v>0.00016000000000000001</v>
      </c>
      <c r="R913" s="225">
        <f>Q913*H913</f>
        <v>0.00064000000000000005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330</v>
      </c>
      <c r="AT913" s="227" t="s">
        <v>357</v>
      </c>
      <c r="AU913" s="227" t="s">
        <v>147</v>
      </c>
      <c r="AY913" s="17" t="s">
        <v>139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147</v>
      </c>
      <c r="BK913" s="228">
        <f>ROUND(I913*H913,2)</f>
        <v>0</v>
      </c>
      <c r="BL913" s="17" t="s">
        <v>247</v>
      </c>
      <c r="BM913" s="227" t="s">
        <v>1129</v>
      </c>
    </row>
    <row r="914" s="2" customFormat="1" ht="24.15" customHeight="1">
      <c r="A914" s="38"/>
      <c r="B914" s="39"/>
      <c r="C914" s="215" t="s">
        <v>1130</v>
      </c>
      <c r="D914" s="215" t="s">
        <v>142</v>
      </c>
      <c r="E914" s="216" t="s">
        <v>1131</v>
      </c>
      <c r="F914" s="217" t="s">
        <v>1132</v>
      </c>
      <c r="G914" s="218" t="s">
        <v>145</v>
      </c>
      <c r="H914" s="219">
        <v>1</v>
      </c>
      <c r="I914" s="220"/>
      <c r="J914" s="221">
        <f>ROUND(I914*H914,2)</f>
        <v>0</v>
      </c>
      <c r="K914" s="222"/>
      <c r="L914" s="44"/>
      <c r="M914" s="223" t="s">
        <v>1</v>
      </c>
      <c r="N914" s="224" t="s">
        <v>39</v>
      </c>
      <c r="O914" s="91"/>
      <c r="P914" s="225">
        <f>O914*H914</f>
        <v>0</v>
      </c>
      <c r="Q914" s="225">
        <v>0</v>
      </c>
      <c r="R914" s="225">
        <f>Q914*H914</f>
        <v>0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247</v>
      </c>
      <c r="AT914" s="227" t="s">
        <v>142</v>
      </c>
      <c r="AU914" s="227" t="s">
        <v>147</v>
      </c>
      <c r="AY914" s="17" t="s">
        <v>139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147</v>
      </c>
      <c r="BK914" s="228">
        <f>ROUND(I914*H914,2)</f>
        <v>0</v>
      </c>
      <c r="BL914" s="17" t="s">
        <v>247</v>
      </c>
      <c r="BM914" s="227" t="s">
        <v>1133</v>
      </c>
    </row>
    <row r="915" s="2" customFormat="1" ht="24.15" customHeight="1">
      <c r="A915" s="38"/>
      <c r="B915" s="39"/>
      <c r="C915" s="215" t="s">
        <v>1134</v>
      </c>
      <c r="D915" s="215" t="s">
        <v>142</v>
      </c>
      <c r="E915" s="216" t="s">
        <v>1135</v>
      </c>
      <c r="F915" s="217" t="s">
        <v>1136</v>
      </c>
      <c r="G915" s="218" t="s">
        <v>314</v>
      </c>
      <c r="H915" s="219">
        <v>0.02</v>
      </c>
      <c r="I915" s="220"/>
      <c r="J915" s="221">
        <f>ROUND(I915*H915,2)</f>
        <v>0</v>
      </c>
      <c r="K915" s="222"/>
      <c r="L915" s="44"/>
      <c r="M915" s="223" t="s">
        <v>1</v>
      </c>
      <c r="N915" s="224" t="s">
        <v>39</v>
      </c>
      <c r="O915" s="91"/>
      <c r="P915" s="225">
        <f>O915*H915</f>
        <v>0</v>
      </c>
      <c r="Q915" s="225">
        <v>0</v>
      </c>
      <c r="R915" s="225">
        <f>Q915*H915</f>
        <v>0</v>
      </c>
      <c r="S915" s="225">
        <v>0</v>
      </c>
      <c r="T915" s="226">
        <f>S915*H915</f>
        <v>0</v>
      </c>
      <c r="U915" s="38"/>
      <c r="V915" s="38"/>
      <c r="W915" s="38"/>
      <c r="X915" s="38"/>
      <c r="Y915" s="38"/>
      <c r="Z915" s="38"/>
      <c r="AA915" s="38"/>
      <c r="AB915" s="38"/>
      <c r="AC915" s="38"/>
      <c r="AD915" s="38"/>
      <c r="AE915" s="38"/>
      <c r="AR915" s="227" t="s">
        <v>247</v>
      </c>
      <c r="AT915" s="227" t="s">
        <v>142</v>
      </c>
      <c r="AU915" s="227" t="s">
        <v>147</v>
      </c>
      <c r="AY915" s="17" t="s">
        <v>139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17" t="s">
        <v>147</v>
      </c>
      <c r="BK915" s="228">
        <f>ROUND(I915*H915,2)</f>
        <v>0</v>
      </c>
      <c r="BL915" s="17" t="s">
        <v>247</v>
      </c>
      <c r="BM915" s="227" t="s">
        <v>1137</v>
      </c>
    </row>
    <row r="916" s="2" customFormat="1" ht="24.15" customHeight="1">
      <c r="A916" s="38"/>
      <c r="B916" s="39"/>
      <c r="C916" s="215" t="s">
        <v>1138</v>
      </c>
      <c r="D916" s="215" t="s">
        <v>142</v>
      </c>
      <c r="E916" s="216" t="s">
        <v>1139</v>
      </c>
      <c r="F916" s="217" t="s">
        <v>1140</v>
      </c>
      <c r="G916" s="218" t="s">
        <v>314</v>
      </c>
      <c r="H916" s="219">
        <v>0.02</v>
      </c>
      <c r="I916" s="220"/>
      <c r="J916" s="221">
        <f>ROUND(I916*H916,2)</f>
        <v>0</v>
      </c>
      <c r="K916" s="222"/>
      <c r="L916" s="44"/>
      <c r="M916" s="223" t="s">
        <v>1</v>
      </c>
      <c r="N916" s="224" t="s">
        <v>39</v>
      </c>
      <c r="O916" s="91"/>
      <c r="P916" s="225">
        <f>O916*H916</f>
        <v>0</v>
      </c>
      <c r="Q916" s="225">
        <v>0</v>
      </c>
      <c r="R916" s="225">
        <f>Q916*H916</f>
        <v>0</v>
      </c>
      <c r="S916" s="225">
        <v>0</v>
      </c>
      <c r="T916" s="226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7" t="s">
        <v>247</v>
      </c>
      <c r="AT916" s="227" t="s">
        <v>142</v>
      </c>
      <c r="AU916" s="227" t="s">
        <v>147</v>
      </c>
      <c r="AY916" s="17" t="s">
        <v>139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17" t="s">
        <v>147</v>
      </c>
      <c r="BK916" s="228">
        <f>ROUND(I916*H916,2)</f>
        <v>0</v>
      </c>
      <c r="BL916" s="17" t="s">
        <v>247</v>
      </c>
      <c r="BM916" s="227" t="s">
        <v>1141</v>
      </c>
    </row>
    <row r="917" s="2" customFormat="1" ht="24.15" customHeight="1">
      <c r="A917" s="38"/>
      <c r="B917" s="39"/>
      <c r="C917" s="215" t="s">
        <v>1142</v>
      </c>
      <c r="D917" s="215" t="s">
        <v>142</v>
      </c>
      <c r="E917" s="216" t="s">
        <v>1143</v>
      </c>
      <c r="F917" s="217" t="s">
        <v>1144</v>
      </c>
      <c r="G917" s="218" t="s">
        <v>314</v>
      </c>
      <c r="H917" s="219">
        <v>0.02</v>
      </c>
      <c r="I917" s="220"/>
      <c r="J917" s="221">
        <f>ROUND(I917*H917,2)</f>
        <v>0</v>
      </c>
      <c r="K917" s="222"/>
      <c r="L917" s="44"/>
      <c r="M917" s="223" t="s">
        <v>1</v>
      </c>
      <c r="N917" s="224" t="s">
        <v>39</v>
      </c>
      <c r="O917" s="91"/>
      <c r="P917" s="225">
        <f>O917*H917</f>
        <v>0</v>
      </c>
      <c r="Q917" s="225">
        <v>0</v>
      </c>
      <c r="R917" s="225">
        <f>Q917*H917</f>
        <v>0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247</v>
      </c>
      <c r="AT917" s="227" t="s">
        <v>142</v>
      </c>
      <c r="AU917" s="227" t="s">
        <v>147</v>
      </c>
      <c r="AY917" s="17" t="s">
        <v>139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147</v>
      </c>
      <c r="BK917" s="228">
        <f>ROUND(I917*H917,2)</f>
        <v>0</v>
      </c>
      <c r="BL917" s="17" t="s">
        <v>247</v>
      </c>
      <c r="BM917" s="227" t="s">
        <v>1145</v>
      </c>
    </row>
    <row r="918" s="12" customFormat="1" ht="22.8" customHeight="1">
      <c r="A918" s="12"/>
      <c r="B918" s="199"/>
      <c r="C918" s="200"/>
      <c r="D918" s="201" t="s">
        <v>72</v>
      </c>
      <c r="E918" s="213" t="s">
        <v>1146</v>
      </c>
      <c r="F918" s="213" t="s">
        <v>1147</v>
      </c>
      <c r="G918" s="200"/>
      <c r="H918" s="200"/>
      <c r="I918" s="203"/>
      <c r="J918" s="214">
        <f>BK918</f>
        <v>0</v>
      </c>
      <c r="K918" s="200"/>
      <c r="L918" s="205"/>
      <c r="M918" s="206"/>
      <c r="N918" s="207"/>
      <c r="O918" s="207"/>
      <c r="P918" s="208">
        <f>SUM(P919:P936)</f>
        <v>0</v>
      </c>
      <c r="Q918" s="207"/>
      <c r="R918" s="208">
        <f>SUM(R919:R936)</f>
        <v>0.00059999999999999995</v>
      </c>
      <c r="S918" s="207"/>
      <c r="T918" s="209">
        <f>SUM(T919:T936)</f>
        <v>0.00029999999999999997</v>
      </c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R918" s="210" t="s">
        <v>147</v>
      </c>
      <c r="AT918" s="211" t="s">
        <v>72</v>
      </c>
      <c r="AU918" s="211" t="s">
        <v>81</v>
      </c>
      <c r="AY918" s="210" t="s">
        <v>139</v>
      </c>
      <c r="BK918" s="212">
        <f>SUM(BK919:BK936)</f>
        <v>0</v>
      </c>
    </row>
    <row r="919" s="2" customFormat="1" ht="21.75" customHeight="1">
      <c r="A919" s="38"/>
      <c r="B919" s="39"/>
      <c r="C919" s="215" t="s">
        <v>1148</v>
      </c>
      <c r="D919" s="215" t="s">
        <v>142</v>
      </c>
      <c r="E919" s="216" t="s">
        <v>1149</v>
      </c>
      <c r="F919" s="217" t="s">
        <v>1150</v>
      </c>
      <c r="G919" s="218" t="s">
        <v>271</v>
      </c>
      <c r="H919" s="219">
        <v>20</v>
      </c>
      <c r="I919" s="220"/>
      <c r="J919" s="221">
        <f>ROUND(I919*H919,2)</f>
        <v>0</v>
      </c>
      <c r="K919" s="222"/>
      <c r="L919" s="44"/>
      <c r="M919" s="223" t="s">
        <v>1</v>
      </c>
      <c r="N919" s="224" t="s">
        <v>39</v>
      </c>
      <c r="O919" s="91"/>
      <c r="P919" s="225">
        <f>O919*H919</f>
        <v>0</v>
      </c>
      <c r="Q919" s="225">
        <v>0</v>
      </c>
      <c r="R919" s="225">
        <f>Q919*H919</f>
        <v>0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247</v>
      </c>
      <c r="AT919" s="227" t="s">
        <v>142</v>
      </c>
      <c r="AU919" s="227" t="s">
        <v>147</v>
      </c>
      <c r="AY919" s="17" t="s">
        <v>139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147</v>
      </c>
      <c r="BK919" s="228">
        <f>ROUND(I919*H919,2)</f>
        <v>0</v>
      </c>
      <c r="BL919" s="17" t="s">
        <v>247</v>
      </c>
      <c r="BM919" s="227" t="s">
        <v>1151</v>
      </c>
    </row>
    <row r="920" s="14" customFormat="1">
      <c r="A920" s="14"/>
      <c r="B920" s="240"/>
      <c r="C920" s="241"/>
      <c r="D920" s="231" t="s">
        <v>149</v>
      </c>
      <c r="E920" s="242" t="s">
        <v>1</v>
      </c>
      <c r="F920" s="243" t="s">
        <v>263</v>
      </c>
      <c r="G920" s="241"/>
      <c r="H920" s="244">
        <v>20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149</v>
      </c>
      <c r="AU920" s="250" t="s">
        <v>147</v>
      </c>
      <c r="AV920" s="14" t="s">
        <v>147</v>
      </c>
      <c r="AW920" s="14" t="s">
        <v>30</v>
      </c>
      <c r="AX920" s="14" t="s">
        <v>81</v>
      </c>
      <c r="AY920" s="250" t="s">
        <v>139</v>
      </c>
    </row>
    <row r="921" s="2" customFormat="1" ht="16.5" customHeight="1">
      <c r="A921" s="38"/>
      <c r="B921" s="39"/>
      <c r="C921" s="262" t="s">
        <v>1152</v>
      </c>
      <c r="D921" s="262" t="s">
        <v>357</v>
      </c>
      <c r="E921" s="263" t="s">
        <v>1153</v>
      </c>
      <c r="F921" s="264" t="s">
        <v>1154</v>
      </c>
      <c r="G921" s="265" t="s">
        <v>271</v>
      </c>
      <c r="H921" s="266">
        <v>22</v>
      </c>
      <c r="I921" s="267"/>
      <c r="J921" s="268">
        <f>ROUND(I921*H921,2)</f>
        <v>0</v>
      </c>
      <c r="K921" s="269"/>
      <c r="L921" s="270"/>
      <c r="M921" s="271" t="s">
        <v>1</v>
      </c>
      <c r="N921" s="272" t="s">
        <v>39</v>
      </c>
      <c r="O921" s="91"/>
      <c r="P921" s="225">
        <f>O921*H921</f>
        <v>0</v>
      </c>
      <c r="Q921" s="225">
        <v>0</v>
      </c>
      <c r="R921" s="225">
        <f>Q921*H921</f>
        <v>0</v>
      </c>
      <c r="S921" s="225">
        <v>0</v>
      </c>
      <c r="T921" s="226">
        <f>S921*H921</f>
        <v>0</v>
      </c>
      <c r="U921" s="38"/>
      <c r="V921" s="38"/>
      <c r="W921" s="38"/>
      <c r="X921" s="38"/>
      <c r="Y921" s="38"/>
      <c r="Z921" s="38"/>
      <c r="AA921" s="38"/>
      <c r="AB921" s="38"/>
      <c r="AC921" s="38"/>
      <c r="AD921" s="38"/>
      <c r="AE921" s="38"/>
      <c r="AR921" s="227" t="s">
        <v>330</v>
      </c>
      <c r="AT921" s="227" t="s">
        <v>357</v>
      </c>
      <c r="AU921" s="227" t="s">
        <v>147</v>
      </c>
      <c r="AY921" s="17" t="s">
        <v>139</v>
      </c>
      <c r="BE921" s="228">
        <f>IF(N921="základní",J921,0)</f>
        <v>0</v>
      </c>
      <c r="BF921" s="228">
        <f>IF(N921="snížená",J921,0)</f>
        <v>0</v>
      </c>
      <c r="BG921" s="228">
        <f>IF(N921="zákl. přenesená",J921,0)</f>
        <v>0</v>
      </c>
      <c r="BH921" s="228">
        <f>IF(N921="sníž. přenesená",J921,0)</f>
        <v>0</v>
      </c>
      <c r="BI921" s="228">
        <f>IF(N921="nulová",J921,0)</f>
        <v>0</v>
      </c>
      <c r="BJ921" s="17" t="s">
        <v>147</v>
      </c>
      <c r="BK921" s="228">
        <f>ROUND(I921*H921,2)</f>
        <v>0</v>
      </c>
      <c r="BL921" s="17" t="s">
        <v>247</v>
      </c>
      <c r="BM921" s="227" t="s">
        <v>1155</v>
      </c>
    </row>
    <row r="922" s="14" customFormat="1">
      <c r="A922" s="14"/>
      <c r="B922" s="240"/>
      <c r="C922" s="241"/>
      <c r="D922" s="231" t="s">
        <v>149</v>
      </c>
      <c r="E922" s="242" t="s">
        <v>1</v>
      </c>
      <c r="F922" s="243" t="s">
        <v>274</v>
      </c>
      <c r="G922" s="241"/>
      <c r="H922" s="244">
        <v>22</v>
      </c>
      <c r="I922" s="245"/>
      <c r="J922" s="241"/>
      <c r="K922" s="241"/>
      <c r="L922" s="246"/>
      <c r="M922" s="247"/>
      <c r="N922" s="248"/>
      <c r="O922" s="248"/>
      <c r="P922" s="248"/>
      <c r="Q922" s="248"/>
      <c r="R922" s="248"/>
      <c r="S922" s="248"/>
      <c r="T922" s="249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0" t="s">
        <v>149</v>
      </c>
      <c r="AU922" s="250" t="s">
        <v>147</v>
      </c>
      <c r="AV922" s="14" t="s">
        <v>147</v>
      </c>
      <c r="AW922" s="14" t="s">
        <v>30</v>
      </c>
      <c r="AX922" s="14" t="s">
        <v>81</v>
      </c>
      <c r="AY922" s="250" t="s">
        <v>139</v>
      </c>
    </row>
    <row r="923" s="2" customFormat="1" ht="21.75" customHeight="1">
      <c r="A923" s="38"/>
      <c r="B923" s="39"/>
      <c r="C923" s="215" t="s">
        <v>1156</v>
      </c>
      <c r="D923" s="215" t="s">
        <v>142</v>
      </c>
      <c r="E923" s="216" t="s">
        <v>1157</v>
      </c>
      <c r="F923" s="217" t="s">
        <v>1158</v>
      </c>
      <c r="G923" s="218" t="s">
        <v>145</v>
      </c>
      <c r="H923" s="219">
        <v>2</v>
      </c>
      <c r="I923" s="220"/>
      <c r="J923" s="221">
        <f>ROUND(I923*H923,2)</f>
        <v>0</v>
      </c>
      <c r="K923" s="222"/>
      <c r="L923" s="44"/>
      <c r="M923" s="223" t="s">
        <v>1</v>
      </c>
      <c r="N923" s="224" t="s">
        <v>39</v>
      </c>
      <c r="O923" s="91"/>
      <c r="P923" s="225">
        <f>O923*H923</f>
        <v>0</v>
      </c>
      <c r="Q923" s="225">
        <v>0</v>
      </c>
      <c r="R923" s="225">
        <f>Q923*H923</f>
        <v>0</v>
      </c>
      <c r="S923" s="225">
        <v>0</v>
      </c>
      <c r="T923" s="226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7" t="s">
        <v>247</v>
      </c>
      <c r="AT923" s="227" t="s">
        <v>142</v>
      </c>
      <c r="AU923" s="227" t="s">
        <v>147</v>
      </c>
      <c r="AY923" s="17" t="s">
        <v>139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17" t="s">
        <v>147</v>
      </c>
      <c r="BK923" s="228">
        <f>ROUND(I923*H923,2)</f>
        <v>0</v>
      </c>
      <c r="BL923" s="17" t="s">
        <v>247</v>
      </c>
      <c r="BM923" s="227" t="s">
        <v>1159</v>
      </c>
    </row>
    <row r="924" s="13" customFormat="1">
      <c r="A924" s="13"/>
      <c r="B924" s="229"/>
      <c r="C924" s="230"/>
      <c r="D924" s="231" t="s">
        <v>149</v>
      </c>
      <c r="E924" s="232" t="s">
        <v>1</v>
      </c>
      <c r="F924" s="233" t="s">
        <v>1160</v>
      </c>
      <c r="G924" s="230"/>
      <c r="H924" s="232" t="s">
        <v>1</v>
      </c>
      <c r="I924" s="234"/>
      <c r="J924" s="230"/>
      <c r="K924" s="230"/>
      <c r="L924" s="235"/>
      <c r="M924" s="236"/>
      <c r="N924" s="237"/>
      <c r="O924" s="237"/>
      <c r="P924" s="237"/>
      <c r="Q924" s="237"/>
      <c r="R924" s="237"/>
      <c r="S924" s="237"/>
      <c r="T924" s="238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39" t="s">
        <v>149</v>
      </c>
      <c r="AU924" s="239" t="s">
        <v>147</v>
      </c>
      <c r="AV924" s="13" t="s">
        <v>81</v>
      </c>
      <c r="AW924" s="13" t="s">
        <v>30</v>
      </c>
      <c r="AX924" s="13" t="s">
        <v>73</v>
      </c>
      <c r="AY924" s="239" t="s">
        <v>139</v>
      </c>
    </row>
    <row r="925" s="14" customFormat="1">
      <c r="A925" s="14"/>
      <c r="B925" s="240"/>
      <c r="C925" s="241"/>
      <c r="D925" s="231" t="s">
        <v>149</v>
      </c>
      <c r="E925" s="242" t="s">
        <v>1</v>
      </c>
      <c r="F925" s="243" t="s">
        <v>571</v>
      </c>
      <c r="G925" s="241"/>
      <c r="H925" s="244">
        <v>2</v>
      </c>
      <c r="I925" s="245"/>
      <c r="J925" s="241"/>
      <c r="K925" s="241"/>
      <c r="L925" s="246"/>
      <c r="M925" s="247"/>
      <c r="N925" s="248"/>
      <c r="O925" s="248"/>
      <c r="P925" s="248"/>
      <c r="Q925" s="248"/>
      <c r="R925" s="248"/>
      <c r="S925" s="248"/>
      <c r="T925" s="249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50" t="s">
        <v>149</v>
      </c>
      <c r="AU925" s="250" t="s">
        <v>147</v>
      </c>
      <c r="AV925" s="14" t="s">
        <v>147</v>
      </c>
      <c r="AW925" s="14" t="s">
        <v>30</v>
      </c>
      <c r="AX925" s="14" t="s">
        <v>81</v>
      </c>
      <c r="AY925" s="250" t="s">
        <v>139</v>
      </c>
    </row>
    <row r="926" s="2" customFormat="1" ht="21.75" customHeight="1">
      <c r="A926" s="38"/>
      <c r="B926" s="39"/>
      <c r="C926" s="215" t="s">
        <v>1161</v>
      </c>
      <c r="D926" s="215" t="s">
        <v>142</v>
      </c>
      <c r="E926" s="216" t="s">
        <v>1162</v>
      </c>
      <c r="F926" s="217" t="s">
        <v>1163</v>
      </c>
      <c r="G926" s="218" t="s">
        <v>145</v>
      </c>
      <c r="H926" s="219">
        <v>1</v>
      </c>
      <c r="I926" s="220"/>
      <c r="J926" s="221">
        <f>ROUND(I926*H926,2)</f>
        <v>0</v>
      </c>
      <c r="K926" s="222"/>
      <c r="L926" s="44"/>
      <c r="M926" s="223" t="s">
        <v>1</v>
      </c>
      <c r="N926" s="224" t="s">
        <v>39</v>
      </c>
      <c r="O926" s="91"/>
      <c r="P926" s="225">
        <f>O926*H926</f>
        <v>0</v>
      </c>
      <c r="Q926" s="225">
        <v>0</v>
      </c>
      <c r="R926" s="225">
        <f>Q926*H926</f>
        <v>0</v>
      </c>
      <c r="S926" s="225">
        <v>0</v>
      </c>
      <c r="T926" s="22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247</v>
      </c>
      <c r="AT926" s="227" t="s">
        <v>142</v>
      </c>
      <c r="AU926" s="227" t="s">
        <v>147</v>
      </c>
      <c r="AY926" s="17" t="s">
        <v>139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147</v>
      </c>
      <c r="BK926" s="228">
        <f>ROUND(I926*H926,2)</f>
        <v>0</v>
      </c>
      <c r="BL926" s="17" t="s">
        <v>247</v>
      </c>
      <c r="BM926" s="227" t="s">
        <v>1164</v>
      </c>
    </row>
    <row r="927" s="2" customFormat="1" ht="21.75" customHeight="1">
      <c r="A927" s="38"/>
      <c r="B927" s="39"/>
      <c r="C927" s="215" t="s">
        <v>1165</v>
      </c>
      <c r="D927" s="215" t="s">
        <v>142</v>
      </c>
      <c r="E927" s="216" t="s">
        <v>1166</v>
      </c>
      <c r="F927" s="217" t="s">
        <v>1167</v>
      </c>
      <c r="G927" s="218" t="s">
        <v>145</v>
      </c>
      <c r="H927" s="219">
        <v>1</v>
      </c>
      <c r="I927" s="220"/>
      <c r="J927" s="221">
        <f>ROUND(I927*H927,2)</f>
        <v>0</v>
      </c>
      <c r="K927" s="222"/>
      <c r="L927" s="44"/>
      <c r="M927" s="223" t="s">
        <v>1</v>
      </c>
      <c r="N927" s="224" t="s">
        <v>39</v>
      </c>
      <c r="O927" s="91"/>
      <c r="P927" s="225">
        <f>O927*H927</f>
        <v>0</v>
      </c>
      <c r="Q927" s="225">
        <v>0</v>
      </c>
      <c r="R927" s="225">
        <f>Q927*H927</f>
        <v>0</v>
      </c>
      <c r="S927" s="225">
        <v>0.00029999999999999997</v>
      </c>
      <c r="T927" s="226">
        <f>S927*H927</f>
        <v>0.00029999999999999997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7" t="s">
        <v>247</v>
      </c>
      <c r="AT927" s="227" t="s">
        <v>142</v>
      </c>
      <c r="AU927" s="227" t="s">
        <v>147</v>
      </c>
      <c r="AY927" s="17" t="s">
        <v>139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17" t="s">
        <v>147</v>
      </c>
      <c r="BK927" s="228">
        <f>ROUND(I927*H927,2)</f>
        <v>0</v>
      </c>
      <c r="BL927" s="17" t="s">
        <v>247</v>
      </c>
      <c r="BM927" s="227" t="s">
        <v>1168</v>
      </c>
    </row>
    <row r="928" s="2" customFormat="1" ht="16.5" customHeight="1">
      <c r="A928" s="38"/>
      <c r="B928" s="39"/>
      <c r="C928" s="262" t="s">
        <v>1169</v>
      </c>
      <c r="D928" s="262" t="s">
        <v>357</v>
      </c>
      <c r="E928" s="263" t="s">
        <v>1170</v>
      </c>
      <c r="F928" s="264" t="s">
        <v>1171</v>
      </c>
      <c r="G928" s="265" t="s">
        <v>145</v>
      </c>
      <c r="H928" s="266">
        <v>1</v>
      </c>
      <c r="I928" s="267"/>
      <c r="J928" s="268">
        <f>ROUND(I928*H928,2)</f>
        <v>0</v>
      </c>
      <c r="K928" s="269"/>
      <c r="L928" s="270"/>
      <c r="M928" s="271" t="s">
        <v>1</v>
      </c>
      <c r="N928" s="272" t="s">
        <v>39</v>
      </c>
      <c r="O928" s="91"/>
      <c r="P928" s="225">
        <f>O928*H928</f>
        <v>0</v>
      </c>
      <c r="Q928" s="225">
        <v>0.00044999999999999999</v>
      </c>
      <c r="R928" s="225">
        <f>Q928*H928</f>
        <v>0.00044999999999999999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330</v>
      </c>
      <c r="AT928" s="227" t="s">
        <v>357</v>
      </c>
      <c r="AU928" s="227" t="s">
        <v>147</v>
      </c>
      <c r="AY928" s="17" t="s">
        <v>139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147</v>
      </c>
      <c r="BK928" s="228">
        <f>ROUND(I928*H928,2)</f>
        <v>0</v>
      </c>
      <c r="BL928" s="17" t="s">
        <v>247</v>
      </c>
      <c r="BM928" s="227" t="s">
        <v>1172</v>
      </c>
    </row>
    <row r="929" s="2" customFormat="1" ht="16.5" customHeight="1">
      <c r="A929" s="38"/>
      <c r="B929" s="39"/>
      <c r="C929" s="215" t="s">
        <v>1173</v>
      </c>
      <c r="D929" s="215" t="s">
        <v>142</v>
      </c>
      <c r="E929" s="216" t="s">
        <v>1174</v>
      </c>
      <c r="F929" s="217" t="s">
        <v>1175</v>
      </c>
      <c r="G929" s="218" t="s">
        <v>145</v>
      </c>
      <c r="H929" s="219">
        <v>1</v>
      </c>
      <c r="I929" s="220"/>
      <c r="J929" s="221">
        <f>ROUND(I929*H929,2)</f>
        <v>0</v>
      </c>
      <c r="K929" s="222"/>
      <c r="L929" s="44"/>
      <c r="M929" s="223" t="s">
        <v>1</v>
      </c>
      <c r="N929" s="224" t="s">
        <v>39</v>
      </c>
      <c r="O929" s="91"/>
      <c r="P929" s="225">
        <f>O929*H929</f>
        <v>0</v>
      </c>
      <c r="Q929" s="225">
        <v>0</v>
      </c>
      <c r="R929" s="225">
        <f>Q929*H929</f>
        <v>0</v>
      </c>
      <c r="S929" s="225">
        <v>0</v>
      </c>
      <c r="T929" s="226">
        <f>S929*H929</f>
        <v>0</v>
      </c>
      <c r="U929" s="38"/>
      <c r="V929" s="38"/>
      <c r="W929" s="38"/>
      <c r="X929" s="38"/>
      <c r="Y929" s="38"/>
      <c r="Z929" s="38"/>
      <c r="AA929" s="38"/>
      <c r="AB929" s="38"/>
      <c r="AC929" s="38"/>
      <c r="AD929" s="38"/>
      <c r="AE929" s="38"/>
      <c r="AR929" s="227" t="s">
        <v>247</v>
      </c>
      <c r="AT929" s="227" t="s">
        <v>142</v>
      </c>
      <c r="AU929" s="227" t="s">
        <v>147</v>
      </c>
      <c r="AY929" s="17" t="s">
        <v>139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17" t="s">
        <v>147</v>
      </c>
      <c r="BK929" s="228">
        <f>ROUND(I929*H929,2)</f>
        <v>0</v>
      </c>
      <c r="BL929" s="17" t="s">
        <v>247</v>
      </c>
      <c r="BM929" s="227" t="s">
        <v>1176</v>
      </c>
    </row>
    <row r="930" s="14" customFormat="1">
      <c r="A930" s="14"/>
      <c r="B930" s="240"/>
      <c r="C930" s="241"/>
      <c r="D930" s="231" t="s">
        <v>149</v>
      </c>
      <c r="E930" s="242" t="s">
        <v>1</v>
      </c>
      <c r="F930" s="243" t="s">
        <v>81</v>
      </c>
      <c r="G930" s="241"/>
      <c r="H930" s="244">
        <v>1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149</v>
      </c>
      <c r="AU930" s="250" t="s">
        <v>147</v>
      </c>
      <c r="AV930" s="14" t="s">
        <v>147</v>
      </c>
      <c r="AW930" s="14" t="s">
        <v>30</v>
      </c>
      <c r="AX930" s="14" t="s">
        <v>73</v>
      </c>
      <c r="AY930" s="250" t="s">
        <v>139</v>
      </c>
    </row>
    <row r="931" s="15" customFormat="1">
      <c r="A931" s="15"/>
      <c r="B931" s="251"/>
      <c r="C931" s="252"/>
      <c r="D931" s="231" t="s">
        <v>149</v>
      </c>
      <c r="E931" s="253" t="s">
        <v>1</v>
      </c>
      <c r="F931" s="254" t="s">
        <v>174</v>
      </c>
      <c r="G931" s="252"/>
      <c r="H931" s="255">
        <v>1</v>
      </c>
      <c r="I931" s="256"/>
      <c r="J931" s="252"/>
      <c r="K931" s="252"/>
      <c r="L931" s="257"/>
      <c r="M931" s="258"/>
      <c r="N931" s="259"/>
      <c r="O931" s="259"/>
      <c r="P931" s="259"/>
      <c r="Q931" s="259"/>
      <c r="R931" s="259"/>
      <c r="S931" s="259"/>
      <c r="T931" s="260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T931" s="261" t="s">
        <v>149</v>
      </c>
      <c r="AU931" s="261" t="s">
        <v>147</v>
      </c>
      <c r="AV931" s="15" t="s">
        <v>146</v>
      </c>
      <c r="AW931" s="15" t="s">
        <v>30</v>
      </c>
      <c r="AX931" s="15" t="s">
        <v>81</v>
      </c>
      <c r="AY931" s="261" t="s">
        <v>139</v>
      </c>
    </row>
    <row r="932" s="2" customFormat="1" ht="24.15" customHeight="1">
      <c r="A932" s="38"/>
      <c r="B932" s="39"/>
      <c r="C932" s="262" t="s">
        <v>1177</v>
      </c>
      <c r="D932" s="262" t="s">
        <v>357</v>
      </c>
      <c r="E932" s="263" t="s">
        <v>1178</v>
      </c>
      <c r="F932" s="264" t="s">
        <v>1179</v>
      </c>
      <c r="G932" s="265" t="s">
        <v>145</v>
      </c>
      <c r="H932" s="266">
        <v>1</v>
      </c>
      <c r="I932" s="267"/>
      <c r="J932" s="268">
        <f>ROUND(I932*H932,2)</f>
        <v>0</v>
      </c>
      <c r="K932" s="269"/>
      <c r="L932" s="270"/>
      <c r="M932" s="271" t="s">
        <v>1</v>
      </c>
      <c r="N932" s="272" t="s">
        <v>39</v>
      </c>
      <c r="O932" s="91"/>
      <c r="P932" s="225">
        <f>O932*H932</f>
        <v>0</v>
      </c>
      <c r="Q932" s="225">
        <v>0.00014999999999999999</v>
      </c>
      <c r="R932" s="225">
        <f>Q932*H932</f>
        <v>0.00014999999999999999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330</v>
      </c>
      <c r="AT932" s="227" t="s">
        <v>357</v>
      </c>
      <c r="AU932" s="227" t="s">
        <v>147</v>
      </c>
      <c r="AY932" s="17" t="s">
        <v>139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147</v>
      </c>
      <c r="BK932" s="228">
        <f>ROUND(I932*H932,2)</f>
        <v>0</v>
      </c>
      <c r="BL932" s="17" t="s">
        <v>247</v>
      </c>
      <c r="BM932" s="227" t="s">
        <v>1180</v>
      </c>
    </row>
    <row r="933" s="14" customFormat="1">
      <c r="A933" s="14"/>
      <c r="B933" s="240"/>
      <c r="C933" s="241"/>
      <c r="D933" s="231" t="s">
        <v>149</v>
      </c>
      <c r="E933" s="242" t="s">
        <v>1</v>
      </c>
      <c r="F933" s="243" t="s">
        <v>81</v>
      </c>
      <c r="G933" s="241"/>
      <c r="H933" s="244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0" t="s">
        <v>149</v>
      </c>
      <c r="AU933" s="250" t="s">
        <v>147</v>
      </c>
      <c r="AV933" s="14" t="s">
        <v>147</v>
      </c>
      <c r="AW933" s="14" t="s">
        <v>30</v>
      </c>
      <c r="AX933" s="14" t="s">
        <v>81</v>
      </c>
      <c r="AY933" s="250" t="s">
        <v>139</v>
      </c>
    </row>
    <row r="934" s="2" customFormat="1" ht="24.15" customHeight="1">
      <c r="A934" s="38"/>
      <c r="B934" s="39"/>
      <c r="C934" s="215" t="s">
        <v>1181</v>
      </c>
      <c r="D934" s="215" t="s">
        <v>142</v>
      </c>
      <c r="E934" s="216" t="s">
        <v>1182</v>
      </c>
      <c r="F934" s="217" t="s">
        <v>1183</v>
      </c>
      <c r="G934" s="218" t="s">
        <v>314</v>
      </c>
      <c r="H934" s="219">
        <v>0.001</v>
      </c>
      <c r="I934" s="220"/>
      <c r="J934" s="221">
        <f>ROUND(I934*H934,2)</f>
        <v>0</v>
      </c>
      <c r="K934" s="222"/>
      <c r="L934" s="44"/>
      <c r="M934" s="223" t="s">
        <v>1</v>
      </c>
      <c r="N934" s="224" t="s">
        <v>39</v>
      </c>
      <c r="O934" s="91"/>
      <c r="P934" s="225">
        <f>O934*H934</f>
        <v>0</v>
      </c>
      <c r="Q934" s="225">
        <v>0</v>
      </c>
      <c r="R934" s="225">
        <f>Q934*H934</f>
        <v>0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247</v>
      </c>
      <c r="AT934" s="227" t="s">
        <v>142</v>
      </c>
      <c r="AU934" s="227" t="s">
        <v>147</v>
      </c>
      <c r="AY934" s="17" t="s">
        <v>139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147</v>
      </c>
      <c r="BK934" s="228">
        <f>ROUND(I934*H934,2)</f>
        <v>0</v>
      </c>
      <c r="BL934" s="17" t="s">
        <v>247</v>
      </c>
      <c r="BM934" s="227" t="s">
        <v>1184</v>
      </c>
    </row>
    <row r="935" s="2" customFormat="1" ht="24.15" customHeight="1">
      <c r="A935" s="38"/>
      <c r="B935" s="39"/>
      <c r="C935" s="215" t="s">
        <v>1185</v>
      </c>
      <c r="D935" s="215" t="s">
        <v>142</v>
      </c>
      <c r="E935" s="216" t="s">
        <v>1186</v>
      </c>
      <c r="F935" s="217" t="s">
        <v>1187</v>
      </c>
      <c r="G935" s="218" t="s">
        <v>314</v>
      </c>
      <c r="H935" s="219">
        <v>0.001</v>
      </c>
      <c r="I935" s="220"/>
      <c r="J935" s="221">
        <f>ROUND(I935*H935,2)</f>
        <v>0</v>
      </c>
      <c r="K935" s="222"/>
      <c r="L935" s="44"/>
      <c r="M935" s="223" t="s">
        <v>1</v>
      </c>
      <c r="N935" s="224" t="s">
        <v>39</v>
      </c>
      <c r="O935" s="91"/>
      <c r="P935" s="225">
        <f>O935*H935</f>
        <v>0</v>
      </c>
      <c r="Q935" s="225">
        <v>0</v>
      </c>
      <c r="R935" s="225">
        <f>Q935*H935</f>
        <v>0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247</v>
      </c>
      <c r="AT935" s="227" t="s">
        <v>142</v>
      </c>
      <c r="AU935" s="227" t="s">
        <v>147</v>
      </c>
      <c r="AY935" s="17" t="s">
        <v>139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147</v>
      </c>
      <c r="BK935" s="228">
        <f>ROUND(I935*H935,2)</f>
        <v>0</v>
      </c>
      <c r="BL935" s="17" t="s">
        <v>247</v>
      </c>
      <c r="BM935" s="227" t="s">
        <v>1188</v>
      </c>
    </row>
    <row r="936" s="2" customFormat="1" ht="24.15" customHeight="1">
      <c r="A936" s="38"/>
      <c r="B936" s="39"/>
      <c r="C936" s="215" t="s">
        <v>1189</v>
      </c>
      <c r="D936" s="215" t="s">
        <v>142</v>
      </c>
      <c r="E936" s="216" t="s">
        <v>1190</v>
      </c>
      <c r="F936" s="217" t="s">
        <v>1191</v>
      </c>
      <c r="G936" s="218" t="s">
        <v>314</v>
      </c>
      <c r="H936" s="219">
        <v>0.001</v>
      </c>
      <c r="I936" s="220"/>
      <c r="J936" s="221">
        <f>ROUND(I936*H936,2)</f>
        <v>0</v>
      </c>
      <c r="K936" s="222"/>
      <c r="L936" s="44"/>
      <c r="M936" s="223" t="s">
        <v>1</v>
      </c>
      <c r="N936" s="224" t="s">
        <v>39</v>
      </c>
      <c r="O936" s="91"/>
      <c r="P936" s="225">
        <f>O936*H936</f>
        <v>0</v>
      </c>
      <c r="Q936" s="225">
        <v>0</v>
      </c>
      <c r="R936" s="225">
        <f>Q936*H936</f>
        <v>0</v>
      </c>
      <c r="S936" s="225">
        <v>0</v>
      </c>
      <c r="T936" s="226">
        <f>S936*H936</f>
        <v>0</v>
      </c>
      <c r="U936" s="38"/>
      <c r="V936" s="38"/>
      <c r="W936" s="38"/>
      <c r="X936" s="38"/>
      <c r="Y936" s="38"/>
      <c r="Z936" s="38"/>
      <c r="AA936" s="38"/>
      <c r="AB936" s="38"/>
      <c r="AC936" s="38"/>
      <c r="AD936" s="38"/>
      <c r="AE936" s="38"/>
      <c r="AR936" s="227" t="s">
        <v>247</v>
      </c>
      <c r="AT936" s="227" t="s">
        <v>142</v>
      </c>
      <c r="AU936" s="227" t="s">
        <v>147</v>
      </c>
      <c r="AY936" s="17" t="s">
        <v>139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17" t="s">
        <v>147</v>
      </c>
      <c r="BK936" s="228">
        <f>ROUND(I936*H936,2)</f>
        <v>0</v>
      </c>
      <c r="BL936" s="17" t="s">
        <v>247</v>
      </c>
      <c r="BM936" s="227" t="s">
        <v>1192</v>
      </c>
    </row>
    <row r="937" s="12" customFormat="1" ht="22.8" customHeight="1">
      <c r="A937" s="12"/>
      <c r="B937" s="199"/>
      <c r="C937" s="200"/>
      <c r="D937" s="201" t="s">
        <v>72</v>
      </c>
      <c r="E937" s="213" t="s">
        <v>1193</v>
      </c>
      <c r="F937" s="213" t="s">
        <v>1194</v>
      </c>
      <c r="G937" s="200"/>
      <c r="H937" s="200"/>
      <c r="I937" s="203"/>
      <c r="J937" s="214">
        <f>BK937</f>
        <v>0</v>
      </c>
      <c r="K937" s="200"/>
      <c r="L937" s="205"/>
      <c r="M937" s="206"/>
      <c r="N937" s="207"/>
      <c r="O937" s="207"/>
      <c r="P937" s="208">
        <f>SUM(P938:P961)</f>
        <v>0</v>
      </c>
      <c r="Q937" s="207"/>
      <c r="R937" s="208">
        <f>SUM(R938:R961)</f>
        <v>0.0080000000000000002</v>
      </c>
      <c r="S937" s="207"/>
      <c r="T937" s="209">
        <f>SUM(T938:T961)</f>
        <v>0.00040000000000000002</v>
      </c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R937" s="210" t="s">
        <v>147</v>
      </c>
      <c r="AT937" s="211" t="s">
        <v>72</v>
      </c>
      <c r="AU937" s="211" t="s">
        <v>81</v>
      </c>
      <c r="AY937" s="210" t="s">
        <v>139</v>
      </c>
      <c r="BK937" s="212">
        <f>SUM(BK938:BK961)</f>
        <v>0</v>
      </c>
    </row>
    <row r="938" s="2" customFormat="1" ht="21.75" customHeight="1">
      <c r="A938" s="38"/>
      <c r="B938" s="39"/>
      <c r="C938" s="215" t="s">
        <v>1195</v>
      </c>
      <c r="D938" s="215" t="s">
        <v>142</v>
      </c>
      <c r="E938" s="216" t="s">
        <v>1196</v>
      </c>
      <c r="F938" s="217" t="s">
        <v>1197</v>
      </c>
      <c r="G938" s="218" t="s">
        <v>145</v>
      </c>
      <c r="H938" s="219">
        <v>4</v>
      </c>
      <c r="I938" s="220"/>
      <c r="J938" s="221">
        <f>ROUND(I938*H938,2)</f>
        <v>0</v>
      </c>
      <c r="K938" s="222"/>
      <c r="L938" s="44"/>
      <c r="M938" s="223" t="s">
        <v>1</v>
      </c>
      <c r="N938" s="224" t="s">
        <v>39</v>
      </c>
      <c r="O938" s="91"/>
      <c r="P938" s="225">
        <f>O938*H938</f>
        <v>0</v>
      </c>
      <c r="Q938" s="225">
        <v>0</v>
      </c>
      <c r="R938" s="225">
        <f>Q938*H938</f>
        <v>0</v>
      </c>
      <c r="S938" s="225">
        <v>0</v>
      </c>
      <c r="T938" s="226">
        <f>S938*H938</f>
        <v>0</v>
      </c>
      <c r="U938" s="38"/>
      <c r="V938" s="38"/>
      <c r="W938" s="38"/>
      <c r="X938" s="38"/>
      <c r="Y938" s="38"/>
      <c r="Z938" s="38"/>
      <c r="AA938" s="38"/>
      <c r="AB938" s="38"/>
      <c r="AC938" s="38"/>
      <c r="AD938" s="38"/>
      <c r="AE938" s="38"/>
      <c r="AR938" s="227" t="s">
        <v>247</v>
      </c>
      <c r="AT938" s="227" t="s">
        <v>142</v>
      </c>
      <c r="AU938" s="227" t="s">
        <v>147</v>
      </c>
      <c r="AY938" s="17" t="s">
        <v>139</v>
      </c>
      <c r="BE938" s="228">
        <f>IF(N938="základní",J938,0)</f>
        <v>0</v>
      </c>
      <c r="BF938" s="228">
        <f>IF(N938="snížená",J938,0)</f>
        <v>0</v>
      </c>
      <c r="BG938" s="228">
        <f>IF(N938="zákl. přenesená",J938,0)</f>
        <v>0</v>
      </c>
      <c r="BH938" s="228">
        <f>IF(N938="sníž. přenesená",J938,0)</f>
        <v>0</v>
      </c>
      <c r="BI938" s="228">
        <f>IF(N938="nulová",J938,0)</f>
        <v>0</v>
      </c>
      <c r="BJ938" s="17" t="s">
        <v>147</v>
      </c>
      <c r="BK938" s="228">
        <f>ROUND(I938*H938,2)</f>
        <v>0</v>
      </c>
      <c r="BL938" s="17" t="s">
        <v>247</v>
      </c>
      <c r="BM938" s="227" t="s">
        <v>1198</v>
      </c>
    </row>
    <row r="939" s="13" customFormat="1">
      <c r="A939" s="13"/>
      <c r="B939" s="229"/>
      <c r="C939" s="230"/>
      <c r="D939" s="231" t="s">
        <v>149</v>
      </c>
      <c r="E939" s="232" t="s">
        <v>1</v>
      </c>
      <c r="F939" s="233" t="s">
        <v>170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149</v>
      </c>
      <c r="AU939" s="239" t="s">
        <v>147</v>
      </c>
      <c r="AV939" s="13" t="s">
        <v>81</v>
      </c>
      <c r="AW939" s="13" t="s">
        <v>30</v>
      </c>
      <c r="AX939" s="13" t="s">
        <v>73</v>
      </c>
      <c r="AY939" s="239" t="s">
        <v>139</v>
      </c>
    </row>
    <row r="940" s="14" customFormat="1">
      <c r="A940" s="14"/>
      <c r="B940" s="240"/>
      <c r="C940" s="241"/>
      <c r="D940" s="231" t="s">
        <v>149</v>
      </c>
      <c r="E940" s="242" t="s">
        <v>1</v>
      </c>
      <c r="F940" s="243" t="s">
        <v>81</v>
      </c>
      <c r="G940" s="241"/>
      <c r="H940" s="244">
        <v>1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149</v>
      </c>
      <c r="AU940" s="250" t="s">
        <v>147</v>
      </c>
      <c r="AV940" s="14" t="s">
        <v>147</v>
      </c>
      <c r="AW940" s="14" t="s">
        <v>30</v>
      </c>
      <c r="AX940" s="14" t="s">
        <v>73</v>
      </c>
      <c r="AY940" s="250" t="s">
        <v>139</v>
      </c>
    </row>
    <row r="941" s="13" customFormat="1">
      <c r="A941" s="13"/>
      <c r="B941" s="229"/>
      <c r="C941" s="230"/>
      <c r="D941" s="231" t="s">
        <v>149</v>
      </c>
      <c r="E941" s="232" t="s">
        <v>1</v>
      </c>
      <c r="F941" s="233" t="s">
        <v>168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149</v>
      </c>
      <c r="AU941" s="239" t="s">
        <v>147</v>
      </c>
      <c r="AV941" s="13" t="s">
        <v>81</v>
      </c>
      <c r="AW941" s="13" t="s">
        <v>30</v>
      </c>
      <c r="AX941" s="13" t="s">
        <v>73</v>
      </c>
      <c r="AY941" s="239" t="s">
        <v>139</v>
      </c>
    </row>
    <row r="942" s="14" customFormat="1">
      <c r="A942" s="14"/>
      <c r="B942" s="240"/>
      <c r="C942" s="241"/>
      <c r="D942" s="231" t="s">
        <v>149</v>
      </c>
      <c r="E942" s="242" t="s">
        <v>1</v>
      </c>
      <c r="F942" s="243" t="s">
        <v>81</v>
      </c>
      <c r="G942" s="241"/>
      <c r="H942" s="244">
        <v>1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149</v>
      </c>
      <c r="AU942" s="250" t="s">
        <v>147</v>
      </c>
      <c r="AV942" s="14" t="s">
        <v>147</v>
      </c>
      <c r="AW942" s="14" t="s">
        <v>30</v>
      </c>
      <c r="AX942" s="14" t="s">
        <v>73</v>
      </c>
      <c r="AY942" s="250" t="s">
        <v>139</v>
      </c>
    </row>
    <row r="943" s="13" customFormat="1">
      <c r="A943" s="13"/>
      <c r="B943" s="229"/>
      <c r="C943" s="230"/>
      <c r="D943" s="231" t="s">
        <v>149</v>
      </c>
      <c r="E943" s="232" t="s">
        <v>1</v>
      </c>
      <c r="F943" s="233" t="s">
        <v>166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149</v>
      </c>
      <c r="AU943" s="239" t="s">
        <v>147</v>
      </c>
      <c r="AV943" s="13" t="s">
        <v>81</v>
      </c>
      <c r="AW943" s="13" t="s">
        <v>30</v>
      </c>
      <c r="AX943" s="13" t="s">
        <v>73</v>
      </c>
      <c r="AY943" s="239" t="s">
        <v>139</v>
      </c>
    </row>
    <row r="944" s="14" customFormat="1">
      <c r="A944" s="14"/>
      <c r="B944" s="240"/>
      <c r="C944" s="241"/>
      <c r="D944" s="231" t="s">
        <v>149</v>
      </c>
      <c r="E944" s="242" t="s">
        <v>1</v>
      </c>
      <c r="F944" s="243" t="s">
        <v>81</v>
      </c>
      <c r="G944" s="241"/>
      <c r="H944" s="244">
        <v>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149</v>
      </c>
      <c r="AU944" s="250" t="s">
        <v>147</v>
      </c>
      <c r="AV944" s="14" t="s">
        <v>147</v>
      </c>
      <c r="AW944" s="14" t="s">
        <v>30</v>
      </c>
      <c r="AX944" s="14" t="s">
        <v>73</v>
      </c>
      <c r="AY944" s="250" t="s">
        <v>139</v>
      </c>
    </row>
    <row r="945" s="13" customFormat="1">
      <c r="A945" s="13"/>
      <c r="B945" s="229"/>
      <c r="C945" s="230"/>
      <c r="D945" s="231" t="s">
        <v>149</v>
      </c>
      <c r="E945" s="232" t="s">
        <v>1</v>
      </c>
      <c r="F945" s="233" t="s">
        <v>164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149</v>
      </c>
      <c r="AU945" s="239" t="s">
        <v>147</v>
      </c>
      <c r="AV945" s="13" t="s">
        <v>81</v>
      </c>
      <c r="AW945" s="13" t="s">
        <v>30</v>
      </c>
      <c r="AX945" s="13" t="s">
        <v>73</v>
      </c>
      <c r="AY945" s="239" t="s">
        <v>139</v>
      </c>
    </row>
    <row r="946" s="14" customFormat="1">
      <c r="A946" s="14"/>
      <c r="B946" s="240"/>
      <c r="C946" s="241"/>
      <c r="D946" s="231" t="s">
        <v>149</v>
      </c>
      <c r="E946" s="242" t="s">
        <v>1</v>
      </c>
      <c r="F946" s="243" t="s">
        <v>81</v>
      </c>
      <c r="G946" s="241"/>
      <c r="H946" s="244">
        <v>1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149</v>
      </c>
      <c r="AU946" s="250" t="s">
        <v>147</v>
      </c>
      <c r="AV946" s="14" t="s">
        <v>147</v>
      </c>
      <c r="AW946" s="14" t="s">
        <v>30</v>
      </c>
      <c r="AX946" s="14" t="s">
        <v>73</v>
      </c>
      <c r="AY946" s="250" t="s">
        <v>139</v>
      </c>
    </row>
    <row r="947" s="15" customFormat="1">
      <c r="A947" s="15"/>
      <c r="B947" s="251"/>
      <c r="C947" s="252"/>
      <c r="D947" s="231" t="s">
        <v>149</v>
      </c>
      <c r="E947" s="253" t="s">
        <v>1</v>
      </c>
      <c r="F947" s="254" t="s">
        <v>174</v>
      </c>
      <c r="G947" s="252"/>
      <c r="H947" s="255">
        <v>4</v>
      </c>
      <c r="I947" s="256"/>
      <c r="J947" s="252"/>
      <c r="K947" s="252"/>
      <c r="L947" s="257"/>
      <c r="M947" s="258"/>
      <c r="N947" s="259"/>
      <c r="O947" s="259"/>
      <c r="P947" s="259"/>
      <c r="Q947" s="259"/>
      <c r="R947" s="259"/>
      <c r="S947" s="259"/>
      <c r="T947" s="260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1" t="s">
        <v>149</v>
      </c>
      <c r="AU947" s="261" t="s">
        <v>147</v>
      </c>
      <c r="AV947" s="15" t="s">
        <v>146</v>
      </c>
      <c r="AW947" s="15" t="s">
        <v>30</v>
      </c>
      <c r="AX947" s="15" t="s">
        <v>81</v>
      </c>
      <c r="AY947" s="261" t="s">
        <v>139</v>
      </c>
    </row>
    <row r="948" s="2" customFormat="1" ht="16.5" customHeight="1">
      <c r="A948" s="38"/>
      <c r="B948" s="39"/>
      <c r="C948" s="262" t="s">
        <v>1199</v>
      </c>
      <c r="D948" s="262" t="s">
        <v>357</v>
      </c>
      <c r="E948" s="263" t="s">
        <v>1200</v>
      </c>
      <c r="F948" s="264" t="s">
        <v>1201</v>
      </c>
      <c r="G948" s="265" t="s">
        <v>145</v>
      </c>
      <c r="H948" s="266">
        <v>4</v>
      </c>
      <c r="I948" s="267"/>
      <c r="J948" s="268">
        <f>ROUND(I948*H948,2)</f>
        <v>0</v>
      </c>
      <c r="K948" s="269"/>
      <c r="L948" s="270"/>
      <c r="M948" s="271" t="s">
        <v>1</v>
      </c>
      <c r="N948" s="272" t="s">
        <v>39</v>
      </c>
      <c r="O948" s="91"/>
      <c r="P948" s="225">
        <f>O948*H948</f>
        <v>0</v>
      </c>
      <c r="Q948" s="225">
        <v>0.002</v>
      </c>
      <c r="R948" s="225">
        <f>Q948*H948</f>
        <v>0.0080000000000000002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330</v>
      </c>
      <c r="AT948" s="227" t="s">
        <v>357</v>
      </c>
      <c r="AU948" s="227" t="s">
        <v>147</v>
      </c>
      <c r="AY948" s="17" t="s">
        <v>139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147</v>
      </c>
      <c r="BK948" s="228">
        <f>ROUND(I948*H948,2)</f>
        <v>0</v>
      </c>
      <c r="BL948" s="17" t="s">
        <v>247</v>
      </c>
      <c r="BM948" s="227" t="s">
        <v>1202</v>
      </c>
    </row>
    <row r="949" s="2" customFormat="1" ht="24.15" customHeight="1">
      <c r="A949" s="38"/>
      <c r="B949" s="39"/>
      <c r="C949" s="215" t="s">
        <v>1203</v>
      </c>
      <c r="D949" s="215" t="s">
        <v>142</v>
      </c>
      <c r="E949" s="216" t="s">
        <v>1204</v>
      </c>
      <c r="F949" s="217" t="s">
        <v>1205</v>
      </c>
      <c r="G949" s="218" t="s">
        <v>145</v>
      </c>
      <c r="H949" s="219">
        <v>4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0.00010000000000000001</v>
      </c>
      <c r="T949" s="226">
        <f>S949*H949</f>
        <v>0.00040000000000000002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247</v>
      </c>
      <c r="AT949" s="227" t="s">
        <v>142</v>
      </c>
      <c r="AU949" s="227" t="s">
        <v>147</v>
      </c>
      <c r="AY949" s="17" t="s">
        <v>139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147</v>
      </c>
      <c r="BK949" s="228">
        <f>ROUND(I949*H949,2)</f>
        <v>0</v>
      </c>
      <c r="BL949" s="17" t="s">
        <v>247</v>
      </c>
      <c r="BM949" s="227" t="s">
        <v>1206</v>
      </c>
    </row>
    <row r="950" s="13" customFormat="1">
      <c r="A950" s="13"/>
      <c r="B950" s="229"/>
      <c r="C950" s="230"/>
      <c r="D950" s="231" t="s">
        <v>149</v>
      </c>
      <c r="E950" s="232" t="s">
        <v>1</v>
      </c>
      <c r="F950" s="233" t="s">
        <v>170</v>
      </c>
      <c r="G950" s="230"/>
      <c r="H950" s="232" t="s">
        <v>1</v>
      </c>
      <c r="I950" s="234"/>
      <c r="J950" s="230"/>
      <c r="K950" s="230"/>
      <c r="L950" s="235"/>
      <c r="M950" s="236"/>
      <c r="N950" s="237"/>
      <c r="O950" s="237"/>
      <c r="P950" s="237"/>
      <c r="Q950" s="237"/>
      <c r="R950" s="237"/>
      <c r="S950" s="237"/>
      <c r="T950" s="238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T950" s="239" t="s">
        <v>149</v>
      </c>
      <c r="AU950" s="239" t="s">
        <v>147</v>
      </c>
      <c r="AV950" s="13" t="s">
        <v>81</v>
      </c>
      <c r="AW950" s="13" t="s">
        <v>30</v>
      </c>
      <c r="AX950" s="13" t="s">
        <v>73</v>
      </c>
      <c r="AY950" s="239" t="s">
        <v>139</v>
      </c>
    </row>
    <row r="951" s="14" customFormat="1">
      <c r="A951" s="14"/>
      <c r="B951" s="240"/>
      <c r="C951" s="241"/>
      <c r="D951" s="231" t="s">
        <v>149</v>
      </c>
      <c r="E951" s="242" t="s">
        <v>1</v>
      </c>
      <c r="F951" s="243" t="s">
        <v>81</v>
      </c>
      <c r="G951" s="241"/>
      <c r="H951" s="244">
        <v>1</v>
      </c>
      <c r="I951" s="245"/>
      <c r="J951" s="241"/>
      <c r="K951" s="241"/>
      <c r="L951" s="246"/>
      <c r="M951" s="247"/>
      <c r="N951" s="248"/>
      <c r="O951" s="248"/>
      <c r="P951" s="248"/>
      <c r="Q951" s="248"/>
      <c r="R951" s="248"/>
      <c r="S951" s="248"/>
      <c r="T951" s="249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0" t="s">
        <v>149</v>
      </c>
      <c r="AU951" s="250" t="s">
        <v>147</v>
      </c>
      <c r="AV951" s="14" t="s">
        <v>147</v>
      </c>
      <c r="AW951" s="14" t="s">
        <v>30</v>
      </c>
      <c r="AX951" s="14" t="s">
        <v>73</v>
      </c>
      <c r="AY951" s="250" t="s">
        <v>139</v>
      </c>
    </row>
    <row r="952" s="13" customFormat="1">
      <c r="A952" s="13"/>
      <c r="B952" s="229"/>
      <c r="C952" s="230"/>
      <c r="D952" s="231" t="s">
        <v>149</v>
      </c>
      <c r="E952" s="232" t="s">
        <v>1</v>
      </c>
      <c r="F952" s="233" t="s">
        <v>168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149</v>
      </c>
      <c r="AU952" s="239" t="s">
        <v>147</v>
      </c>
      <c r="AV952" s="13" t="s">
        <v>81</v>
      </c>
      <c r="AW952" s="13" t="s">
        <v>30</v>
      </c>
      <c r="AX952" s="13" t="s">
        <v>73</v>
      </c>
      <c r="AY952" s="239" t="s">
        <v>139</v>
      </c>
    </row>
    <row r="953" s="14" customFormat="1">
      <c r="A953" s="14"/>
      <c r="B953" s="240"/>
      <c r="C953" s="241"/>
      <c r="D953" s="231" t="s">
        <v>149</v>
      </c>
      <c r="E953" s="242" t="s">
        <v>1</v>
      </c>
      <c r="F953" s="243" t="s">
        <v>81</v>
      </c>
      <c r="G953" s="241"/>
      <c r="H953" s="244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149</v>
      </c>
      <c r="AU953" s="250" t="s">
        <v>147</v>
      </c>
      <c r="AV953" s="14" t="s">
        <v>147</v>
      </c>
      <c r="AW953" s="14" t="s">
        <v>30</v>
      </c>
      <c r="AX953" s="14" t="s">
        <v>73</v>
      </c>
      <c r="AY953" s="250" t="s">
        <v>139</v>
      </c>
    </row>
    <row r="954" s="13" customFormat="1">
      <c r="A954" s="13"/>
      <c r="B954" s="229"/>
      <c r="C954" s="230"/>
      <c r="D954" s="231" t="s">
        <v>149</v>
      </c>
      <c r="E954" s="232" t="s">
        <v>1</v>
      </c>
      <c r="F954" s="233" t="s">
        <v>166</v>
      </c>
      <c r="G954" s="230"/>
      <c r="H954" s="232" t="s">
        <v>1</v>
      </c>
      <c r="I954" s="234"/>
      <c r="J954" s="230"/>
      <c r="K954" s="230"/>
      <c r="L954" s="235"/>
      <c r="M954" s="236"/>
      <c r="N954" s="237"/>
      <c r="O954" s="237"/>
      <c r="P954" s="237"/>
      <c r="Q954" s="237"/>
      <c r="R954" s="237"/>
      <c r="S954" s="237"/>
      <c r="T954" s="238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T954" s="239" t="s">
        <v>149</v>
      </c>
      <c r="AU954" s="239" t="s">
        <v>147</v>
      </c>
      <c r="AV954" s="13" t="s">
        <v>81</v>
      </c>
      <c r="AW954" s="13" t="s">
        <v>30</v>
      </c>
      <c r="AX954" s="13" t="s">
        <v>73</v>
      </c>
      <c r="AY954" s="239" t="s">
        <v>139</v>
      </c>
    </row>
    <row r="955" s="14" customFormat="1">
      <c r="A955" s="14"/>
      <c r="B955" s="240"/>
      <c r="C955" s="241"/>
      <c r="D955" s="231" t="s">
        <v>149</v>
      </c>
      <c r="E955" s="242" t="s">
        <v>1</v>
      </c>
      <c r="F955" s="243" t="s">
        <v>81</v>
      </c>
      <c r="G955" s="241"/>
      <c r="H955" s="244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149</v>
      </c>
      <c r="AU955" s="250" t="s">
        <v>147</v>
      </c>
      <c r="AV955" s="14" t="s">
        <v>147</v>
      </c>
      <c r="AW955" s="14" t="s">
        <v>30</v>
      </c>
      <c r="AX955" s="14" t="s">
        <v>73</v>
      </c>
      <c r="AY955" s="250" t="s">
        <v>139</v>
      </c>
    </row>
    <row r="956" s="13" customFormat="1">
      <c r="A956" s="13"/>
      <c r="B956" s="229"/>
      <c r="C956" s="230"/>
      <c r="D956" s="231" t="s">
        <v>149</v>
      </c>
      <c r="E956" s="232" t="s">
        <v>1</v>
      </c>
      <c r="F956" s="233" t="s">
        <v>164</v>
      </c>
      <c r="G956" s="230"/>
      <c r="H956" s="232" t="s">
        <v>1</v>
      </c>
      <c r="I956" s="234"/>
      <c r="J956" s="230"/>
      <c r="K956" s="230"/>
      <c r="L956" s="235"/>
      <c r="M956" s="236"/>
      <c r="N956" s="237"/>
      <c r="O956" s="237"/>
      <c r="P956" s="237"/>
      <c r="Q956" s="237"/>
      <c r="R956" s="237"/>
      <c r="S956" s="237"/>
      <c r="T956" s="238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39" t="s">
        <v>149</v>
      </c>
      <c r="AU956" s="239" t="s">
        <v>147</v>
      </c>
      <c r="AV956" s="13" t="s">
        <v>81</v>
      </c>
      <c r="AW956" s="13" t="s">
        <v>30</v>
      </c>
      <c r="AX956" s="13" t="s">
        <v>73</v>
      </c>
      <c r="AY956" s="239" t="s">
        <v>139</v>
      </c>
    </row>
    <row r="957" s="14" customFormat="1">
      <c r="A957" s="14"/>
      <c r="B957" s="240"/>
      <c r="C957" s="241"/>
      <c r="D957" s="231" t="s">
        <v>149</v>
      </c>
      <c r="E957" s="242" t="s">
        <v>1</v>
      </c>
      <c r="F957" s="243" t="s">
        <v>81</v>
      </c>
      <c r="G957" s="241"/>
      <c r="H957" s="244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0" t="s">
        <v>149</v>
      </c>
      <c r="AU957" s="250" t="s">
        <v>147</v>
      </c>
      <c r="AV957" s="14" t="s">
        <v>147</v>
      </c>
      <c r="AW957" s="14" t="s">
        <v>30</v>
      </c>
      <c r="AX957" s="14" t="s">
        <v>73</v>
      </c>
      <c r="AY957" s="250" t="s">
        <v>139</v>
      </c>
    </row>
    <row r="958" s="15" customFormat="1">
      <c r="A958" s="15"/>
      <c r="B958" s="251"/>
      <c r="C958" s="252"/>
      <c r="D958" s="231" t="s">
        <v>149</v>
      </c>
      <c r="E958" s="253" t="s">
        <v>1</v>
      </c>
      <c r="F958" s="254" t="s">
        <v>174</v>
      </c>
      <c r="G958" s="252"/>
      <c r="H958" s="255">
        <v>4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61" t="s">
        <v>149</v>
      </c>
      <c r="AU958" s="261" t="s">
        <v>147</v>
      </c>
      <c r="AV958" s="15" t="s">
        <v>146</v>
      </c>
      <c r="AW958" s="15" t="s">
        <v>30</v>
      </c>
      <c r="AX958" s="15" t="s">
        <v>81</v>
      </c>
      <c r="AY958" s="261" t="s">
        <v>139</v>
      </c>
    </row>
    <row r="959" s="2" customFormat="1" ht="24.15" customHeight="1">
      <c r="A959" s="38"/>
      <c r="B959" s="39"/>
      <c r="C959" s="215" t="s">
        <v>1207</v>
      </c>
      <c r="D959" s="215" t="s">
        <v>142</v>
      </c>
      <c r="E959" s="216" t="s">
        <v>1208</v>
      </c>
      <c r="F959" s="217" t="s">
        <v>1209</v>
      </c>
      <c r="G959" s="218" t="s">
        <v>314</v>
      </c>
      <c r="H959" s="219">
        <v>0.0080000000000000002</v>
      </c>
      <c r="I959" s="220"/>
      <c r="J959" s="221">
        <f>ROUND(I959*H959,2)</f>
        <v>0</v>
      </c>
      <c r="K959" s="222"/>
      <c r="L959" s="44"/>
      <c r="M959" s="223" t="s">
        <v>1</v>
      </c>
      <c r="N959" s="224" t="s">
        <v>39</v>
      </c>
      <c r="O959" s="91"/>
      <c r="P959" s="225">
        <f>O959*H959</f>
        <v>0</v>
      </c>
      <c r="Q959" s="225">
        <v>0</v>
      </c>
      <c r="R959" s="225">
        <f>Q959*H959</f>
        <v>0</v>
      </c>
      <c r="S959" s="225">
        <v>0</v>
      </c>
      <c r="T959" s="226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247</v>
      </c>
      <c r="AT959" s="227" t="s">
        <v>142</v>
      </c>
      <c r="AU959" s="227" t="s">
        <v>147</v>
      </c>
      <c r="AY959" s="17" t="s">
        <v>139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147</v>
      </c>
      <c r="BK959" s="228">
        <f>ROUND(I959*H959,2)</f>
        <v>0</v>
      </c>
      <c r="BL959" s="17" t="s">
        <v>247</v>
      </c>
      <c r="BM959" s="227" t="s">
        <v>1210</v>
      </c>
    </row>
    <row r="960" s="2" customFormat="1" ht="33" customHeight="1">
      <c r="A960" s="38"/>
      <c r="B960" s="39"/>
      <c r="C960" s="215" t="s">
        <v>1211</v>
      </c>
      <c r="D960" s="215" t="s">
        <v>142</v>
      </c>
      <c r="E960" s="216" t="s">
        <v>1212</v>
      </c>
      <c r="F960" s="217" t="s">
        <v>1213</v>
      </c>
      <c r="G960" s="218" t="s">
        <v>314</v>
      </c>
      <c r="H960" s="219">
        <v>0.0080000000000000002</v>
      </c>
      <c r="I960" s="220"/>
      <c r="J960" s="221">
        <f>ROUND(I960*H960,2)</f>
        <v>0</v>
      </c>
      <c r="K960" s="222"/>
      <c r="L960" s="44"/>
      <c r="M960" s="223" t="s">
        <v>1</v>
      </c>
      <c r="N960" s="224" t="s">
        <v>39</v>
      </c>
      <c r="O960" s="91"/>
      <c r="P960" s="225">
        <f>O960*H960</f>
        <v>0</v>
      </c>
      <c r="Q960" s="225">
        <v>0</v>
      </c>
      <c r="R960" s="225">
        <f>Q960*H960</f>
        <v>0</v>
      </c>
      <c r="S960" s="225">
        <v>0</v>
      </c>
      <c r="T960" s="226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7" t="s">
        <v>247</v>
      </c>
      <c r="AT960" s="227" t="s">
        <v>142</v>
      </c>
      <c r="AU960" s="227" t="s">
        <v>147</v>
      </c>
      <c r="AY960" s="17" t="s">
        <v>139</v>
      </c>
      <c r="BE960" s="228">
        <f>IF(N960="základní",J960,0)</f>
        <v>0</v>
      </c>
      <c r="BF960" s="228">
        <f>IF(N960="snížená",J960,0)</f>
        <v>0</v>
      </c>
      <c r="BG960" s="228">
        <f>IF(N960="zákl. přenesená",J960,0)</f>
        <v>0</v>
      </c>
      <c r="BH960" s="228">
        <f>IF(N960="sníž. přenesená",J960,0)</f>
        <v>0</v>
      </c>
      <c r="BI960" s="228">
        <f>IF(N960="nulová",J960,0)</f>
        <v>0</v>
      </c>
      <c r="BJ960" s="17" t="s">
        <v>147</v>
      </c>
      <c r="BK960" s="228">
        <f>ROUND(I960*H960,2)</f>
        <v>0</v>
      </c>
      <c r="BL960" s="17" t="s">
        <v>247</v>
      </c>
      <c r="BM960" s="227" t="s">
        <v>1214</v>
      </c>
    </row>
    <row r="961" s="2" customFormat="1" ht="24.15" customHeight="1">
      <c r="A961" s="38"/>
      <c r="B961" s="39"/>
      <c r="C961" s="215" t="s">
        <v>1215</v>
      </c>
      <c r="D961" s="215" t="s">
        <v>142</v>
      </c>
      <c r="E961" s="216" t="s">
        <v>1216</v>
      </c>
      <c r="F961" s="217" t="s">
        <v>1217</v>
      </c>
      <c r="G961" s="218" t="s">
        <v>314</v>
      </c>
      <c r="H961" s="219">
        <v>0.0080000000000000002</v>
      </c>
      <c r="I961" s="220"/>
      <c r="J961" s="221">
        <f>ROUND(I961*H961,2)</f>
        <v>0</v>
      </c>
      <c r="K961" s="222"/>
      <c r="L961" s="44"/>
      <c r="M961" s="223" t="s">
        <v>1</v>
      </c>
      <c r="N961" s="224" t="s">
        <v>39</v>
      </c>
      <c r="O961" s="91"/>
      <c r="P961" s="225">
        <f>O961*H961</f>
        <v>0</v>
      </c>
      <c r="Q961" s="225">
        <v>0</v>
      </c>
      <c r="R961" s="225">
        <f>Q961*H961</f>
        <v>0</v>
      </c>
      <c r="S961" s="225">
        <v>0</v>
      </c>
      <c r="T961" s="226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7" t="s">
        <v>247</v>
      </c>
      <c r="AT961" s="227" t="s">
        <v>142</v>
      </c>
      <c r="AU961" s="227" t="s">
        <v>147</v>
      </c>
      <c r="AY961" s="17" t="s">
        <v>139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17" t="s">
        <v>147</v>
      </c>
      <c r="BK961" s="228">
        <f>ROUND(I961*H961,2)</f>
        <v>0</v>
      </c>
      <c r="BL961" s="17" t="s">
        <v>247</v>
      </c>
      <c r="BM961" s="227" t="s">
        <v>1218</v>
      </c>
    </row>
    <row r="962" s="12" customFormat="1" ht="22.8" customHeight="1">
      <c r="A962" s="12"/>
      <c r="B962" s="199"/>
      <c r="C962" s="200"/>
      <c r="D962" s="201" t="s">
        <v>72</v>
      </c>
      <c r="E962" s="213" t="s">
        <v>1219</v>
      </c>
      <c r="F962" s="213" t="s">
        <v>1220</v>
      </c>
      <c r="G962" s="200"/>
      <c r="H962" s="200"/>
      <c r="I962" s="203"/>
      <c r="J962" s="214">
        <f>BK962</f>
        <v>0</v>
      </c>
      <c r="K962" s="200"/>
      <c r="L962" s="205"/>
      <c r="M962" s="206"/>
      <c r="N962" s="207"/>
      <c r="O962" s="207"/>
      <c r="P962" s="208">
        <f>SUM(P963:P969)</f>
        <v>0</v>
      </c>
      <c r="Q962" s="207"/>
      <c r="R962" s="208">
        <f>SUM(R963:R969)</f>
        <v>0</v>
      </c>
      <c r="S962" s="207"/>
      <c r="T962" s="209">
        <f>SUM(T963:T969)</f>
        <v>0.053855999999999994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210" t="s">
        <v>147</v>
      </c>
      <c r="AT962" s="211" t="s">
        <v>72</v>
      </c>
      <c r="AU962" s="211" t="s">
        <v>81</v>
      </c>
      <c r="AY962" s="210" t="s">
        <v>139</v>
      </c>
      <c r="BK962" s="212">
        <f>SUM(BK963:BK969)</f>
        <v>0</v>
      </c>
    </row>
    <row r="963" s="2" customFormat="1" ht="16.5" customHeight="1">
      <c r="A963" s="38"/>
      <c r="B963" s="39"/>
      <c r="C963" s="215" t="s">
        <v>1221</v>
      </c>
      <c r="D963" s="215" t="s">
        <v>142</v>
      </c>
      <c r="E963" s="216" t="s">
        <v>1222</v>
      </c>
      <c r="F963" s="217" t="s">
        <v>1223</v>
      </c>
      <c r="G963" s="218" t="s">
        <v>154</v>
      </c>
      <c r="H963" s="219">
        <v>2.448</v>
      </c>
      <c r="I963" s="220"/>
      <c r="J963" s="221">
        <f>ROUND(I963*H963,2)</f>
        <v>0</v>
      </c>
      <c r="K963" s="222"/>
      <c r="L963" s="44"/>
      <c r="M963" s="223" t="s">
        <v>1</v>
      </c>
      <c r="N963" s="224" t="s">
        <v>39</v>
      </c>
      <c r="O963" s="91"/>
      <c r="P963" s="225">
        <f>O963*H963</f>
        <v>0</v>
      </c>
      <c r="Q963" s="225">
        <v>0</v>
      </c>
      <c r="R963" s="225">
        <f>Q963*H963</f>
        <v>0</v>
      </c>
      <c r="S963" s="225">
        <v>0.021999999999999999</v>
      </c>
      <c r="T963" s="226">
        <f>S963*H963</f>
        <v>0.053855999999999994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7" t="s">
        <v>247</v>
      </c>
      <c r="AT963" s="227" t="s">
        <v>142</v>
      </c>
      <c r="AU963" s="227" t="s">
        <v>147</v>
      </c>
      <c r="AY963" s="17" t="s">
        <v>139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17" t="s">
        <v>147</v>
      </c>
      <c r="BK963" s="228">
        <f>ROUND(I963*H963,2)</f>
        <v>0</v>
      </c>
      <c r="BL963" s="17" t="s">
        <v>247</v>
      </c>
      <c r="BM963" s="227" t="s">
        <v>1224</v>
      </c>
    </row>
    <row r="964" s="13" customFormat="1">
      <c r="A964" s="13"/>
      <c r="B964" s="229"/>
      <c r="C964" s="230"/>
      <c r="D964" s="231" t="s">
        <v>149</v>
      </c>
      <c r="E964" s="232" t="s">
        <v>1</v>
      </c>
      <c r="F964" s="233" t="s">
        <v>166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149</v>
      </c>
      <c r="AU964" s="239" t="s">
        <v>147</v>
      </c>
      <c r="AV964" s="13" t="s">
        <v>81</v>
      </c>
      <c r="AW964" s="13" t="s">
        <v>30</v>
      </c>
      <c r="AX964" s="13" t="s">
        <v>73</v>
      </c>
      <c r="AY964" s="239" t="s">
        <v>139</v>
      </c>
    </row>
    <row r="965" s="14" customFormat="1">
      <c r="A965" s="14"/>
      <c r="B965" s="240"/>
      <c r="C965" s="241"/>
      <c r="D965" s="231" t="s">
        <v>149</v>
      </c>
      <c r="E965" s="242" t="s">
        <v>1</v>
      </c>
      <c r="F965" s="243" t="s">
        <v>1225</v>
      </c>
      <c r="G965" s="241"/>
      <c r="H965" s="244">
        <v>2.448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149</v>
      </c>
      <c r="AU965" s="250" t="s">
        <v>147</v>
      </c>
      <c r="AV965" s="14" t="s">
        <v>147</v>
      </c>
      <c r="AW965" s="14" t="s">
        <v>30</v>
      </c>
      <c r="AX965" s="14" t="s">
        <v>73</v>
      </c>
      <c r="AY965" s="250" t="s">
        <v>139</v>
      </c>
    </row>
    <row r="966" s="15" customFormat="1">
      <c r="A966" s="15"/>
      <c r="B966" s="251"/>
      <c r="C966" s="252"/>
      <c r="D966" s="231" t="s">
        <v>149</v>
      </c>
      <c r="E966" s="253" t="s">
        <v>1</v>
      </c>
      <c r="F966" s="254" t="s">
        <v>174</v>
      </c>
      <c r="G966" s="252"/>
      <c r="H966" s="255">
        <v>2.448</v>
      </c>
      <c r="I966" s="256"/>
      <c r="J966" s="252"/>
      <c r="K966" s="252"/>
      <c r="L966" s="257"/>
      <c r="M966" s="258"/>
      <c r="N966" s="259"/>
      <c r="O966" s="259"/>
      <c r="P966" s="259"/>
      <c r="Q966" s="259"/>
      <c r="R966" s="259"/>
      <c r="S966" s="259"/>
      <c r="T966" s="260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T966" s="261" t="s">
        <v>149</v>
      </c>
      <c r="AU966" s="261" t="s">
        <v>147</v>
      </c>
      <c r="AV966" s="15" t="s">
        <v>146</v>
      </c>
      <c r="AW966" s="15" t="s">
        <v>30</v>
      </c>
      <c r="AX966" s="15" t="s">
        <v>81</v>
      </c>
      <c r="AY966" s="261" t="s">
        <v>139</v>
      </c>
    </row>
    <row r="967" s="2" customFormat="1" ht="24.15" customHeight="1">
      <c r="A967" s="38"/>
      <c r="B967" s="39"/>
      <c r="C967" s="215" t="s">
        <v>1226</v>
      </c>
      <c r="D967" s="215" t="s">
        <v>142</v>
      </c>
      <c r="E967" s="216" t="s">
        <v>1227</v>
      </c>
      <c r="F967" s="217" t="s">
        <v>1228</v>
      </c>
      <c r="G967" s="218" t="s">
        <v>314</v>
      </c>
      <c r="H967" s="219">
        <v>0.001</v>
      </c>
      <c r="I967" s="220"/>
      <c r="J967" s="221">
        <f>ROUND(I967*H967,2)</f>
        <v>0</v>
      </c>
      <c r="K967" s="222"/>
      <c r="L967" s="44"/>
      <c r="M967" s="223" t="s">
        <v>1</v>
      </c>
      <c r="N967" s="224" t="s">
        <v>39</v>
      </c>
      <c r="O967" s="91"/>
      <c r="P967" s="225">
        <f>O967*H967</f>
        <v>0</v>
      </c>
      <c r="Q967" s="225">
        <v>0</v>
      </c>
      <c r="R967" s="225">
        <f>Q967*H967</f>
        <v>0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247</v>
      </c>
      <c r="AT967" s="227" t="s">
        <v>142</v>
      </c>
      <c r="AU967" s="227" t="s">
        <v>147</v>
      </c>
      <c r="AY967" s="17" t="s">
        <v>139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147</v>
      </c>
      <c r="BK967" s="228">
        <f>ROUND(I967*H967,2)</f>
        <v>0</v>
      </c>
      <c r="BL967" s="17" t="s">
        <v>247</v>
      </c>
      <c r="BM967" s="227" t="s">
        <v>1229</v>
      </c>
    </row>
    <row r="968" s="2" customFormat="1" ht="24.15" customHeight="1">
      <c r="A968" s="38"/>
      <c r="B968" s="39"/>
      <c r="C968" s="215" t="s">
        <v>1230</v>
      </c>
      <c r="D968" s="215" t="s">
        <v>142</v>
      </c>
      <c r="E968" s="216" t="s">
        <v>1231</v>
      </c>
      <c r="F968" s="217" t="s">
        <v>1232</v>
      </c>
      <c r="G968" s="218" t="s">
        <v>314</v>
      </c>
      <c r="H968" s="219">
        <v>0.001</v>
      </c>
      <c r="I968" s="220"/>
      <c r="J968" s="221">
        <f>ROUND(I968*H968,2)</f>
        <v>0</v>
      </c>
      <c r="K968" s="222"/>
      <c r="L968" s="44"/>
      <c r="M968" s="223" t="s">
        <v>1</v>
      </c>
      <c r="N968" s="224" t="s">
        <v>39</v>
      </c>
      <c r="O968" s="91"/>
      <c r="P968" s="225">
        <f>O968*H968</f>
        <v>0</v>
      </c>
      <c r="Q968" s="225">
        <v>0</v>
      </c>
      <c r="R968" s="225">
        <f>Q968*H968</f>
        <v>0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247</v>
      </c>
      <c r="AT968" s="227" t="s">
        <v>142</v>
      </c>
      <c r="AU968" s="227" t="s">
        <v>147</v>
      </c>
      <c r="AY968" s="17" t="s">
        <v>139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147</v>
      </c>
      <c r="BK968" s="228">
        <f>ROUND(I968*H968,2)</f>
        <v>0</v>
      </c>
      <c r="BL968" s="17" t="s">
        <v>247</v>
      </c>
      <c r="BM968" s="227" t="s">
        <v>1233</v>
      </c>
    </row>
    <row r="969" s="2" customFormat="1" ht="24.15" customHeight="1">
      <c r="A969" s="38"/>
      <c r="B969" s="39"/>
      <c r="C969" s="215" t="s">
        <v>1234</v>
      </c>
      <c r="D969" s="215" t="s">
        <v>142</v>
      </c>
      <c r="E969" s="216" t="s">
        <v>1235</v>
      </c>
      <c r="F969" s="217" t="s">
        <v>1236</v>
      </c>
      <c r="G969" s="218" t="s">
        <v>314</v>
      </c>
      <c r="H969" s="219">
        <v>0.001</v>
      </c>
      <c r="I969" s="220"/>
      <c r="J969" s="221">
        <f>ROUND(I969*H969,2)</f>
        <v>0</v>
      </c>
      <c r="K969" s="222"/>
      <c r="L969" s="44"/>
      <c r="M969" s="223" t="s">
        <v>1</v>
      </c>
      <c r="N969" s="224" t="s">
        <v>39</v>
      </c>
      <c r="O969" s="91"/>
      <c r="P969" s="225">
        <f>O969*H969</f>
        <v>0</v>
      </c>
      <c r="Q969" s="225">
        <v>0</v>
      </c>
      <c r="R969" s="225">
        <f>Q969*H969</f>
        <v>0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247</v>
      </c>
      <c r="AT969" s="227" t="s">
        <v>142</v>
      </c>
      <c r="AU969" s="227" t="s">
        <v>147</v>
      </c>
      <c r="AY969" s="17" t="s">
        <v>139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147</v>
      </c>
      <c r="BK969" s="228">
        <f>ROUND(I969*H969,2)</f>
        <v>0</v>
      </c>
      <c r="BL969" s="17" t="s">
        <v>247</v>
      </c>
      <c r="BM969" s="227" t="s">
        <v>1237</v>
      </c>
    </row>
    <row r="970" s="12" customFormat="1" ht="22.8" customHeight="1">
      <c r="A970" s="12"/>
      <c r="B970" s="199"/>
      <c r="C970" s="200"/>
      <c r="D970" s="201" t="s">
        <v>72</v>
      </c>
      <c r="E970" s="213" t="s">
        <v>1238</v>
      </c>
      <c r="F970" s="213" t="s">
        <v>1239</v>
      </c>
      <c r="G970" s="200"/>
      <c r="H970" s="200"/>
      <c r="I970" s="203"/>
      <c r="J970" s="214">
        <f>BK970</f>
        <v>0</v>
      </c>
      <c r="K970" s="200"/>
      <c r="L970" s="205"/>
      <c r="M970" s="206"/>
      <c r="N970" s="207"/>
      <c r="O970" s="207"/>
      <c r="P970" s="208">
        <f>SUM(P971:P980)</f>
        <v>0</v>
      </c>
      <c r="Q970" s="207"/>
      <c r="R970" s="208">
        <f>SUM(R971:R980)</f>
        <v>0.033733440000000003</v>
      </c>
      <c r="S970" s="207"/>
      <c r="T970" s="209">
        <f>SUM(T971:T980)</f>
        <v>0</v>
      </c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R970" s="210" t="s">
        <v>147</v>
      </c>
      <c r="AT970" s="211" t="s">
        <v>72</v>
      </c>
      <c r="AU970" s="211" t="s">
        <v>81</v>
      </c>
      <c r="AY970" s="210" t="s">
        <v>139</v>
      </c>
      <c r="BK970" s="212">
        <f>SUM(BK971:BK980)</f>
        <v>0</v>
      </c>
    </row>
    <row r="971" s="2" customFormat="1" ht="24.15" customHeight="1">
      <c r="A971" s="38"/>
      <c r="B971" s="39"/>
      <c r="C971" s="215" t="s">
        <v>1240</v>
      </c>
      <c r="D971" s="215" t="s">
        <v>142</v>
      </c>
      <c r="E971" s="216" t="s">
        <v>1241</v>
      </c>
      <c r="F971" s="217" t="s">
        <v>1242</v>
      </c>
      <c r="G971" s="218" t="s">
        <v>154</v>
      </c>
      <c r="H971" s="219">
        <v>2.0880000000000001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0.01413</v>
      </c>
      <c r="R971" s="225">
        <f>Q971*H971</f>
        <v>0.029503440000000002</v>
      </c>
      <c r="S971" s="225">
        <v>0</v>
      </c>
      <c r="T971" s="226">
        <f>S971*H971</f>
        <v>0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247</v>
      </c>
      <c r="AT971" s="227" t="s">
        <v>142</v>
      </c>
      <c r="AU971" s="227" t="s">
        <v>147</v>
      </c>
      <c r="AY971" s="17" t="s">
        <v>139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147</v>
      </c>
      <c r="BK971" s="228">
        <f>ROUND(I971*H971,2)</f>
        <v>0</v>
      </c>
      <c r="BL971" s="17" t="s">
        <v>247</v>
      </c>
      <c r="BM971" s="227" t="s">
        <v>1243</v>
      </c>
    </row>
    <row r="972" s="13" customFormat="1">
      <c r="A972" s="13"/>
      <c r="B972" s="229"/>
      <c r="C972" s="230"/>
      <c r="D972" s="231" t="s">
        <v>149</v>
      </c>
      <c r="E972" s="232" t="s">
        <v>1</v>
      </c>
      <c r="F972" s="233" t="s">
        <v>166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149</v>
      </c>
      <c r="AU972" s="239" t="s">
        <v>147</v>
      </c>
      <c r="AV972" s="13" t="s">
        <v>81</v>
      </c>
      <c r="AW972" s="13" t="s">
        <v>30</v>
      </c>
      <c r="AX972" s="13" t="s">
        <v>73</v>
      </c>
      <c r="AY972" s="239" t="s">
        <v>139</v>
      </c>
    </row>
    <row r="973" s="14" customFormat="1">
      <c r="A973" s="14"/>
      <c r="B973" s="240"/>
      <c r="C973" s="241"/>
      <c r="D973" s="231" t="s">
        <v>149</v>
      </c>
      <c r="E973" s="242" t="s">
        <v>1</v>
      </c>
      <c r="F973" s="243" t="s">
        <v>1244</v>
      </c>
      <c r="G973" s="241"/>
      <c r="H973" s="244">
        <v>2.0880000000000001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149</v>
      </c>
      <c r="AU973" s="250" t="s">
        <v>147</v>
      </c>
      <c r="AV973" s="14" t="s">
        <v>147</v>
      </c>
      <c r="AW973" s="14" t="s">
        <v>30</v>
      </c>
      <c r="AX973" s="14" t="s">
        <v>81</v>
      </c>
      <c r="AY973" s="250" t="s">
        <v>139</v>
      </c>
    </row>
    <row r="974" s="2" customFormat="1" ht="24.15" customHeight="1">
      <c r="A974" s="38"/>
      <c r="B974" s="39"/>
      <c r="C974" s="215" t="s">
        <v>1245</v>
      </c>
      <c r="D974" s="215" t="s">
        <v>142</v>
      </c>
      <c r="E974" s="216" t="s">
        <v>1246</v>
      </c>
      <c r="F974" s="217" t="s">
        <v>1247</v>
      </c>
      <c r="G974" s="218" t="s">
        <v>145</v>
      </c>
      <c r="H974" s="219">
        <v>1</v>
      </c>
      <c r="I974" s="220"/>
      <c r="J974" s="221">
        <f>ROUND(I974*H974,2)</f>
        <v>0</v>
      </c>
      <c r="K974" s="222"/>
      <c r="L974" s="44"/>
      <c r="M974" s="223" t="s">
        <v>1</v>
      </c>
      <c r="N974" s="224" t="s">
        <v>39</v>
      </c>
      <c r="O974" s="91"/>
      <c r="P974" s="225">
        <f>O974*H974</f>
        <v>0</v>
      </c>
      <c r="Q974" s="225">
        <v>3.0000000000000001E-05</v>
      </c>
      <c r="R974" s="225">
        <f>Q974*H974</f>
        <v>3.0000000000000001E-05</v>
      </c>
      <c r="S974" s="225">
        <v>0</v>
      </c>
      <c r="T974" s="22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247</v>
      </c>
      <c r="AT974" s="227" t="s">
        <v>142</v>
      </c>
      <c r="AU974" s="227" t="s">
        <v>147</v>
      </c>
      <c r="AY974" s="17" t="s">
        <v>139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147</v>
      </c>
      <c r="BK974" s="228">
        <f>ROUND(I974*H974,2)</f>
        <v>0</v>
      </c>
      <c r="BL974" s="17" t="s">
        <v>247</v>
      </c>
      <c r="BM974" s="227" t="s">
        <v>1248</v>
      </c>
    </row>
    <row r="975" s="13" customFormat="1">
      <c r="A975" s="13"/>
      <c r="B975" s="229"/>
      <c r="C975" s="230"/>
      <c r="D975" s="231" t="s">
        <v>149</v>
      </c>
      <c r="E975" s="232" t="s">
        <v>1</v>
      </c>
      <c r="F975" s="233" t="s">
        <v>164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149</v>
      </c>
      <c r="AU975" s="239" t="s">
        <v>147</v>
      </c>
      <c r="AV975" s="13" t="s">
        <v>81</v>
      </c>
      <c r="AW975" s="13" t="s">
        <v>30</v>
      </c>
      <c r="AX975" s="13" t="s">
        <v>73</v>
      </c>
      <c r="AY975" s="239" t="s">
        <v>139</v>
      </c>
    </row>
    <row r="976" s="14" customFormat="1">
      <c r="A976" s="14"/>
      <c r="B976" s="240"/>
      <c r="C976" s="241"/>
      <c r="D976" s="231" t="s">
        <v>149</v>
      </c>
      <c r="E976" s="242" t="s">
        <v>1</v>
      </c>
      <c r="F976" s="243" t="s">
        <v>81</v>
      </c>
      <c r="G976" s="241"/>
      <c r="H976" s="244">
        <v>1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149</v>
      </c>
      <c r="AU976" s="250" t="s">
        <v>147</v>
      </c>
      <c r="AV976" s="14" t="s">
        <v>147</v>
      </c>
      <c r="AW976" s="14" t="s">
        <v>30</v>
      </c>
      <c r="AX976" s="14" t="s">
        <v>81</v>
      </c>
      <c r="AY976" s="250" t="s">
        <v>139</v>
      </c>
    </row>
    <row r="977" s="2" customFormat="1" ht="24.15" customHeight="1">
      <c r="A977" s="38"/>
      <c r="B977" s="39"/>
      <c r="C977" s="262" t="s">
        <v>1249</v>
      </c>
      <c r="D977" s="262" t="s">
        <v>357</v>
      </c>
      <c r="E977" s="263" t="s">
        <v>1250</v>
      </c>
      <c r="F977" s="264" t="s">
        <v>1251</v>
      </c>
      <c r="G977" s="265" t="s">
        <v>145</v>
      </c>
      <c r="H977" s="266">
        <v>1</v>
      </c>
      <c r="I977" s="267"/>
      <c r="J977" s="268">
        <f>ROUND(I977*H977,2)</f>
        <v>0</v>
      </c>
      <c r="K977" s="269"/>
      <c r="L977" s="270"/>
      <c r="M977" s="271" t="s">
        <v>1</v>
      </c>
      <c r="N977" s="272" t="s">
        <v>39</v>
      </c>
      <c r="O977" s="91"/>
      <c r="P977" s="225">
        <f>O977*H977</f>
        <v>0</v>
      </c>
      <c r="Q977" s="225">
        <v>0.0041999999999999997</v>
      </c>
      <c r="R977" s="225">
        <f>Q977*H977</f>
        <v>0.0041999999999999997</v>
      </c>
      <c r="S977" s="225">
        <v>0</v>
      </c>
      <c r="T977" s="226">
        <f>S977*H977</f>
        <v>0</v>
      </c>
      <c r="U977" s="38"/>
      <c r="V977" s="38"/>
      <c r="W977" s="38"/>
      <c r="X977" s="38"/>
      <c r="Y977" s="38"/>
      <c r="Z977" s="38"/>
      <c r="AA977" s="38"/>
      <c r="AB977" s="38"/>
      <c r="AC977" s="38"/>
      <c r="AD977" s="38"/>
      <c r="AE977" s="38"/>
      <c r="AR977" s="227" t="s">
        <v>330</v>
      </c>
      <c r="AT977" s="227" t="s">
        <v>357</v>
      </c>
      <c r="AU977" s="227" t="s">
        <v>147</v>
      </c>
      <c r="AY977" s="17" t="s">
        <v>139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17" t="s">
        <v>147</v>
      </c>
      <c r="BK977" s="228">
        <f>ROUND(I977*H977,2)</f>
        <v>0</v>
      </c>
      <c r="BL977" s="17" t="s">
        <v>247</v>
      </c>
      <c r="BM977" s="227" t="s">
        <v>1252</v>
      </c>
    </row>
    <row r="978" s="2" customFormat="1" ht="24.15" customHeight="1">
      <c r="A978" s="38"/>
      <c r="B978" s="39"/>
      <c r="C978" s="215" t="s">
        <v>1253</v>
      </c>
      <c r="D978" s="215" t="s">
        <v>142</v>
      </c>
      <c r="E978" s="216" t="s">
        <v>1254</v>
      </c>
      <c r="F978" s="217" t="s">
        <v>1255</v>
      </c>
      <c r="G978" s="218" t="s">
        <v>314</v>
      </c>
      <c r="H978" s="219">
        <v>0.034000000000000002</v>
      </c>
      <c r="I978" s="220"/>
      <c r="J978" s="221">
        <f>ROUND(I978*H978,2)</f>
        <v>0</v>
      </c>
      <c r="K978" s="222"/>
      <c r="L978" s="44"/>
      <c r="M978" s="223" t="s">
        <v>1</v>
      </c>
      <c r="N978" s="224" t="s">
        <v>39</v>
      </c>
      <c r="O978" s="91"/>
      <c r="P978" s="225">
        <f>O978*H978</f>
        <v>0</v>
      </c>
      <c r="Q978" s="225">
        <v>0</v>
      </c>
      <c r="R978" s="225">
        <f>Q978*H978</f>
        <v>0</v>
      </c>
      <c r="S978" s="225">
        <v>0</v>
      </c>
      <c r="T978" s="226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7" t="s">
        <v>247</v>
      </c>
      <c r="AT978" s="227" t="s">
        <v>142</v>
      </c>
      <c r="AU978" s="227" t="s">
        <v>147</v>
      </c>
      <c r="AY978" s="17" t="s">
        <v>139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17" t="s">
        <v>147</v>
      </c>
      <c r="BK978" s="228">
        <f>ROUND(I978*H978,2)</f>
        <v>0</v>
      </c>
      <c r="BL978" s="17" t="s">
        <v>247</v>
      </c>
      <c r="BM978" s="227" t="s">
        <v>1256</v>
      </c>
    </row>
    <row r="979" s="2" customFormat="1" ht="24.15" customHeight="1">
      <c r="A979" s="38"/>
      <c r="B979" s="39"/>
      <c r="C979" s="215" t="s">
        <v>1257</v>
      </c>
      <c r="D979" s="215" t="s">
        <v>142</v>
      </c>
      <c r="E979" s="216" t="s">
        <v>1258</v>
      </c>
      <c r="F979" s="217" t="s">
        <v>1259</v>
      </c>
      <c r="G979" s="218" t="s">
        <v>314</v>
      </c>
      <c r="H979" s="219">
        <v>0.034000000000000002</v>
      </c>
      <c r="I979" s="220"/>
      <c r="J979" s="221">
        <f>ROUND(I979*H979,2)</f>
        <v>0</v>
      </c>
      <c r="K979" s="222"/>
      <c r="L979" s="44"/>
      <c r="M979" s="223" t="s">
        <v>1</v>
      </c>
      <c r="N979" s="224" t="s">
        <v>39</v>
      </c>
      <c r="O979" s="91"/>
      <c r="P979" s="225">
        <f>O979*H979</f>
        <v>0</v>
      </c>
      <c r="Q979" s="225">
        <v>0</v>
      </c>
      <c r="R979" s="225">
        <f>Q979*H979</f>
        <v>0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247</v>
      </c>
      <c r="AT979" s="227" t="s">
        <v>142</v>
      </c>
      <c r="AU979" s="227" t="s">
        <v>147</v>
      </c>
      <c r="AY979" s="17" t="s">
        <v>139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147</v>
      </c>
      <c r="BK979" s="228">
        <f>ROUND(I979*H979,2)</f>
        <v>0</v>
      </c>
      <c r="BL979" s="17" t="s">
        <v>247</v>
      </c>
      <c r="BM979" s="227" t="s">
        <v>1260</v>
      </c>
    </row>
    <row r="980" s="2" customFormat="1" ht="24.15" customHeight="1">
      <c r="A980" s="38"/>
      <c r="B980" s="39"/>
      <c r="C980" s="215" t="s">
        <v>1261</v>
      </c>
      <c r="D980" s="215" t="s">
        <v>142</v>
      </c>
      <c r="E980" s="216" t="s">
        <v>1262</v>
      </c>
      <c r="F980" s="217" t="s">
        <v>1263</v>
      </c>
      <c r="G980" s="218" t="s">
        <v>314</v>
      </c>
      <c r="H980" s="219">
        <v>0.034000000000000002</v>
      </c>
      <c r="I980" s="220"/>
      <c r="J980" s="221">
        <f>ROUND(I980*H980,2)</f>
        <v>0</v>
      </c>
      <c r="K980" s="222"/>
      <c r="L980" s="44"/>
      <c r="M980" s="223" t="s">
        <v>1</v>
      </c>
      <c r="N980" s="224" t="s">
        <v>39</v>
      </c>
      <c r="O980" s="91"/>
      <c r="P980" s="225">
        <f>O980*H980</f>
        <v>0</v>
      </c>
      <c r="Q980" s="225">
        <v>0</v>
      </c>
      <c r="R980" s="225">
        <f>Q980*H980</f>
        <v>0</v>
      </c>
      <c r="S980" s="225">
        <v>0</v>
      </c>
      <c r="T980" s="226">
        <f>S980*H980</f>
        <v>0</v>
      </c>
      <c r="U980" s="38"/>
      <c r="V980" s="38"/>
      <c r="W980" s="38"/>
      <c r="X980" s="38"/>
      <c r="Y980" s="38"/>
      <c r="Z980" s="38"/>
      <c r="AA980" s="38"/>
      <c r="AB980" s="38"/>
      <c r="AC980" s="38"/>
      <c r="AD980" s="38"/>
      <c r="AE980" s="38"/>
      <c r="AR980" s="227" t="s">
        <v>247</v>
      </c>
      <c r="AT980" s="227" t="s">
        <v>142</v>
      </c>
      <c r="AU980" s="227" t="s">
        <v>147</v>
      </c>
      <c r="AY980" s="17" t="s">
        <v>139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17" t="s">
        <v>147</v>
      </c>
      <c r="BK980" s="228">
        <f>ROUND(I980*H980,2)</f>
        <v>0</v>
      </c>
      <c r="BL980" s="17" t="s">
        <v>247</v>
      </c>
      <c r="BM980" s="227" t="s">
        <v>1264</v>
      </c>
    </row>
    <row r="981" s="12" customFormat="1" ht="22.8" customHeight="1">
      <c r="A981" s="12"/>
      <c r="B981" s="199"/>
      <c r="C981" s="200"/>
      <c r="D981" s="201" t="s">
        <v>72</v>
      </c>
      <c r="E981" s="213" t="s">
        <v>1265</v>
      </c>
      <c r="F981" s="213" t="s">
        <v>1266</v>
      </c>
      <c r="G981" s="200"/>
      <c r="H981" s="200"/>
      <c r="I981" s="203"/>
      <c r="J981" s="214">
        <f>BK981</f>
        <v>0</v>
      </c>
      <c r="K981" s="200"/>
      <c r="L981" s="205"/>
      <c r="M981" s="206"/>
      <c r="N981" s="207"/>
      <c r="O981" s="207"/>
      <c r="P981" s="208">
        <f>SUM(P982:P1005)</f>
        <v>0</v>
      </c>
      <c r="Q981" s="207"/>
      <c r="R981" s="208">
        <f>SUM(R982:R1005)</f>
        <v>0.00645</v>
      </c>
      <c r="S981" s="207"/>
      <c r="T981" s="209">
        <f>SUM(T982:T1005)</f>
        <v>0.68034320000000004</v>
      </c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R981" s="210" t="s">
        <v>147</v>
      </c>
      <c r="AT981" s="211" t="s">
        <v>72</v>
      </c>
      <c r="AU981" s="211" t="s">
        <v>81</v>
      </c>
      <c r="AY981" s="210" t="s">
        <v>139</v>
      </c>
      <c r="BK981" s="212">
        <f>SUM(BK982:BK1005)</f>
        <v>0</v>
      </c>
    </row>
    <row r="982" s="2" customFormat="1" ht="16.5" customHeight="1">
      <c r="A982" s="38"/>
      <c r="B982" s="39"/>
      <c r="C982" s="215" t="s">
        <v>1267</v>
      </c>
      <c r="D982" s="215" t="s">
        <v>142</v>
      </c>
      <c r="E982" s="216" t="s">
        <v>1268</v>
      </c>
      <c r="F982" s="217" t="s">
        <v>1269</v>
      </c>
      <c r="G982" s="218" t="s">
        <v>908</v>
      </c>
      <c r="H982" s="219">
        <v>5</v>
      </c>
      <c r="I982" s="220"/>
      <c r="J982" s="221">
        <f>ROUND(I982*H982,2)</f>
        <v>0</v>
      </c>
      <c r="K982" s="222"/>
      <c r="L982" s="44"/>
      <c r="M982" s="223" t="s">
        <v>1</v>
      </c>
      <c r="N982" s="224" t="s">
        <v>39</v>
      </c>
      <c r="O982" s="91"/>
      <c r="P982" s="225">
        <f>O982*H982</f>
        <v>0</v>
      </c>
      <c r="Q982" s="225">
        <v>0</v>
      </c>
      <c r="R982" s="225">
        <f>Q982*H982</f>
        <v>0</v>
      </c>
      <c r="S982" s="225">
        <v>0</v>
      </c>
      <c r="T982" s="226">
        <f>S982*H982</f>
        <v>0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7" t="s">
        <v>146</v>
      </c>
      <c r="AT982" s="227" t="s">
        <v>142</v>
      </c>
      <c r="AU982" s="227" t="s">
        <v>147</v>
      </c>
      <c r="AY982" s="17" t="s">
        <v>139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17" t="s">
        <v>147</v>
      </c>
      <c r="BK982" s="228">
        <f>ROUND(I982*H982,2)</f>
        <v>0</v>
      </c>
      <c r="BL982" s="17" t="s">
        <v>146</v>
      </c>
      <c r="BM982" s="227" t="s">
        <v>1270</v>
      </c>
    </row>
    <row r="983" s="2" customFormat="1" ht="24.15" customHeight="1">
      <c r="A983" s="38"/>
      <c r="B983" s="39"/>
      <c r="C983" s="215" t="s">
        <v>1271</v>
      </c>
      <c r="D983" s="215" t="s">
        <v>142</v>
      </c>
      <c r="E983" s="216" t="s">
        <v>1272</v>
      </c>
      <c r="F983" s="217" t="s">
        <v>1273</v>
      </c>
      <c r="G983" s="218" t="s">
        <v>154</v>
      </c>
      <c r="H983" s="219">
        <v>2.448</v>
      </c>
      <c r="I983" s="220"/>
      <c r="J983" s="221">
        <f>ROUND(I983*H983,2)</f>
        <v>0</v>
      </c>
      <c r="K983" s="222"/>
      <c r="L983" s="44"/>
      <c r="M983" s="223" t="s">
        <v>1</v>
      </c>
      <c r="N983" s="224" t="s">
        <v>39</v>
      </c>
      <c r="O983" s="91"/>
      <c r="P983" s="225">
        <f>O983*H983</f>
        <v>0</v>
      </c>
      <c r="Q983" s="225">
        <v>0</v>
      </c>
      <c r="R983" s="225">
        <f>Q983*H983</f>
        <v>0</v>
      </c>
      <c r="S983" s="225">
        <v>0.024649999999999998</v>
      </c>
      <c r="T983" s="226">
        <f>S983*H983</f>
        <v>0.060343199999999993</v>
      </c>
      <c r="U983" s="38"/>
      <c r="V983" s="38"/>
      <c r="W983" s="38"/>
      <c r="X983" s="38"/>
      <c r="Y983" s="38"/>
      <c r="Z983" s="38"/>
      <c r="AA983" s="38"/>
      <c r="AB983" s="38"/>
      <c r="AC983" s="38"/>
      <c r="AD983" s="38"/>
      <c r="AE983" s="38"/>
      <c r="AR983" s="227" t="s">
        <v>146</v>
      </c>
      <c r="AT983" s="227" t="s">
        <v>142</v>
      </c>
      <c r="AU983" s="227" t="s">
        <v>147</v>
      </c>
      <c r="AY983" s="17" t="s">
        <v>139</v>
      </c>
      <c r="BE983" s="228">
        <f>IF(N983="základní",J983,0)</f>
        <v>0</v>
      </c>
      <c r="BF983" s="228">
        <f>IF(N983="snížená",J983,0)</f>
        <v>0</v>
      </c>
      <c r="BG983" s="228">
        <f>IF(N983="zákl. přenesená",J983,0)</f>
        <v>0</v>
      </c>
      <c r="BH983" s="228">
        <f>IF(N983="sníž. přenesená",J983,0)</f>
        <v>0</v>
      </c>
      <c r="BI983" s="228">
        <f>IF(N983="nulová",J983,0)</f>
        <v>0</v>
      </c>
      <c r="BJ983" s="17" t="s">
        <v>147</v>
      </c>
      <c r="BK983" s="228">
        <f>ROUND(I983*H983,2)</f>
        <v>0</v>
      </c>
      <c r="BL983" s="17" t="s">
        <v>146</v>
      </c>
      <c r="BM983" s="227" t="s">
        <v>1274</v>
      </c>
    </row>
    <row r="984" s="13" customFormat="1">
      <c r="A984" s="13"/>
      <c r="B984" s="229"/>
      <c r="C984" s="230"/>
      <c r="D984" s="231" t="s">
        <v>149</v>
      </c>
      <c r="E984" s="232" t="s">
        <v>1</v>
      </c>
      <c r="F984" s="233" t="s">
        <v>166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149</v>
      </c>
      <c r="AU984" s="239" t="s">
        <v>147</v>
      </c>
      <c r="AV984" s="13" t="s">
        <v>81</v>
      </c>
      <c r="AW984" s="13" t="s">
        <v>30</v>
      </c>
      <c r="AX984" s="13" t="s">
        <v>73</v>
      </c>
      <c r="AY984" s="239" t="s">
        <v>139</v>
      </c>
    </row>
    <row r="985" s="14" customFormat="1">
      <c r="A985" s="14"/>
      <c r="B985" s="240"/>
      <c r="C985" s="241"/>
      <c r="D985" s="231" t="s">
        <v>149</v>
      </c>
      <c r="E985" s="242" t="s">
        <v>1</v>
      </c>
      <c r="F985" s="243" t="s">
        <v>1225</v>
      </c>
      <c r="G985" s="241"/>
      <c r="H985" s="244">
        <v>2.448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149</v>
      </c>
      <c r="AU985" s="250" t="s">
        <v>147</v>
      </c>
      <c r="AV985" s="14" t="s">
        <v>147</v>
      </c>
      <c r="AW985" s="14" t="s">
        <v>30</v>
      </c>
      <c r="AX985" s="14" t="s">
        <v>73</v>
      </c>
      <c r="AY985" s="250" t="s">
        <v>139</v>
      </c>
    </row>
    <row r="986" s="15" customFormat="1">
      <c r="A986" s="15"/>
      <c r="B986" s="251"/>
      <c r="C986" s="252"/>
      <c r="D986" s="231" t="s">
        <v>149</v>
      </c>
      <c r="E986" s="253" t="s">
        <v>1</v>
      </c>
      <c r="F986" s="254" t="s">
        <v>174</v>
      </c>
      <c r="G986" s="252"/>
      <c r="H986" s="255">
        <v>2.448</v>
      </c>
      <c r="I986" s="256"/>
      <c r="J986" s="252"/>
      <c r="K986" s="252"/>
      <c r="L986" s="257"/>
      <c r="M986" s="258"/>
      <c r="N986" s="259"/>
      <c r="O986" s="259"/>
      <c r="P986" s="259"/>
      <c r="Q986" s="259"/>
      <c r="R986" s="259"/>
      <c r="S986" s="259"/>
      <c r="T986" s="260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1" t="s">
        <v>149</v>
      </c>
      <c r="AU986" s="261" t="s">
        <v>147</v>
      </c>
      <c r="AV986" s="15" t="s">
        <v>146</v>
      </c>
      <c r="AW986" s="15" t="s">
        <v>30</v>
      </c>
      <c r="AX986" s="15" t="s">
        <v>81</v>
      </c>
      <c r="AY986" s="261" t="s">
        <v>139</v>
      </c>
    </row>
    <row r="987" s="2" customFormat="1" ht="24.15" customHeight="1">
      <c r="A987" s="38"/>
      <c r="B987" s="39"/>
      <c r="C987" s="215" t="s">
        <v>1275</v>
      </c>
      <c r="D987" s="215" t="s">
        <v>142</v>
      </c>
      <c r="E987" s="216" t="s">
        <v>1276</v>
      </c>
      <c r="F987" s="217" t="s">
        <v>1277</v>
      </c>
      <c r="G987" s="218" t="s">
        <v>145</v>
      </c>
      <c r="H987" s="219">
        <v>12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0.024</v>
      </c>
      <c r="T987" s="226">
        <f>S987*H987</f>
        <v>0.28800000000000003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247</v>
      </c>
      <c r="AT987" s="227" t="s">
        <v>142</v>
      </c>
      <c r="AU987" s="227" t="s">
        <v>147</v>
      </c>
      <c r="AY987" s="17" t="s">
        <v>139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147</v>
      </c>
      <c r="BK987" s="228">
        <f>ROUND(I987*H987,2)</f>
        <v>0</v>
      </c>
      <c r="BL987" s="17" t="s">
        <v>247</v>
      </c>
      <c r="BM987" s="227" t="s">
        <v>1278</v>
      </c>
    </row>
    <row r="988" s="14" customFormat="1">
      <c r="A988" s="14"/>
      <c r="B988" s="240"/>
      <c r="C988" s="241"/>
      <c r="D988" s="231" t="s">
        <v>149</v>
      </c>
      <c r="E988" s="242" t="s">
        <v>1</v>
      </c>
      <c r="F988" s="243" t="s">
        <v>228</v>
      </c>
      <c r="G988" s="241"/>
      <c r="H988" s="244">
        <v>12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149</v>
      </c>
      <c r="AU988" s="250" t="s">
        <v>147</v>
      </c>
      <c r="AV988" s="14" t="s">
        <v>147</v>
      </c>
      <c r="AW988" s="14" t="s">
        <v>30</v>
      </c>
      <c r="AX988" s="14" t="s">
        <v>81</v>
      </c>
      <c r="AY988" s="250" t="s">
        <v>139</v>
      </c>
    </row>
    <row r="989" s="2" customFormat="1" ht="24.15" customHeight="1">
      <c r="A989" s="38"/>
      <c r="B989" s="39"/>
      <c r="C989" s="215" t="s">
        <v>1279</v>
      </c>
      <c r="D989" s="215" t="s">
        <v>142</v>
      </c>
      <c r="E989" s="216" t="s">
        <v>1280</v>
      </c>
      <c r="F989" s="217" t="s">
        <v>1281</v>
      </c>
      <c r="G989" s="218" t="s">
        <v>145</v>
      </c>
      <c r="H989" s="219">
        <v>6</v>
      </c>
      <c r="I989" s="220"/>
      <c r="J989" s="221">
        <f>ROUND(I989*H989,2)</f>
        <v>0</v>
      </c>
      <c r="K989" s="222"/>
      <c r="L989" s="44"/>
      <c r="M989" s="223" t="s">
        <v>1</v>
      </c>
      <c r="N989" s="224" t="s">
        <v>39</v>
      </c>
      <c r="O989" s="91"/>
      <c r="P989" s="225">
        <f>O989*H989</f>
        <v>0</v>
      </c>
      <c r="Q989" s="225">
        <v>0</v>
      </c>
      <c r="R989" s="225">
        <f>Q989*H989</f>
        <v>0</v>
      </c>
      <c r="S989" s="225">
        <v>0</v>
      </c>
      <c r="T989" s="226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27" t="s">
        <v>247</v>
      </c>
      <c r="AT989" s="227" t="s">
        <v>142</v>
      </c>
      <c r="AU989" s="227" t="s">
        <v>147</v>
      </c>
      <c r="AY989" s="17" t="s">
        <v>139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17" t="s">
        <v>147</v>
      </c>
      <c r="BK989" s="228">
        <f>ROUND(I989*H989,2)</f>
        <v>0</v>
      </c>
      <c r="BL989" s="17" t="s">
        <v>247</v>
      </c>
      <c r="BM989" s="227" t="s">
        <v>1282</v>
      </c>
    </row>
    <row r="990" s="13" customFormat="1">
      <c r="A990" s="13"/>
      <c r="B990" s="229"/>
      <c r="C990" s="230"/>
      <c r="D990" s="231" t="s">
        <v>149</v>
      </c>
      <c r="E990" s="232" t="s">
        <v>1</v>
      </c>
      <c r="F990" s="233" t="s">
        <v>172</v>
      </c>
      <c r="G990" s="230"/>
      <c r="H990" s="232" t="s">
        <v>1</v>
      </c>
      <c r="I990" s="234"/>
      <c r="J990" s="230"/>
      <c r="K990" s="230"/>
      <c r="L990" s="235"/>
      <c r="M990" s="236"/>
      <c r="N990" s="237"/>
      <c r="O990" s="237"/>
      <c r="P990" s="237"/>
      <c r="Q990" s="237"/>
      <c r="R990" s="237"/>
      <c r="S990" s="237"/>
      <c r="T990" s="238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39" t="s">
        <v>149</v>
      </c>
      <c r="AU990" s="239" t="s">
        <v>147</v>
      </c>
      <c r="AV990" s="13" t="s">
        <v>81</v>
      </c>
      <c r="AW990" s="13" t="s">
        <v>30</v>
      </c>
      <c r="AX990" s="13" t="s">
        <v>73</v>
      </c>
      <c r="AY990" s="239" t="s">
        <v>139</v>
      </c>
    </row>
    <row r="991" s="14" customFormat="1">
      <c r="A991" s="14"/>
      <c r="B991" s="240"/>
      <c r="C991" s="241"/>
      <c r="D991" s="231" t="s">
        <v>149</v>
      </c>
      <c r="E991" s="242" t="s">
        <v>1</v>
      </c>
      <c r="F991" s="243" t="s">
        <v>140</v>
      </c>
      <c r="G991" s="241"/>
      <c r="H991" s="244">
        <v>3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0" t="s">
        <v>149</v>
      </c>
      <c r="AU991" s="250" t="s">
        <v>147</v>
      </c>
      <c r="AV991" s="14" t="s">
        <v>147</v>
      </c>
      <c r="AW991" s="14" t="s">
        <v>30</v>
      </c>
      <c r="AX991" s="14" t="s">
        <v>73</v>
      </c>
      <c r="AY991" s="250" t="s">
        <v>139</v>
      </c>
    </row>
    <row r="992" s="13" customFormat="1">
      <c r="A992" s="13"/>
      <c r="B992" s="229"/>
      <c r="C992" s="230"/>
      <c r="D992" s="231" t="s">
        <v>149</v>
      </c>
      <c r="E992" s="232" t="s">
        <v>1</v>
      </c>
      <c r="F992" s="233" t="s">
        <v>1283</v>
      </c>
      <c r="G992" s="230"/>
      <c r="H992" s="232" t="s">
        <v>1</v>
      </c>
      <c r="I992" s="234"/>
      <c r="J992" s="230"/>
      <c r="K992" s="230"/>
      <c r="L992" s="235"/>
      <c r="M992" s="236"/>
      <c r="N992" s="237"/>
      <c r="O992" s="237"/>
      <c r="P992" s="237"/>
      <c r="Q992" s="237"/>
      <c r="R992" s="237"/>
      <c r="S992" s="237"/>
      <c r="T992" s="238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39" t="s">
        <v>149</v>
      </c>
      <c r="AU992" s="239" t="s">
        <v>147</v>
      </c>
      <c r="AV992" s="13" t="s">
        <v>81</v>
      </c>
      <c r="AW992" s="13" t="s">
        <v>30</v>
      </c>
      <c r="AX992" s="13" t="s">
        <v>73</v>
      </c>
      <c r="AY992" s="239" t="s">
        <v>139</v>
      </c>
    </row>
    <row r="993" s="14" customFormat="1">
      <c r="A993" s="14"/>
      <c r="B993" s="240"/>
      <c r="C993" s="241"/>
      <c r="D993" s="231" t="s">
        <v>149</v>
      </c>
      <c r="E993" s="242" t="s">
        <v>1</v>
      </c>
      <c r="F993" s="243" t="s">
        <v>140</v>
      </c>
      <c r="G993" s="241"/>
      <c r="H993" s="244">
        <v>3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0" t="s">
        <v>149</v>
      </c>
      <c r="AU993" s="250" t="s">
        <v>147</v>
      </c>
      <c r="AV993" s="14" t="s">
        <v>147</v>
      </c>
      <c r="AW993" s="14" t="s">
        <v>30</v>
      </c>
      <c r="AX993" s="14" t="s">
        <v>73</v>
      </c>
      <c r="AY993" s="250" t="s">
        <v>139</v>
      </c>
    </row>
    <row r="994" s="15" customFormat="1">
      <c r="A994" s="15"/>
      <c r="B994" s="251"/>
      <c r="C994" s="252"/>
      <c r="D994" s="231" t="s">
        <v>149</v>
      </c>
      <c r="E994" s="253" t="s">
        <v>1</v>
      </c>
      <c r="F994" s="254" t="s">
        <v>174</v>
      </c>
      <c r="G994" s="252"/>
      <c r="H994" s="255">
        <v>6</v>
      </c>
      <c r="I994" s="256"/>
      <c r="J994" s="252"/>
      <c r="K994" s="252"/>
      <c r="L994" s="257"/>
      <c r="M994" s="258"/>
      <c r="N994" s="259"/>
      <c r="O994" s="259"/>
      <c r="P994" s="259"/>
      <c r="Q994" s="259"/>
      <c r="R994" s="259"/>
      <c r="S994" s="259"/>
      <c r="T994" s="260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1" t="s">
        <v>149</v>
      </c>
      <c r="AU994" s="261" t="s">
        <v>147</v>
      </c>
      <c r="AV994" s="15" t="s">
        <v>146</v>
      </c>
      <c r="AW994" s="15" t="s">
        <v>30</v>
      </c>
      <c r="AX994" s="15" t="s">
        <v>81</v>
      </c>
      <c r="AY994" s="261" t="s">
        <v>139</v>
      </c>
    </row>
    <row r="995" s="2" customFormat="1" ht="24.15" customHeight="1">
      <c r="A995" s="38"/>
      <c r="B995" s="39"/>
      <c r="C995" s="215" t="s">
        <v>1284</v>
      </c>
      <c r="D995" s="215" t="s">
        <v>142</v>
      </c>
      <c r="E995" s="216" t="s">
        <v>1285</v>
      </c>
      <c r="F995" s="217" t="s">
        <v>1286</v>
      </c>
      <c r="G995" s="218" t="s">
        <v>145</v>
      </c>
      <c r="H995" s="219">
        <v>6</v>
      </c>
      <c r="I995" s="220"/>
      <c r="J995" s="221">
        <f>ROUND(I995*H995,2)</f>
        <v>0</v>
      </c>
      <c r="K995" s="222"/>
      <c r="L995" s="44"/>
      <c r="M995" s="223" t="s">
        <v>1</v>
      </c>
      <c r="N995" s="224" t="s">
        <v>39</v>
      </c>
      <c r="O995" s="91"/>
      <c r="P995" s="225">
        <f>O995*H995</f>
        <v>0</v>
      </c>
      <c r="Q995" s="225">
        <v>0</v>
      </c>
      <c r="R995" s="225">
        <f>Q995*H995</f>
        <v>0</v>
      </c>
      <c r="S995" s="225">
        <v>0</v>
      </c>
      <c r="T995" s="226">
        <f>S995*H995</f>
        <v>0</v>
      </c>
      <c r="U995" s="38"/>
      <c r="V995" s="38"/>
      <c r="W995" s="38"/>
      <c r="X995" s="38"/>
      <c r="Y995" s="38"/>
      <c r="Z995" s="38"/>
      <c r="AA995" s="38"/>
      <c r="AB995" s="38"/>
      <c r="AC995" s="38"/>
      <c r="AD995" s="38"/>
      <c r="AE995" s="38"/>
      <c r="AR995" s="227" t="s">
        <v>247</v>
      </c>
      <c r="AT995" s="227" t="s">
        <v>142</v>
      </c>
      <c r="AU995" s="227" t="s">
        <v>147</v>
      </c>
      <c r="AY995" s="17" t="s">
        <v>139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17" t="s">
        <v>147</v>
      </c>
      <c r="BK995" s="228">
        <f>ROUND(I995*H995,2)</f>
        <v>0</v>
      </c>
      <c r="BL995" s="17" t="s">
        <v>247</v>
      </c>
      <c r="BM995" s="227" t="s">
        <v>1287</v>
      </c>
    </row>
    <row r="996" s="14" customFormat="1">
      <c r="A996" s="14"/>
      <c r="B996" s="240"/>
      <c r="C996" s="241"/>
      <c r="D996" s="231" t="s">
        <v>149</v>
      </c>
      <c r="E996" s="242" t="s">
        <v>1</v>
      </c>
      <c r="F996" s="243" t="s">
        <v>151</v>
      </c>
      <c r="G996" s="241"/>
      <c r="H996" s="244">
        <v>6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149</v>
      </c>
      <c r="AU996" s="250" t="s">
        <v>147</v>
      </c>
      <c r="AV996" s="14" t="s">
        <v>147</v>
      </c>
      <c r="AW996" s="14" t="s">
        <v>30</v>
      </c>
      <c r="AX996" s="14" t="s">
        <v>81</v>
      </c>
      <c r="AY996" s="250" t="s">
        <v>139</v>
      </c>
    </row>
    <row r="997" s="2" customFormat="1" ht="24.15" customHeight="1">
      <c r="A997" s="38"/>
      <c r="B997" s="39"/>
      <c r="C997" s="262" t="s">
        <v>1288</v>
      </c>
      <c r="D997" s="262" t="s">
        <v>357</v>
      </c>
      <c r="E997" s="263" t="s">
        <v>1289</v>
      </c>
      <c r="F997" s="264" t="s">
        <v>1290</v>
      </c>
      <c r="G997" s="265" t="s">
        <v>145</v>
      </c>
      <c r="H997" s="266">
        <v>3</v>
      </c>
      <c r="I997" s="267"/>
      <c r="J997" s="268">
        <f>ROUND(I997*H997,2)</f>
        <v>0</v>
      </c>
      <c r="K997" s="269"/>
      <c r="L997" s="270"/>
      <c r="M997" s="271" t="s">
        <v>1</v>
      </c>
      <c r="N997" s="272" t="s">
        <v>39</v>
      </c>
      <c r="O997" s="91"/>
      <c r="P997" s="225">
        <f>O997*H997</f>
        <v>0</v>
      </c>
      <c r="Q997" s="225">
        <v>0.00092000000000000003</v>
      </c>
      <c r="R997" s="225">
        <f>Q997*H997</f>
        <v>0.0027600000000000003</v>
      </c>
      <c r="S997" s="225">
        <v>0</v>
      </c>
      <c r="T997" s="226">
        <f>S997*H997</f>
        <v>0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330</v>
      </c>
      <c r="AT997" s="227" t="s">
        <v>357</v>
      </c>
      <c r="AU997" s="227" t="s">
        <v>147</v>
      </c>
      <c r="AY997" s="17" t="s">
        <v>139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147</v>
      </c>
      <c r="BK997" s="228">
        <f>ROUND(I997*H997,2)</f>
        <v>0</v>
      </c>
      <c r="BL997" s="17" t="s">
        <v>247</v>
      </c>
      <c r="BM997" s="227" t="s">
        <v>1291</v>
      </c>
    </row>
    <row r="998" s="14" customFormat="1">
      <c r="A998" s="14"/>
      <c r="B998" s="240"/>
      <c r="C998" s="241"/>
      <c r="D998" s="231" t="s">
        <v>149</v>
      </c>
      <c r="E998" s="242" t="s">
        <v>1</v>
      </c>
      <c r="F998" s="243" t="s">
        <v>140</v>
      </c>
      <c r="G998" s="241"/>
      <c r="H998" s="244">
        <v>3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149</v>
      </c>
      <c r="AU998" s="250" t="s">
        <v>147</v>
      </c>
      <c r="AV998" s="14" t="s">
        <v>147</v>
      </c>
      <c r="AW998" s="14" t="s">
        <v>30</v>
      </c>
      <c r="AX998" s="14" t="s">
        <v>81</v>
      </c>
      <c r="AY998" s="250" t="s">
        <v>139</v>
      </c>
    </row>
    <row r="999" s="2" customFormat="1" ht="24.15" customHeight="1">
      <c r="A999" s="38"/>
      <c r="B999" s="39"/>
      <c r="C999" s="262" t="s">
        <v>1292</v>
      </c>
      <c r="D999" s="262" t="s">
        <v>357</v>
      </c>
      <c r="E999" s="263" t="s">
        <v>1293</v>
      </c>
      <c r="F999" s="264" t="s">
        <v>1294</v>
      </c>
      <c r="G999" s="265" t="s">
        <v>145</v>
      </c>
      <c r="H999" s="266">
        <v>3</v>
      </c>
      <c r="I999" s="267"/>
      <c r="J999" s="268">
        <f>ROUND(I999*H999,2)</f>
        <v>0</v>
      </c>
      <c r="K999" s="269"/>
      <c r="L999" s="270"/>
      <c r="M999" s="271" t="s">
        <v>1</v>
      </c>
      <c r="N999" s="272" t="s">
        <v>39</v>
      </c>
      <c r="O999" s="91"/>
      <c r="P999" s="225">
        <f>O999*H999</f>
        <v>0</v>
      </c>
      <c r="Q999" s="225">
        <v>0.00123</v>
      </c>
      <c r="R999" s="225">
        <f>Q999*H999</f>
        <v>0.0036899999999999997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330</v>
      </c>
      <c r="AT999" s="227" t="s">
        <v>357</v>
      </c>
      <c r="AU999" s="227" t="s">
        <v>147</v>
      </c>
      <c r="AY999" s="17" t="s">
        <v>139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147</v>
      </c>
      <c r="BK999" s="228">
        <f>ROUND(I999*H999,2)</f>
        <v>0</v>
      </c>
      <c r="BL999" s="17" t="s">
        <v>247</v>
      </c>
      <c r="BM999" s="227" t="s">
        <v>1295</v>
      </c>
    </row>
    <row r="1000" s="14" customFormat="1">
      <c r="A1000" s="14"/>
      <c r="B1000" s="240"/>
      <c r="C1000" s="241"/>
      <c r="D1000" s="231" t="s">
        <v>149</v>
      </c>
      <c r="E1000" s="242" t="s">
        <v>1</v>
      </c>
      <c r="F1000" s="243" t="s">
        <v>140</v>
      </c>
      <c r="G1000" s="241"/>
      <c r="H1000" s="244">
        <v>3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0" t="s">
        <v>149</v>
      </c>
      <c r="AU1000" s="250" t="s">
        <v>147</v>
      </c>
      <c r="AV1000" s="14" t="s">
        <v>147</v>
      </c>
      <c r="AW1000" s="14" t="s">
        <v>30</v>
      </c>
      <c r="AX1000" s="14" t="s">
        <v>81</v>
      </c>
      <c r="AY1000" s="250" t="s">
        <v>139</v>
      </c>
    </row>
    <row r="1001" s="2" customFormat="1" ht="24.15" customHeight="1">
      <c r="A1001" s="38"/>
      <c r="B1001" s="39"/>
      <c r="C1001" s="215" t="s">
        <v>1296</v>
      </c>
      <c r="D1001" s="215" t="s">
        <v>142</v>
      </c>
      <c r="E1001" s="216" t="s">
        <v>1297</v>
      </c>
      <c r="F1001" s="217" t="s">
        <v>1298</v>
      </c>
      <c r="G1001" s="218" t="s">
        <v>145</v>
      </c>
      <c r="H1001" s="219">
        <v>2</v>
      </c>
      <c r="I1001" s="220"/>
      <c r="J1001" s="221">
        <f>ROUND(I1001*H1001,2)</f>
        <v>0</v>
      </c>
      <c r="K1001" s="222"/>
      <c r="L1001" s="44"/>
      <c r="M1001" s="223" t="s">
        <v>1</v>
      </c>
      <c r="N1001" s="224" t="s">
        <v>39</v>
      </c>
      <c r="O1001" s="91"/>
      <c r="P1001" s="225">
        <f>O1001*H1001</f>
        <v>0</v>
      </c>
      <c r="Q1001" s="225">
        <v>0</v>
      </c>
      <c r="R1001" s="225">
        <f>Q1001*H1001</f>
        <v>0</v>
      </c>
      <c r="S1001" s="225">
        <v>0.16600000000000001</v>
      </c>
      <c r="T1001" s="226">
        <f>S1001*H1001</f>
        <v>0.33200000000000002</v>
      </c>
      <c r="U1001" s="38"/>
      <c r="V1001" s="38"/>
      <c r="W1001" s="38"/>
      <c r="X1001" s="38"/>
      <c r="Y1001" s="38"/>
      <c r="Z1001" s="38"/>
      <c r="AA1001" s="38"/>
      <c r="AB1001" s="38"/>
      <c r="AC1001" s="38"/>
      <c r="AD1001" s="38"/>
      <c r="AE1001" s="38"/>
      <c r="AR1001" s="227" t="s">
        <v>247</v>
      </c>
      <c r="AT1001" s="227" t="s">
        <v>142</v>
      </c>
      <c r="AU1001" s="227" t="s">
        <v>147</v>
      </c>
      <c r="AY1001" s="17" t="s">
        <v>139</v>
      </c>
      <c r="BE1001" s="228">
        <f>IF(N1001="základní",J1001,0)</f>
        <v>0</v>
      </c>
      <c r="BF1001" s="228">
        <f>IF(N1001="snížená",J1001,0)</f>
        <v>0</v>
      </c>
      <c r="BG1001" s="228">
        <f>IF(N1001="zákl. přenesená",J1001,0)</f>
        <v>0</v>
      </c>
      <c r="BH1001" s="228">
        <f>IF(N1001="sníž. přenesená",J1001,0)</f>
        <v>0</v>
      </c>
      <c r="BI1001" s="228">
        <f>IF(N1001="nulová",J1001,0)</f>
        <v>0</v>
      </c>
      <c r="BJ1001" s="17" t="s">
        <v>147</v>
      </c>
      <c r="BK1001" s="228">
        <f>ROUND(I1001*H1001,2)</f>
        <v>0</v>
      </c>
      <c r="BL1001" s="17" t="s">
        <v>247</v>
      </c>
      <c r="BM1001" s="227" t="s">
        <v>1299</v>
      </c>
    </row>
    <row r="1002" s="14" customFormat="1">
      <c r="A1002" s="14"/>
      <c r="B1002" s="240"/>
      <c r="C1002" s="241"/>
      <c r="D1002" s="231" t="s">
        <v>149</v>
      </c>
      <c r="E1002" s="242" t="s">
        <v>1</v>
      </c>
      <c r="F1002" s="243" t="s">
        <v>147</v>
      </c>
      <c r="G1002" s="241"/>
      <c r="H1002" s="244">
        <v>2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149</v>
      </c>
      <c r="AU1002" s="250" t="s">
        <v>147</v>
      </c>
      <c r="AV1002" s="14" t="s">
        <v>147</v>
      </c>
      <c r="AW1002" s="14" t="s">
        <v>30</v>
      </c>
      <c r="AX1002" s="14" t="s">
        <v>81</v>
      </c>
      <c r="AY1002" s="250" t="s">
        <v>139</v>
      </c>
    </row>
    <row r="1003" s="2" customFormat="1" ht="24.15" customHeight="1">
      <c r="A1003" s="38"/>
      <c r="B1003" s="39"/>
      <c r="C1003" s="215" t="s">
        <v>1300</v>
      </c>
      <c r="D1003" s="215" t="s">
        <v>142</v>
      </c>
      <c r="E1003" s="216" t="s">
        <v>1301</v>
      </c>
      <c r="F1003" s="217" t="s">
        <v>1302</v>
      </c>
      <c r="G1003" s="218" t="s">
        <v>314</v>
      </c>
      <c r="H1003" s="219">
        <v>0.0060000000000000001</v>
      </c>
      <c r="I1003" s="220"/>
      <c r="J1003" s="221">
        <f>ROUND(I1003*H1003,2)</f>
        <v>0</v>
      </c>
      <c r="K1003" s="222"/>
      <c r="L1003" s="44"/>
      <c r="M1003" s="223" t="s">
        <v>1</v>
      </c>
      <c r="N1003" s="224" t="s">
        <v>39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</v>
      </c>
      <c r="T1003" s="226">
        <f>S1003*H1003</f>
        <v>0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247</v>
      </c>
      <c r="AT1003" s="227" t="s">
        <v>142</v>
      </c>
      <c r="AU1003" s="227" t="s">
        <v>147</v>
      </c>
      <c r="AY1003" s="17" t="s">
        <v>139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147</v>
      </c>
      <c r="BK1003" s="228">
        <f>ROUND(I1003*H1003,2)</f>
        <v>0</v>
      </c>
      <c r="BL1003" s="17" t="s">
        <v>247</v>
      </c>
      <c r="BM1003" s="227" t="s">
        <v>1303</v>
      </c>
    </row>
    <row r="1004" s="2" customFormat="1" ht="24.15" customHeight="1">
      <c r="A1004" s="38"/>
      <c r="B1004" s="39"/>
      <c r="C1004" s="215" t="s">
        <v>1304</v>
      </c>
      <c r="D1004" s="215" t="s">
        <v>142</v>
      </c>
      <c r="E1004" s="216" t="s">
        <v>1305</v>
      </c>
      <c r="F1004" s="217" t="s">
        <v>1306</v>
      </c>
      <c r="G1004" s="218" t="s">
        <v>314</v>
      </c>
      <c r="H1004" s="219">
        <v>0.0060000000000000001</v>
      </c>
      <c r="I1004" s="220"/>
      <c r="J1004" s="221">
        <f>ROUND(I1004*H1004,2)</f>
        <v>0</v>
      </c>
      <c r="K1004" s="222"/>
      <c r="L1004" s="44"/>
      <c r="M1004" s="223" t="s">
        <v>1</v>
      </c>
      <c r="N1004" s="224" t="s">
        <v>39</v>
      </c>
      <c r="O1004" s="91"/>
      <c r="P1004" s="225">
        <f>O1004*H1004</f>
        <v>0</v>
      </c>
      <c r="Q1004" s="225">
        <v>0</v>
      </c>
      <c r="R1004" s="225">
        <f>Q1004*H1004</f>
        <v>0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247</v>
      </c>
      <c r="AT1004" s="227" t="s">
        <v>142</v>
      </c>
      <c r="AU1004" s="227" t="s">
        <v>147</v>
      </c>
      <c r="AY1004" s="17" t="s">
        <v>139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147</v>
      </c>
      <c r="BK1004" s="228">
        <f>ROUND(I1004*H1004,2)</f>
        <v>0</v>
      </c>
      <c r="BL1004" s="17" t="s">
        <v>247</v>
      </c>
      <c r="BM1004" s="227" t="s">
        <v>1307</v>
      </c>
    </row>
    <row r="1005" s="2" customFormat="1" ht="24.15" customHeight="1">
      <c r="A1005" s="38"/>
      <c r="B1005" s="39"/>
      <c r="C1005" s="215" t="s">
        <v>1308</v>
      </c>
      <c r="D1005" s="215" t="s">
        <v>142</v>
      </c>
      <c r="E1005" s="216" t="s">
        <v>1309</v>
      </c>
      <c r="F1005" s="217" t="s">
        <v>1310</v>
      </c>
      <c r="G1005" s="218" t="s">
        <v>314</v>
      </c>
      <c r="H1005" s="219">
        <v>0.0060000000000000001</v>
      </c>
      <c r="I1005" s="220"/>
      <c r="J1005" s="221">
        <f>ROUND(I1005*H1005,2)</f>
        <v>0</v>
      </c>
      <c r="K1005" s="222"/>
      <c r="L1005" s="44"/>
      <c r="M1005" s="223" t="s">
        <v>1</v>
      </c>
      <c r="N1005" s="224" t="s">
        <v>39</v>
      </c>
      <c r="O1005" s="91"/>
      <c r="P1005" s="225">
        <f>O1005*H1005</f>
        <v>0</v>
      </c>
      <c r="Q1005" s="225">
        <v>0</v>
      </c>
      <c r="R1005" s="225">
        <f>Q1005*H1005</f>
        <v>0</v>
      </c>
      <c r="S1005" s="225">
        <v>0</v>
      </c>
      <c r="T1005" s="226">
        <f>S1005*H1005</f>
        <v>0</v>
      </c>
      <c r="U1005" s="38"/>
      <c r="V1005" s="38"/>
      <c r="W1005" s="38"/>
      <c r="X1005" s="38"/>
      <c r="Y1005" s="38"/>
      <c r="Z1005" s="38"/>
      <c r="AA1005" s="38"/>
      <c r="AB1005" s="38"/>
      <c r="AC1005" s="38"/>
      <c r="AD1005" s="38"/>
      <c r="AE1005" s="38"/>
      <c r="AR1005" s="227" t="s">
        <v>247</v>
      </c>
      <c r="AT1005" s="227" t="s">
        <v>142</v>
      </c>
      <c r="AU1005" s="227" t="s">
        <v>147</v>
      </c>
      <c r="AY1005" s="17" t="s">
        <v>139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17" t="s">
        <v>147</v>
      </c>
      <c r="BK1005" s="228">
        <f>ROUND(I1005*H1005,2)</f>
        <v>0</v>
      </c>
      <c r="BL1005" s="17" t="s">
        <v>247</v>
      </c>
      <c r="BM1005" s="227" t="s">
        <v>1311</v>
      </c>
    </row>
    <row r="1006" s="12" customFormat="1" ht="22.8" customHeight="1">
      <c r="A1006" s="12"/>
      <c r="B1006" s="199"/>
      <c r="C1006" s="200"/>
      <c r="D1006" s="201" t="s">
        <v>72</v>
      </c>
      <c r="E1006" s="213" t="s">
        <v>1312</v>
      </c>
      <c r="F1006" s="213" t="s">
        <v>1313</v>
      </c>
      <c r="G1006" s="200"/>
      <c r="H1006" s="200"/>
      <c r="I1006" s="203"/>
      <c r="J1006" s="214">
        <f>BK1006</f>
        <v>0</v>
      </c>
      <c r="K1006" s="200"/>
      <c r="L1006" s="205"/>
      <c r="M1006" s="206"/>
      <c r="N1006" s="207"/>
      <c r="O1006" s="207"/>
      <c r="P1006" s="208">
        <f>SUM(P1007:P1076)</f>
        <v>0</v>
      </c>
      <c r="Q1006" s="207"/>
      <c r="R1006" s="208">
        <f>SUM(R1007:R1076)</f>
        <v>0.15807521999999999</v>
      </c>
      <c r="S1006" s="207"/>
      <c r="T1006" s="209">
        <f>SUM(T1007:T1076)</f>
        <v>0.39124724</v>
      </c>
      <c r="U1006" s="12"/>
      <c r="V1006" s="12"/>
      <c r="W1006" s="12"/>
      <c r="X1006" s="12"/>
      <c r="Y1006" s="12"/>
      <c r="Z1006" s="12"/>
      <c r="AA1006" s="12"/>
      <c r="AB1006" s="12"/>
      <c r="AC1006" s="12"/>
      <c r="AD1006" s="12"/>
      <c r="AE1006" s="12"/>
      <c r="AR1006" s="210" t="s">
        <v>147</v>
      </c>
      <c r="AT1006" s="211" t="s">
        <v>72</v>
      </c>
      <c r="AU1006" s="211" t="s">
        <v>81</v>
      </c>
      <c r="AY1006" s="210" t="s">
        <v>139</v>
      </c>
      <c r="BK1006" s="212">
        <f>SUM(BK1007:BK1076)</f>
        <v>0</v>
      </c>
    </row>
    <row r="1007" s="2" customFormat="1" ht="16.5" customHeight="1">
      <c r="A1007" s="38"/>
      <c r="B1007" s="39"/>
      <c r="C1007" s="215" t="s">
        <v>1314</v>
      </c>
      <c r="D1007" s="215" t="s">
        <v>142</v>
      </c>
      <c r="E1007" s="216" t="s">
        <v>1315</v>
      </c>
      <c r="F1007" s="217" t="s">
        <v>1316</v>
      </c>
      <c r="G1007" s="218" t="s">
        <v>154</v>
      </c>
      <c r="H1007" s="219">
        <v>4.923</v>
      </c>
      <c r="I1007" s="220"/>
      <c r="J1007" s="221">
        <f>ROUND(I1007*H1007,2)</f>
        <v>0</v>
      </c>
      <c r="K1007" s="222"/>
      <c r="L1007" s="44"/>
      <c r="M1007" s="223" t="s">
        <v>1</v>
      </c>
      <c r="N1007" s="224" t="s">
        <v>39</v>
      </c>
      <c r="O1007" s="91"/>
      <c r="P1007" s="225">
        <f>O1007*H1007</f>
        <v>0</v>
      </c>
      <c r="Q1007" s="225">
        <v>0</v>
      </c>
      <c r="R1007" s="225">
        <f>Q1007*H1007</f>
        <v>0</v>
      </c>
      <c r="S1007" s="225">
        <v>0</v>
      </c>
      <c r="T1007" s="226">
        <f>S1007*H1007</f>
        <v>0</v>
      </c>
      <c r="U1007" s="38"/>
      <c r="V1007" s="38"/>
      <c r="W1007" s="38"/>
      <c r="X1007" s="38"/>
      <c r="Y1007" s="38"/>
      <c r="Z1007" s="38"/>
      <c r="AA1007" s="38"/>
      <c r="AB1007" s="38"/>
      <c r="AC1007" s="38"/>
      <c r="AD1007" s="38"/>
      <c r="AE1007" s="38"/>
      <c r="AR1007" s="227" t="s">
        <v>247</v>
      </c>
      <c r="AT1007" s="227" t="s">
        <v>142</v>
      </c>
      <c r="AU1007" s="227" t="s">
        <v>147</v>
      </c>
      <c r="AY1007" s="17" t="s">
        <v>139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17" t="s">
        <v>147</v>
      </c>
      <c r="BK1007" s="228">
        <f>ROUND(I1007*H1007,2)</f>
        <v>0</v>
      </c>
      <c r="BL1007" s="17" t="s">
        <v>247</v>
      </c>
      <c r="BM1007" s="227" t="s">
        <v>1317</v>
      </c>
    </row>
    <row r="1008" s="13" customFormat="1">
      <c r="A1008" s="13"/>
      <c r="B1008" s="229"/>
      <c r="C1008" s="230"/>
      <c r="D1008" s="231" t="s">
        <v>149</v>
      </c>
      <c r="E1008" s="232" t="s">
        <v>1</v>
      </c>
      <c r="F1008" s="233" t="s">
        <v>164</v>
      </c>
      <c r="G1008" s="230"/>
      <c r="H1008" s="232" t="s">
        <v>1</v>
      </c>
      <c r="I1008" s="234"/>
      <c r="J1008" s="230"/>
      <c r="K1008" s="230"/>
      <c r="L1008" s="235"/>
      <c r="M1008" s="236"/>
      <c r="N1008" s="237"/>
      <c r="O1008" s="237"/>
      <c r="P1008" s="237"/>
      <c r="Q1008" s="237"/>
      <c r="R1008" s="237"/>
      <c r="S1008" s="237"/>
      <c r="T1008" s="238"/>
      <c r="U1008" s="13"/>
      <c r="V1008" s="13"/>
      <c r="W1008" s="13"/>
      <c r="X1008" s="13"/>
      <c r="Y1008" s="13"/>
      <c r="Z1008" s="13"/>
      <c r="AA1008" s="13"/>
      <c r="AB1008" s="13"/>
      <c r="AC1008" s="13"/>
      <c r="AD1008" s="13"/>
      <c r="AE1008" s="13"/>
      <c r="AT1008" s="239" t="s">
        <v>149</v>
      </c>
      <c r="AU1008" s="239" t="s">
        <v>147</v>
      </c>
      <c r="AV1008" s="13" t="s">
        <v>81</v>
      </c>
      <c r="AW1008" s="13" t="s">
        <v>30</v>
      </c>
      <c r="AX1008" s="13" t="s">
        <v>73</v>
      </c>
      <c r="AY1008" s="239" t="s">
        <v>139</v>
      </c>
    </row>
    <row r="1009" s="14" customFormat="1">
      <c r="A1009" s="14"/>
      <c r="B1009" s="240"/>
      <c r="C1009" s="241"/>
      <c r="D1009" s="231" t="s">
        <v>149</v>
      </c>
      <c r="E1009" s="242" t="s">
        <v>1</v>
      </c>
      <c r="F1009" s="243" t="s">
        <v>165</v>
      </c>
      <c r="G1009" s="241"/>
      <c r="H1009" s="244">
        <v>2.488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4"/>
      <c r="V1009" s="14"/>
      <c r="W1009" s="14"/>
      <c r="X1009" s="14"/>
      <c r="Y1009" s="14"/>
      <c r="Z1009" s="14"/>
      <c r="AA1009" s="14"/>
      <c r="AB1009" s="14"/>
      <c r="AC1009" s="14"/>
      <c r="AD1009" s="14"/>
      <c r="AE1009" s="14"/>
      <c r="AT1009" s="250" t="s">
        <v>149</v>
      </c>
      <c r="AU1009" s="250" t="s">
        <v>147</v>
      </c>
      <c r="AV1009" s="14" t="s">
        <v>147</v>
      </c>
      <c r="AW1009" s="14" t="s">
        <v>30</v>
      </c>
      <c r="AX1009" s="14" t="s">
        <v>73</v>
      </c>
      <c r="AY1009" s="250" t="s">
        <v>139</v>
      </c>
    </row>
    <row r="1010" s="13" customFormat="1">
      <c r="A1010" s="13"/>
      <c r="B1010" s="229"/>
      <c r="C1010" s="230"/>
      <c r="D1010" s="231" t="s">
        <v>149</v>
      </c>
      <c r="E1010" s="232" t="s">
        <v>1</v>
      </c>
      <c r="F1010" s="233" t="s">
        <v>166</v>
      </c>
      <c r="G1010" s="230"/>
      <c r="H1010" s="232" t="s">
        <v>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39" t="s">
        <v>149</v>
      </c>
      <c r="AU1010" s="239" t="s">
        <v>147</v>
      </c>
      <c r="AV1010" s="13" t="s">
        <v>81</v>
      </c>
      <c r="AW1010" s="13" t="s">
        <v>30</v>
      </c>
      <c r="AX1010" s="13" t="s">
        <v>73</v>
      </c>
      <c r="AY1010" s="239" t="s">
        <v>139</v>
      </c>
    </row>
    <row r="1011" s="14" customFormat="1">
      <c r="A1011" s="14"/>
      <c r="B1011" s="240"/>
      <c r="C1011" s="241"/>
      <c r="D1011" s="231" t="s">
        <v>149</v>
      </c>
      <c r="E1011" s="242" t="s">
        <v>1</v>
      </c>
      <c r="F1011" s="243" t="s">
        <v>1318</v>
      </c>
      <c r="G1011" s="241"/>
      <c r="H1011" s="244">
        <v>1.0129999999999999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50" t="s">
        <v>149</v>
      </c>
      <c r="AU1011" s="250" t="s">
        <v>147</v>
      </c>
      <c r="AV1011" s="14" t="s">
        <v>147</v>
      </c>
      <c r="AW1011" s="14" t="s">
        <v>30</v>
      </c>
      <c r="AX1011" s="14" t="s">
        <v>73</v>
      </c>
      <c r="AY1011" s="250" t="s">
        <v>139</v>
      </c>
    </row>
    <row r="1012" s="13" customFormat="1">
      <c r="A1012" s="13"/>
      <c r="B1012" s="229"/>
      <c r="C1012" s="230"/>
      <c r="D1012" s="231" t="s">
        <v>149</v>
      </c>
      <c r="E1012" s="232" t="s">
        <v>1</v>
      </c>
      <c r="F1012" s="233" t="s">
        <v>168</v>
      </c>
      <c r="G1012" s="230"/>
      <c r="H1012" s="232" t="s">
        <v>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39" t="s">
        <v>149</v>
      </c>
      <c r="AU1012" s="239" t="s">
        <v>147</v>
      </c>
      <c r="AV1012" s="13" t="s">
        <v>81</v>
      </c>
      <c r="AW1012" s="13" t="s">
        <v>30</v>
      </c>
      <c r="AX1012" s="13" t="s">
        <v>73</v>
      </c>
      <c r="AY1012" s="239" t="s">
        <v>139</v>
      </c>
    </row>
    <row r="1013" s="14" customFormat="1">
      <c r="A1013" s="14"/>
      <c r="B1013" s="240"/>
      <c r="C1013" s="241"/>
      <c r="D1013" s="231" t="s">
        <v>149</v>
      </c>
      <c r="E1013" s="242" t="s">
        <v>1</v>
      </c>
      <c r="F1013" s="243" t="s">
        <v>1319</v>
      </c>
      <c r="G1013" s="241"/>
      <c r="H1013" s="244">
        <v>1.4219999999999999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149</v>
      </c>
      <c r="AU1013" s="250" t="s">
        <v>147</v>
      </c>
      <c r="AV1013" s="14" t="s">
        <v>147</v>
      </c>
      <c r="AW1013" s="14" t="s">
        <v>30</v>
      </c>
      <c r="AX1013" s="14" t="s">
        <v>73</v>
      </c>
      <c r="AY1013" s="250" t="s">
        <v>139</v>
      </c>
    </row>
    <row r="1014" s="15" customFormat="1">
      <c r="A1014" s="15"/>
      <c r="B1014" s="251"/>
      <c r="C1014" s="252"/>
      <c r="D1014" s="231" t="s">
        <v>149</v>
      </c>
      <c r="E1014" s="253" t="s">
        <v>1</v>
      </c>
      <c r="F1014" s="254" t="s">
        <v>174</v>
      </c>
      <c r="G1014" s="252"/>
      <c r="H1014" s="255">
        <v>4.923</v>
      </c>
      <c r="I1014" s="256"/>
      <c r="J1014" s="252"/>
      <c r="K1014" s="252"/>
      <c r="L1014" s="257"/>
      <c r="M1014" s="258"/>
      <c r="N1014" s="259"/>
      <c r="O1014" s="259"/>
      <c r="P1014" s="259"/>
      <c r="Q1014" s="259"/>
      <c r="R1014" s="259"/>
      <c r="S1014" s="259"/>
      <c r="T1014" s="260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61" t="s">
        <v>149</v>
      </c>
      <c r="AU1014" s="261" t="s">
        <v>147</v>
      </c>
      <c r="AV1014" s="15" t="s">
        <v>146</v>
      </c>
      <c r="AW1014" s="15" t="s">
        <v>30</v>
      </c>
      <c r="AX1014" s="15" t="s">
        <v>81</v>
      </c>
      <c r="AY1014" s="261" t="s">
        <v>139</v>
      </c>
    </row>
    <row r="1015" s="2" customFormat="1" ht="16.5" customHeight="1">
      <c r="A1015" s="38"/>
      <c r="B1015" s="39"/>
      <c r="C1015" s="215" t="s">
        <v>1320</v>
      </c>
      <c r="D1015" s="215" t="s">
        <v>142</v>
      </c>
      <c r="E1015" s="216" t="s">
        <v>1321</v>
      </c>
      <c r="F1015" s="217" t="s">
        <v>1322</v>
      </c>
      <c r="G1015" s="218" t="s">
        <v>154</v>
      </c>
      <c r="H1015" s="219">
        <v>4.923</v>
      </c>
      <c r="I1015" s="220"/>
      <c r="J1015" s="221">
        <f>ROUND(I1015*H1015,2)</f>
        <v>0</v>
      </c>
      <c r="K1015" s="222"/>
      <c r="L1015" s="44"/>
      <c r="M1015" s="223" t="s">
        <v>1</v>
      </c>
      <c r="N1015" s="224" t="s">
        <v>39</v>
      </c>
      <c r="O1015" s="91"/>
      <c r="P1015" s="225">
        <f>O1015*H1015</f>
        <v>0</v>
      </c>
      <c r="Q1015" s="225">
        <v>0.00029999999999999997</v>
      </c>
      <c r="R1015" s="225">
        <f>Q1015*H1015</f>
        <v>0.0014769</v>
      </c>
      <c r="S1015" s="225">
        <v>0</v>
      </c>
      <c r="T1015" s="226">
        <f>S1015*H1015</f>
        <v>0</v>
      </c>
      <c r="U1015" s="38"/>
      <c r="V1015" s="38"/>
      <c r="W1015" s="38"/>
      <c r="X1015" s="38"/>
      <c r="Y1015" s="38"/>
      <c r="Z1015" s="38"/>
      <c r="AA1015" s="38"/>
      <c r="AB1015" s="38"/>
      <c r="AC1015" s="38"/>
      <c r="AD1015" s="38"/>
      <c r="AE1015" s="38"/>
      <c r="AR1015" s="227" t="s">
        <v>247</v>
      </c>
      <c r="AT1015" s="227" t="s">
        <v>142</v>
      </c>
      <c r="AU1015" s="227" t="s">
        <v>147</v>
      </c>
      <c r="AY1015" s="17" t="s">
        <v>139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17" t="s">
        <v>147</v>
      </c>
      <c r="BK1015" s="228">
        <f>ROUND(I1015*H1015,2)</f>
        <v>0</v>
      </c>
      <c r="BL1015" s="17" t="s">
        <v>247</v>
      </c>
      <c r="BM1015" s="227" t="s">
        <v>1323</v>
      </c>
    </row>
    <row r="1016" s="13" customFormat="1">
      <c r="A1016" s="13"/>
      <c r="B1016" s="229"/>
      <c r="C1016" s="230"/>
      <c r="D1016" s="231" t="s">
        <v>149</v>
      </c>
      <c r="E1016" s="232" t="s">
        <v>1</v>
      </c>
      <c r="F1016" s="233" t="s">
        <v>164</v>
      </c>
      <c r="G1016" s="230"/>
      <c r="H1016" s="232" t="s">
        <v>1</v>
      </c>
      <c r="I1016" s="234"/>
      <c r="J1016" s="230"/>
      <c r="K1016" s="230"/>
      <c r="L1016" s="235"/>
      <c r="M1016" s="236"/>
      <c r="N1016" s="237"/>
      <c r="O1016" s="237"/>
      <c r="P1016" s="237"/>
      <c r="Q1016" s="237"/>
      <c r="R1016" s="237"/>
      <c r="S1016" s="237"/>
      <c r="T1016" s="238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39" t="s">
        <v>149</v>
      </c>
      <c r="AU1016" s="239" t="s">
        <v>147</v>
      </c>
      <c r="AV1016" s="13" t="s">
        <v>81</v>
      </c>
      <c r="AW1016" s="13" t="s">
        <v>30</v>
      </c>
      <c r="AX1016" s="13" t="s">
        <v>73</v>
      </c>
      <c r="AY1016" s="239" t="s">
        <v>139</v>
      </c>
    </row>
    <row r="1017" s="14" customFormat="1">
      <c r="A1017" s="14"/>
      <c r="B1017" s="240"/>
      <c r="C1017" s="241"/>
      <c r="D1017" s="231" t="s">
        <v>149</v>
      </c>
      <c r="E1017" s="242" t="s">
        <v>1</v>
      </c>
      <c r="F1017" s="243" t="s">
        <v>165</v>
      </c>
      <c r="G1017" s="241"/>
      <c r="H1017" s="244">
        <v>2.488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149</v>
      </c>
      <c r="AU1017" s="250" t="s">
        <v>147</v>
      </c>
      <c r="AV1017" s="14" t="s">
        <v>147</v>
      </c>
      <c r="AW1017" s="14" t="s">
        <v>30</v>
      </c>
      <c r="AX1017" s="14" t="s">
        <v>73</v>
      </c>
      <c r="AY1017" s="250" t="s">
        <v>139</v>
      </c>
    </row>
    <row r="1018" s="13" customFormat="1">
      <c r="A1018" s="13"/>
      <c r="B1018" s="229"/>
      <c r="C1018" s="230"/>
      <c r="D1018" s="231" t="s">
        <v>149</v>
      </c>
      <c r="E1018" s="232" t="s">
        <v>1</v>
      </c>
      <c r="F1018" s="233" t="s">
        <v>166</v>
      </c>
      <c r="G1018" s="230"/>
      <c r="H1018" s="232" t="s">
        <v>1</v>
      </c>
      <c r="I1018" s="234"/>
      <c r="J1018" s="230"/>
      <c r="K1018" s="230"/>
      <c r="L1018" s="235"/>
      <c r="M1018" s="236"/>
      <c r="N1018" s="237"/>
      <c r="O1018" s="237"/>
      <c r="P1018" s="237"/>
      <c r="Q1018" s="237"/>
      <c r="R1018" s="237"/>
      <c r="S1018" s="237"/>
      <c r="T1018" s="238"/>
      <c r="U1018" s="13"/>
      <c r="V1018" s="13"/>
      <c r="W1018" s="13"/>
      <c r="X1018" s="13"/>
      <c r="Y1018" s="13"/>
      <c r="Z1018" s="13"/>
      <c r="AA1018" s="13"/>
      <c r="AB1018" s="13"/>
      <c r="AC1018" s="13"/>
      <c r="AD1018" s="13"/>
      <c r="AE1018" s="13"/>
      <c r="AT1018" s="239" t="s">
        <v>149</v>
      </c>
      <c r="AU1018" s="239" t="s">
        <v>147</v>
      </c>
      <c r="AV1018" s="13" t="s">
        <v>81</v>
      </c>
      <c r="AW1018" s="13" t="s">
        <v>30</v>
      </c>
      <c r="AX1018" s="13" t="s">
        <v>73</v>
      </c>
      <c r="AY1018" s="239" t="s">
        <v>139</v>
      </c>
    </row>
    <row r="1019" s="14" customFormat="1">
      <c r="A1019" s="14"/>
      <c r="B1019" s="240"/>
      <c r="C1019" s="241"/>
      <c r="D1019" s="231" t="s">
        <v>149</v>
      </c>
      <c r="E1019" s="242" t="s">
        <v>1</v>
      </c>
      <c r="F1019" s="243" t="s">
        <v>1318</v>
      </c>
      <c r="G1019" s="241"/>
      <c r="H1019" s="244">
        <v>1.0129999999999999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0" t="s">
        <v>149</v>
      </c>
      <c r="AU1019" s="250" t="s">
        <v>147</v>
      </c>
      <c r="AV1019" s="14" t="s">
        <v>147</v>
      </c>
      <c r="AW1019" s="14" t="s">
        <v>30</v>
      </c>
      <c r="AX1019" s="14" t="s">
        <v>73</v>
      </c>
      <c r="AY1019" s="250" t="s">
        <v>139</v>
      </c>
    </row>
    <row r="1020" s="13" customFormat="1">
      <c r="A1020" s="13"/>
      <c r="B1020" s="229"/>
      <c r="C1020" s="230"/>
      <c r="D1020" s="231" t="s">
        <v>149</v>
      </c>
      <c r="E1020" s="232" t="s">
        <v>1</v>
      </c>
      <c r="F1020" s="233" t="s">
        <v>168</v>
      </c>
      <c r="G1020" s="230"/>
      <c r="H1020" s="232" t="s">
        <v>1</v>
      </c>
      <c r="I1020" s="234"/>
      <c r="J1020" s="230"/>
      <c r="K1020" s="230"/>
      <c r="L1020" s="235"/>
      <c r="M1020" s="236"/>
      <c r="N1020" s="237"/>
      <c r="O1020" s="237"/>
      <c r="P1020" s="237"/>
      <c r="Q1020" s="237"/>
      <c r="R1020" s="237"/>
      <c r="S1020" s="237"/>
      <c r="T1020" s="238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39" t="s">
        <v>149</v>
      </c>
      <c r="AU1020" s="239" t="s">
        <v>147</v>
      </c>
      <c r="AV1020" s="13" t="s">
        <v>81</v>
      </c>
      <c r="AW1020" s="13" t="s">
        <v>30</v>
      </c>
      <c r="AX1020" s="13" t="s">
        <v>73</v>
      </c>
      <c r="AY1020" s="239" t="s">
        <v>139</v>
      </c>
    </row>
    <row r="1021" s="14" customFormat="1">
      <c r="A1021" s="14"/>
      <c r="B1021" s="240"/>
      <c r="C1021" s="241"/>
      <c r="D1021" s="231" t="s">
        <v>149</v>
      </c>
      <c r="E1021" s="242" t="s">
        <v>1</v>
      </c>
      <c r="F1021" s="243" t="s">
        <v>1319</v>
      </c>
      <c r="G1021" s="241"/>
      <c r="H1021" s="244">
        <v>1.4219999999999999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0" t="s">
        <v>149</v>
      </c>
      <c r="AU1021" s="250" t="s">
        <v>147</v>
      </c>
      <c r="AV1021" s="14" t="s">
        <v>147</v>
      </c>
      <c r="AW1021" s="14" t="s">
        <v>30</v>
      </c>
      <c r="AX1021" s="14" t="s">
        <v>73</v>
      </c>
      <c r="AY1021" s="250" t="s">
        <v>139</v>
      </c>
    </row>
    <row r="1022" s="15" customFormat="1">
      <c r="A1022" s="15"/>
      <c r="B1022" s="251"/>
      <c r="C1022" s="252"/>
      <c r="D1022" s="231" t="s">
        <v>149</v>
      </c>
      <c r="E1022" s="253" t="s">
        <v>1</v>
      </c>
      <c r="F1022" s="254" t="s">
        <v>174</v>
      </c>
      <c r="G1022" s="252"/>
      <c r="H1022" s="255">
        <v>4.923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1" t="s">
        <v>149</v>
      </c>
      <c r="AU1022" s="261" t="s">
        <v>147</v>
      </c>
      <c r="AV1022" s="15" t="s">
        <v>146</v>
      </c>
      <c r="AW1022" s="15" t="s">
        <v>30</v>
      </c>
      <c r="AX1022" s="15" t="s">
        <v>81</v>
      </c>
      <c r="AY1022" s="261" t="s">
        <v>139</v>
      </c>
    </row>
    <row r="1023" s="2" customFormat="1" ht="24.15" customHeight="1">
      <c r="A1023" s="38"/>
      <c r="B1023" s="39"/>
      <c r="C1023" s="215" t="s">
        <v>1324</v>
      </c>
      <c r="D1023" s="215" t="s">
        <v>142</v>
      </c>
      <c r="E1023" s="216" t="s">
        <v>1325</v>
      </c>
      <c r="F1023" s="217" t="s">
        <v>1326</v>
      </c>
      <c r="G1023" s="218" t="s">
        <v>271</v>
      </c>
      <c r="H1023" s="219">
        <v>33.326000000000001</v>
      </c>
      <c r="I1023" s="220"/>
      <c r="J1023" s="221">
        <f>ROUND(I1023*H1023,2)</f>
        <v>0</v>
      </c>
      <c r="K1023" s="222"/>
      <c r="L1023" s="44"/>
      <c r="M1023" s="223" t="s">
        <v>1</v>
      </c>
      <c r="N1023" s="224" t="s">
        <v>39</v>
      </c>
      <c r="O1023" s="91"/>
      <c r="P1023" s="225">
        <f>O1023*H1023</f>
        <v>0</v>
      </c>
      <c r="Q1023" s="225">
        <v>0</v>
      </c>
      <c r="R1023" s="225">
        <f>Q1023*H1023</f>
        <v>0</v>
      </c>
      <c r="S1023" s="225">
        <v>0.01174</v>
      </c>
      <c r="T1023" s="226">
        <f>S1023*H1023</f>
        <v>0.39124724</v>
      </c>
      <c r="U1023" s="38"/>
      <c r="V1023" s="38"/>
      <c r="W1023" s="38"/>
      <c r="X1023" s="38"/>
      <c r="Y1023" s="38"/>
      <c r="Z1023" s="38"/>
      <c r="AA1023" s="38"/>
      <c r="AB1023" s="38"/>
      <c r="AC1023" s="38"/>
      <c r="AD1023" s="38"/>
      <c r="AE1023" s="38"/>
      <c r="AR1023" s="227" t="s">
        <v>247</v>
      </c>
      <c r="AT1023" s="227" t="s">
        <v>142</v>
      </c>
      <c r="AU1023" s="227" t="s">
        <v>147</v>
      </c>
      <c r="AY1023" s="17" t="s">
        <v>139</v>
      </c>
      <c r="BE1023" s="228">
        <f>IF(N1023="základní",J1023,0)</f>
        <v>0</v>
      </c>
      <c r="BF1023" s="228">
        <f>IF(N1023="snížená",J1023,0)</f>
        <v>0</v>
      </c>
      <c r="BG1023" s="228">
        <f>IF(N1023="zákl. přenesená",J1023,0)</f>
        <v>0</v>
      </c>
      <c r="BH1023" s="228">
        <f>IF(N1023="sníž. přenesená",J1023,0)</f>
        <v>0</v>
      </c>
      <c r="BI1023" s="228">
        <f>IF(N1023="nulová",J1023,0)</f>
        <v>0</v>
      </c>
      <c r="BJ1023" s="17" t="s">
        <v>147</v>
      </c>
      <c r="BK1023" s="228">
        <f>ROUND(I1023*H1023,2)</f>
        <v>0</v>
      </c>
      <c r="BL1023" s="17" t="s">
        <v>247</v>
      </c>
      <c r="BM1023" s="227" t="s">
        <v>1327</v>
      </c>
    </row>
    <row r="1024" s="13" customFormat="1">
      <c r="A1024" s="13"/>
      <c r="B1024" s="229"/>
      <c r="C1024" s="230"/>
      <c r="D1024" s="231" t="s">
        <v>149</v>
      </c>
      <c r="E1024" s="232" t="s">
        <v>1</v>
      </c>
      <c r="F1024" s="233" t="s">
        <v>170</v>
      </c>
      <c r="G1024" s="230"/>
      <c r="H1024" s="232" t="s">
        <v>1</v>
      </c>
      <c r="I1024" s="234"/>
      <c r="J1024" s="230"/>
      <c r="K1024" s="230"/>
      <c r="L1024" s="235"/>
      <c r="M1024" s="236"/>
      <c r="N1024" s="237"/>
      <c r="O1024" s="237"/>
      <c r="P1024" s="237"/>
      <c r="Q1024" s="237"/>
      <c r="R1024" s="237"/>
      <c r="S1024" s="237"/>
      <c r="T1024" s="238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39" t="s">
        <v>149</v>
      </c>
      <c r="AU1024" s="239" t="s">
        <v>147</v>
      </c>
      <c r="AV1024" s="13" t="s">
        <v>81</v>
      </c>
      <c r="AW1024" s="13" t="s">
        <v>30</v>
      </c>
      <c r="AX1024" s="13" t="s">
        <v>73</v>
      </c>
      <c r="AY1024" s="239" t="s">
        <v>139</v>
      </c>
    </row>
    <row r="1025" s="14" customFormat="1">
      <c r="A1025" s="14"/>
      <c r="B1025" s="240"/>
      <c r="C1025" s="241"/>
      <c r="D1025" s="231" t="s">
        <v>149</v>
      </c>
      <c r="E1025" s="242" t="s">
        <v>1</v>
      </c>
      <c r="F1025" s="243" t="s">
        <v>1328</v>
      </c>
      <c r="G1025" s="241"/>
      <c r="H1025" s="244">
        <v>11.614000000000001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0" t="s">
        <v>149</v>
      </c>
      <c r="AU1025" s="250" t="s">
        <v>147</v>
      </c>
      <c r="AV1025" s="14" t="s">
        <v>147</v>
      </c>
      <c r="AW1025" s="14" t="s">
        <v>30</v>
      </c>
      <c r="AX1025" s="14" t="s">
        <v>73</v>
      </c>
      <c r="AY1025" s="250" t="s">
        <v>139</v>
      </c>
    </row>
    <row r="1026" s="13" customFormat="1">
      <c r="A1026" s="13"/>
      <c r="B1026" s="229"/>
      <c r="C1026" s="230"/>
      <c r="D1026" s="231" t="s">
        <v>149</v>
      </c>
      <c r="E1026" s="232" t="s">
        <v>1</v>
      </c>
      <c r="F1026" s="233" t="s">
        <v>162</v>
      </c>
      <c r="G1026" s="230"/>
      <c r="H1026" s="232" t="s">
        <v>1</v>
      </c>
      <c r="I1026" s="234"/>
      <c r="J1026" s="230"/>
      <c r="K1026" s="230"/>
      <c r="L1026" s="235"/>
      <c r="M1026" s="236"/>
      <c r="N1026" s="237"/>
      <c r="O1026" s="237"/>
      <c r="P1026" s="237"/>
      <c r="Q1026" s="237"/>
      <c r="R1026" s="237"/>
      <c r="S1026" s="237"/>
      <c r="T1026" s="238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39" t="s">
        <v>149</v>
      </c>
      <c r="AU1026" s="239" t="s">
        <v>147</v>
      </c>
      <c r="AV1026" s="13" t="s">
        <v>81</v>
      </c>
      <c r="AW1026" s="13" t="s">
        <v>30</v>
      </c>
      <c r="AX1026" s="13" t="s">
        <v>73</v>
      </c>
      <c r="AY1026" s="239" t="s">
        <v>139</v>
      </c>
    </row>
    <row r="1027" s="14" customFormat="1">
      <c r="A1027" s="14"/>
      <c r="B1027" s="240"/>
      <c r="C1027" s="241"/>
      <c r="D1027" s="231" t="s">
        <v>149</v>
      </c>
      <c r="E1027" s="242" t="s">
        <v>1</v>
      </c>
      <c r="F1027" s="243" t="s">
        <v>1329</v>
      </c>
      <c r="G1027" s="241"/>
      <c r="H1027" s="244">
        <v>13.366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149</v>
      </c>
      <c r="AU1027" s="250" t="s">
        <v>147</v>
      </c>
      <c r="AV1027" s="14" t="s">
        <v>147</v>
      </c>
      <c r="AW1027" s="14" t="s">
        <v>30</v>
      </c>
      <c r="AX1027" s="14" t="s">
        <v>73</v>
      </c>
      <c r="AY1027" s="250" t="s">
        <v>139</v>
      </c>
    </row>
    <row r="1028" s="13" customFormat="1">
      <c r="A1028" s="13"/>
      <c r="B1028" s="229"/>
      <c r="C1028" s="230"/>
      <c r="D1028" s="231" t="s">
        <v>149</v>
      </c>
      <c r="E1028" s="232" t="s">
        <v>1</v>
      </c>
      <c r="F1028" s="233" t="s">
        <v>166</v>
      </c>
      <c r="G1028" s="230"/>
      <c r="H1028" s="232" t="s">
        <v>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39" t="s">
        <v>149</v>
      </c>
      <c r="AU1028" s="239" t="s">
        <v>147</v>
      </c>
      <c r="AV1028" s="13" t="s">
        <v>81</v>
      </c>
      <c r="AW1028" s="13" t="s">
        <v>30</v>
      </c>
      <c r="AX1028" s="13" t="s">
        <v>73</v>
      </c>
      <c r="AY1028" s="239" t="s">
        <v>139</v>
      </c>
    </row>
    <row r="1029" s="14" customFormat="1">
      <c r="A1029" s="14"/>
      <c r="B1029" s="240"/>
      <c r="C1029" s="241"/>
      <c r="D1029" s="231" t="s">
        <v>149</v>
      </c>
      <c r="E1029" s="242" t="s">
        <v>1</v>
      </c>
      <c r="F1029" s="243" t="s">
        <v>1330</v>
      </c>
      <c r="G1029" s="241"/>
      <c r="H1029" s="244">
        <v>3.516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0" t="s">
        <v>149</v>
      </c>
      <c r="AU1029" s="250" t="s">
        <v>147</v>
      </c>
      <c r="AV1029" s="14" t="s">
        <v>147</v>
      </c>
      <c r="AW1029" s="14" t="s">
        <v>30</v>
      </c>
      <c r="AX1029" s="14" t="s">
        <v>73</v>
      </c>
      <c r="AY1029" s="250" t="s">
        <v>139</v>
      </c>
    </row>
    <row r="1030" s="13" customFormat="1">
      <c r="A1030" s="13"/>
      <c r="B1030" s="229"/>
      <c r="C1030" s="230"/>
      <c r="D1030" s="231" t="s">
        <v>149</v>
      </c>
      <c r="E1030" s="232" t="s">
        <v>1</v>
      </c>
      <c r="F1030" s="233" t="s">
        <v>168</v>
      </c>
      <c r="G1030" s="230"/>
      <c r="H1030" s="232" t="s">
        <v>1</v>
      </c>
      <c r="I1030" s="234"/>
      <c r="J1030" s="230"/>
      <c r="K1030" s="230"/>
      <c r="L1030" s="235"/>
      <c r="M1030" s="236"/>
      <c r="N1030" s="237"/>
      <c r="O1030" s="237"/>
      <c r="P1030" s="237"/>
      <c r="Q1030" s="237"/>
      <c r="R1030" s="237"/>
      <c r="S1030" s="237"/>
      <c r="T1030" s="238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39" t="s">
        <v>149</v>
      </c>
      <c r="AU1030" s="239" t="s">
        <v>147</v>
      </c>
      <c r="AV1030" s="13" t="s">
        <v>81</v>
      </c>
      <c r="AW1030" s="13" t="s">
        <v>30</v>
      </c>
      <c r="AX1030" s="13" t="s">
        <v>73</v>
      </c>
      <c r="AY1030" s="239" t="s">
        <v>139</v>
      </c>
    </row>
    <row r="1031" s="14" customFormat="1">
      <c r="A1031" s="14"/>
      <c r="B1031" s="240"/>
      <c r="C1031" s="241"/>
      <c r="D1031" s="231" t="s">
        <v>149</v>
      </c>
      <c r="E1031" s="242" t="s">
        <v>1</v>
      </c>
      <c r="F1031" s="243" t="s">
        <v>1331</v>
      </c>
      <c r="G1031" s="241"/>
      <c r="H1031" s="244">
        <v>4.8300000000000001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4"/>
      <c r="V1031" s="14"/>
      <c r="W1031" s="14"/>
      <c r="X1031" s="14"/>
      <c r="Y1031" s="14"/>
      <c r="Z1031" s="14"/>
      <c r="AA1031" s="14"/>
      <c r="AB1031" s="14"/>
      <c r="AC1031" s="14"/>
      <c r="AD1031" s="14"/>
      <c r="AE1031" s="14"/>
      <c r="AT1031" s="250" t="s">
        <v>149</v>
      </c>
      <c r="AU1031" s="250" t="s">
        <v>147</v>
      </c>
      <c r="AV1031" s="14" t="s">
        <v>147</v>
      </c>
      <c r="AW1031" s="14" t="s">
        <v>30</v>
      </c>
      <c r="AX1031" s="14" t="s">
        <v>73</v>
      </c>
      <c r="AY1031" s="250" t="s">
        <v>139</v>
      </c>
    </row>
    <row r="1032" s="15" customFormat="1">
      <c r="A1032" s="15"/>
      <c r="B1032" s="251"/>
      <c r="C1032" s="252"/>
      <c r="D1032" s="231" t="s">
        <v>149</v>
      </c>
      <c r="E1032" s="253" t="s">
        <v>1</v>
      </c>
      <c r="F1032" s="254" t="s">
        <v>174</v>
      </c>
      <c r="G1032" s="252"/>
      <c r="H1032" s="255">
        <v>33.326000000000001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U1032" s="15"/>
      <c r="V1032" s="15"/>
      <c r="W1032" s="15"/>
      <c r="X1032" s="15"/>
      <c r="Y1032" s="15"/>
      <c r="Z1032" s="15"/>
      <c r="AA1032" s="15"/>
      <c r="AB1032" s="15"/>
      <c r="AC1032" s="15"/>
      <c r="AD1032" s="15"/>
      <c r="AE1032" s="15"/>
      <c r="AT1032" s="261" t="s">
        <v>149</v>
      </c>
      <c r="AU1032" s="261" t="s">
        <v>147</v>
      </c>
      <c r="AV1032" s="15" t="s">
        <v>146</v>
      </c>
      <c r="AW1032" s="15" t="s">
        <v>30</v>
      </c>
      <c r="AX1032" s="15" t="s">
        <v>81</v>
      </c>
      <c r="AY1032" s="261" t="s">
        <v>139</v>
      </c>
    </row>
    <row r="1033" s="2" customFormat="1" ht="24.15" customHeight="1">
      <c r="A1033" s="38"/>
      <c r="B1033" s="39"/>
      <c r="C1033" s="215" t="s">
        <v>1332</v>
      </c>
      <c r="D1033" s="215" t="s">
        <v>142</v>
      </c>
      <c r="E1033" s="216" t="s">
        <v>1333</v>
      </c>
      <c r="F1033" s="217" t="s">
        <v>1334</v>
      </c>
      <c r="G1033" s="218" t="s">
        <v>271</v>
      </c>
      <c r="H1033" s="219">
        <v>4.8300000000000001</v>
      </c>
      <c r="I1033" s="220"/>
      <c r="J1033" s="221">
        <f>ROUND(I1033*H1033,2)</f>
        <v>0</v>
      </c>
      <c r="K1033" s="222"/>
      <c r="L1033" s="44"/>
      <c r="M1033" s="223" t="s">
        <v>1</v>
      </c>
      <c r="N1033" s="224" t="s">
        <v>39</v>
      </c>
      <c r="O1033" s="91"/>
      <c r="P1033" s="225">
        <f>O1033*H1033</f>
        <v>0</v>
      </c>
      <c r="Q1033" s="225">
        <v>0.00042999999999999999</v>
      </c>
      <c r="R1033" s="225">
        <f>Q1033*H1033</f>
        <v>0.0020769</v>
      </c>
      <c r="S1033" s="225">
        <v>0</v>
      </c>
      <c r="T1033" s="226">
        <f>S1033*H1033</f>
        <v>0</v>
      </c>
      <c r="U1033" s="38"/>
      <c r="V1033" s="38"/>
      <c r="W1033" s="38"/>
      <c r="X1033" s="38"/>
      <c r="Y1033" s="38"/>
      <c r="Z1033" s="38"/>
      <c r="AA1033" s="38"/>
      <c r="AB1033" s="38"/>
      <c r="AC1033" s="38"/>
      <c r="AD1033" s="38"/>
      <c r="AE1033" s="38"/>
      <c r="AR1033" s="227" t="s">
        <v>247</v>
      </c>
      <c r="AT1033" s="227" t="s">
        <v>142</v>
      </c>
      <c r="AU1033" s="227" t="s">
        <v>147</v>
      </c>
      <c r="AY1033" s="17" t="s">
        <v>139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17" t="s">
        <v>147</v>
      </c>
      <c r="BK1033" s="228">
        <f>ROUND(I1033*H1033,2)</f>
        <v>0</v>
      </c>
      <c r="BL1033" s="17" t="s">
        <v>247</v>
      </c>
      <c r="BM1033" s="227" t="s">
        <v>1335</v>
      </c>
    </row>
    <row r="1034" s="13" customFormat="1">
      <c r="A1034" s="13"/>
      <c r="B1034" s="229"/>
      <c r="C1034" s="230"/>
      <c r="D1034" s="231" t="s">
        <v>149</v>
      </c>
      <c r="E1034" s="232" t="s">
        <v>1</v>
      </c>
      <c r="F1034" s="233" t="s">
        <v>168</v>
      </c>
      <c r="G1034" s="230"/>
      <c r="H1034" s="232" t="s">
        <v>1</v>
      </c>
      <c r="I1034" s="234"/>
      <c r="J1034" s="230"/>
      <c r="K1034" s="230"/>
      <c r="L1034" s="235"/>
      <c r="M1034" s="236"/>
      <c r="N1034" s="237"/>
      <c r="O1034" s="237"/>
      <c r="P1034" s="237"/>
      <c r="Q1034" s="237"/>
      <c r="R1034" s="237"/>
      <c r="S1034" s="237"/>
      <c r="T1034" s="238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39" t="s">
        <v>149</v>
      </c>
      <c r="AU1034" s="239" t="s">
        <v>147</v>
      </c>
      <c r="AV1034" s="13" t="s">
        <v>81</v>
      </c>
      <c r="AW1034" s="13" t="s">
        <v>30</v>
      </c>
      <c r="AX1034" s="13" t="s">
        <v>73</v>
      </c>
      <c r="AY1034" s="239" t="s">
        <v>139</v>
      </c>
    </row>
    <row r="1035" s="14" customFormat="1">
      <c r="A1035" s="14"/>
      <c r="B1035" s="240"/>
      <c r="C1035" s="241"/>
      <c r="D1035" s="231" t="s">
        <v>149</v>
      </c>
      <c r="E1035" s="242" t="s">
        <v>1</v>
      </c>
      <c r="F1035" s="243" t="s">
        <v>1331</v>
      </c>
      <c r="G1035" s="241"/>
      <c r="H1035" s="244">
        <v>4.8300000000000001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149</v>
      </c>
      <c r="AU1035" s="250" t="s">
        <v>147</v>
      </c>
      <c r="AV1035" s="14" t="s">
        <v>147</v>
      </c>
      <c r="AW1035" s="14" t="s">
        <v>30</v>
      </c>
      <c r="AX1035" s="14" t="s">
        <v>73</v>
      </c>
      <c r="AY1035" s="250" t="s">
        <v>139</v>
      </c>
    </row>
    <row r="1036" s="15" customFormat="1">
      <c r="A1036" s="15"/>
      <c r="B1036" s="251"/>
      <c r="C1036" s="252"/>
      <c r="D1036" s="231" t="s">
        <v>149</v>
      </c>
      <c r="E1036" s="253" t="s">
        <v>1</v>
      </c>
      <c r="F1036" s="254" t="s">
        <v>174</v>
      </c>
      <c r="G1036" s="252"/>
      <c r="H1036" s="255">
        <v>4.8300000000000001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5"/>
      <c r="V1036" s="15"/>
      <c r="W1036" s="15"/>
      <c r="X1036" s="15"/>
      <c r="Y1036" s="15"/>
      <c r="Z1036" s="15"/>
      <c r="AA1036" s="15"/>
      <c r="AB1036" s="15"/>
      <c r="AC1036" s="15"/>
      <c r="AD1036" s="15"/>
      <c r="AE1036" s="15"/>
      <c r="AT1036" s="261" t="s">
        <v>149</v>
      </c>
      <c r="AU1036" s="261" t="s">
        <v>147</v>
      </c>
      <c r="AV1036" s="15" t="s">
        <v>146</v>
      </c>
      <c r="AW1036" s="15" t="s">
        <v>30</v>
      </c>
      <c r="AX1036" s="15" t="s">
        <v>81</v>
      </c>
      <c r="AY1036" s="261" t="s">
        <v>139</v>
      </c>
    </row>
    <row r="1037" s="2" customFormat="1" ht="24.15" customHeight="1">
      <c r="A1037" s="38"/>
      <c r="B1037" s="39"/>
      <c r="C1037" s="262" t="s">
        <v>1336</v>
      </c>
      <c r="D1037" s="262" t="s">
        <v>357</v>
      </c>
      <c r="E1037" s="263" t="s">
        <v>1337</v>
      </c>
      <c r="F1037" s="264" t="s">
        <v>1338</v>
      </c>
      <c r="G1037" s="265" t="s">
        <v>145</v>
      </c>
      <c r="H1037" s="266">
        <v>11.180999999999999</v>
      </c>
      <c r="I1037" s="267"/>
      <c r="J1037" s="268">
        <f>ROUND(I1037*H1037,2)</f>
        <v>0</v>
      </c>
      <c r="K1037" s="269"/>
      <c r="L1037" s="270"/>
      <c r="M1037" s="271" t="s">
        <v>1</v>
      </c>
      <c r="N1037" s="272" t="s">
        <v>39</v>
      </c>
      <c r="O1037" s="91"/>
      <c r="P1037" s="225">
        <f>O1037*H1037</f>
        <v>0</v>
      </c>
      <c r="Q1037" s="225">
        <v>0.00044999999999999999</v>
      </c>
      <c r="R1037" s="225">
        <f>Q1037*H1037</f>
        <v>0.0050314499999999998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330</v>
      </c>
      <c r="AT1037" s="227" t="s">
        <v>357</v>
      </c>
      <c r="AU1037" s="227" t="s">
        <v>147</v>
      </c>
      <c r="AY1037" s="17" t="s">
        <v>139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147</v>
      </c>
      <c r="BK1037" s="228">
        <f>ROUND(I1037*H1037,2)</f>
        <v>0</v>
      </c>
      <c r="BL1037" s="17" t="s">
        <v>247</v>
      </c>
      <c r="BM1037" s="227" t="s">
        <v>1339</v>
      </c>
    </row>
    <row r="1038" s="2" customFormat="1" ht="37.8" customHeight="1">
      <c r="A1038" s="38"/>
      <c r="B1038" s="39"/>
      <c r="C1038" s="215" t="s">
        <v>1340</v>
      </c>
      <c r="D1038" s="215" t="s">
        <v>142</v>
      </c>
      <c r="E1038" s="216" t="s">
        <v>1341</v>
      </c>
      <c r="F1038" s="217" t="s">
        <v>1342</v>
      </c>
      <c r="G1038" s="218" t="s">
        <v>154</v>
      </c>
      <c r="H1038" s="219">
        <v>4.923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0.0091000000000000004</v>
      </c>
      <c r="R1038" s="225">
        <f>Q1038*H1038</f>
        <v>0.0447993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247</v>
      </c>
      <c r="AT1038" s="227" t="s">
        <v>142</v>
      </c>
      <c r="AU1038" s="227" t="s">
        <v>147</v>
      </c>
      <c r="AY1038" s="17" t="s">
        <v>139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147</v>
      </c>
      <c r="BK1038" s="228">
        <f>ROUND(I1038*H1038,2)</f>
        <v>0</v>
      </c>
      <c r="BL1038" s="17" t="s">
        <v>247</v>
      </c>
      <c r="BM1038" s="227" t="s">
        <v>1343</v>
      </c>
    </row>
    <row r="1039" s="13" customFormat="1">
      <c r="A1039" s="13"/>
      <c r="B1039" s="229"/>
      <c r="C1039" s="230"/>
      <c r="D1039" s="231" t="s">
        <v>149</v>
      </c>
      <c r="E1039" s="232" t="s">
        <v>1</v>
      </c>
      <c r="F1039" s="233" t="s">
        <v>164</v>
      </c>
      <c r="G1039" s="230"/>
      <c r="H1039" s="232" t="s">
        <v>1</v>
      </c>
      <c r="I1039" s="234"/>
      <c r="J1039" s="230"/>
      <c r="K1039" s="230"/>
      <c r="L1039" s="235"/>
      <c r="M1039" s="236"/>
      <c r="N1039" s="237"/>
      <c r="O1039" s="237"/>
      <c r="P1039" s="237"/>
      <c r="Q1039" s="237"/>
      <c r="R1039" s="237"/>
      <c r="S1039" s="237"/>
      <c r="T1039" s="238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39" t="s">
        <v>149</v>
      </c>
      <c r="AU1039" s="239" t="s">
        <v>147</v>
      </c>
      <c r="AV1039" s="13" t="s">
        <v>81</v>
      </c>
      <c r="AW1039" s="13" t="s">
        <v>30</v>
      </c>
      <c r="AX1039" s="13" t="s">
        <v>73</v>
      </c>
      <c r="AY1039" s="239" t="s">
        <v>139</v>
      </c>
    </row>
    <row r="1040" s="14" customFormat="1">
      <c r="A1040" s="14"/>
      <c r="B1040" s="240"/>
      <c r="C1040" s="241"/>
      <c r="D1040" s="231" t="s">
        <v>149</v>
      </c>
      <c r="E1040" s="242" t="s">
        <v>1</v>
      </c>
      <c r="F1040" s="243" t="s">
        <v>165</v>
      </c>
      <c r="G1040" s="241"/>
      <c r="H1040" s="244">
        <v>2.488</v>
      </c>
      <c r="I1040" s="245"/>
      <c r="J1040" s="241"/>
      <c r="K1040" s="241"/>
      <c r="L1040" s="246"/>
      <c r="M1040" s="247"/>
      <c r="N1040" s="248"/>
      <c r="O1040" s="248"/>
      <c r="P1040" s="248"/>
      <c r="Q1040" s="248"/>
      <c r="R1040" s="248"/>
      <c r="S1040" s="248"/>
      <c r="T1040" s="249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0" t="s">
        <v>149</v>
      </c>
      <c r="AU1040" s="250" t="s">
        <v>147</v>
      </c>
      <c r="AV1040" s="14" t="s">
        <v>147</v>
      </c>
      <c r="AW1040" s="14" t="s">
        <v>30</v>
      </c>
      <c r="AX1040" s="14" t="s">
        <v>73</v>
      </c>
      <c r="AY1040" s="250" t="s">
        <v>139</v>
      </c>
    </row>
    <row r="1041" s="13" customFormat="1">
      <c r="A1041" s="13"/>
      <c r="B1041" s="229"/>
      <c r="C1041" s="230"/>
      <c r="D1041" s="231" t="s">
        <v>149</v>
      </c>
      <c r="E1041" s="232" t="s">
        <v>1</v>
      </c>
      <c r="F1041" s="233" t="s">
        <v>166</v>
      </c>
      <c r="G1041" s="230"/>
      <c r="H1041" s="232" t="s">
        <v>1</v>
      </c>
      <c r="I1041" s="234"/>
      <c r="J1041" s="230"/>
      <c r="K1041" s="230"/>
      <c r="L1041" s="235"/>
      <c r="M1041" s="236"/>
      <c r="N1041" s="237"/>
      <c r="O1041" s="237"/>
      <c r="P1041" s="237"/>
      <c r="Q1041" s="237"/>
      <c r="R1041" s="237"/>
      <c r="S1041" s="237"/>
      <c r="T1041" s="238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39" t="s">
        <v>149</v>
      </c>
      <c r="AU1041" s="239" t="s">
        <v>147</v>
      </c>
      <c r="AV1041" s="13" t="s">
        <v>81</v>
      </c>
      <c r="AW1041" s="13" t="s">
        <v>30</v>
      </c>
      <c r="AX1041" s="13" t="s">
        <v>73</v>
      </c>
      <c r="AY1041" s="239" t="s">
        <v>139</v>
      </c>
    </row>
    <row r="1042" s="14" customFormat="1">
      <c r="A1042" s="14"/>
      <c r="B1042" s="240"/>
      <c r="C1042" s="241"/>
      <c r="D1042" s="231" t="s">
        <v>149</v>
      </c>
      <c r="E1042" s="242" t="s">
        <v>1</v>
      </c>
      <c r="F1042" s="243" t="s">
        <v>1318</v>
      </c>
      <c r="G1042" s="241"/>
      <c r="H1042" s="244">
        <v>1.0129999999999999</v>
      </c>
      <c r="I1042" s="245"/>
      <c r="J1042" s="241"/>
      <c r="K1042" s="241"/>
      <c r="L1042" s="246"/>
      <c r="M1042" s="247"/>
      <c r="N1042" s="248"/>
      <c r="O1042" s="248"/>
      <c r="P1042" s="248"/>
      <c r="Q1042" s="248"/>
      <c r="R1042" s="248"/>
      <c r="S1042" s="248"/>
      <c r="T1042" s="249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0" t="s">
        <v>149</v>
      </c>
      <c r="AU1042" s="250" t="s">
        <v>147</v>
      </c>
      <c r="AV1042" s="14" t="s">
        <v>147</v>
      </c>
      <c r="AW1042" s="14" t="s">
        <v>30</v>
      </c>
      <c r="AX1042" s="14" t="s">
        <v>73</v>
      </c>
      <c r="AY1042" s="250" t="s">
        <v>139</v>
      </c>
    </row>
    <row r="1043" s="13" customFormat="1">
      <c r="A1043" s="13"/>
      <c r="B1043" s="229"/>
      <c r="C1043" s="230"/>
      <c r="D1043" s="231" t="s">
        <v>149</v>
      </c>
      <c r="E1043" s="232" t="s">
        <v>1</v>
      </c>
      <c r="F1043" s="233" t="s">
        <v>168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149</v>
      </c>
      <c r="AU1043" s="239" t="s">
        <v>147</v>
      </c>
      <c r="AV1043" s="13" t="s">
        <v>81</v>
      </c>
      <c r="AW1043" s="13" t="s">
        <v>30</v>
      </c>
      <c r="AX1043" s="13" t="s">
        <v>73</v>
      </c>
      <c r="AY1043" s="239" t="s">
        <v>139</v>
      </c>
    </row>
    <row r="1044" s="14" customFormat="1">
      <c r="A1044" s="14"/>
      <c r="B1044" s="240"/>
      <c r="C1044" s="241"/>
      <c r="D1044" s="231" t="s">
        <v>149</v>
      </c>
      <c r="E1044" s="242" t="s">
        <v>1</v>
      </c>
      <c r="F1044" s="243" t="s">
        <v>1319</v>
      </c>
      <c r="G1044" s="241"/>
      <c r="H1044" s="244">
        <v>1.4219999999999999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149</v>
      </c>
      <c r="AU1044" s="250" t="s">
        <v>147</v>
      </c>
      <c r="AV1044" s="14" t="s">
        <v>147</v>
      </c>
      <c r="AW1044" s="14" t="s">
        <v>30</v>
      </c>
      <c r="AX1044" s="14" t="s">
        <v>73</v>
      </c>
      <c r="AY1044" s="250" t="s">
        <v>139</v>
      </c>
    </row>
    <row r="1045" s="15" customFormat="1">
      <c r="A1045" s="15"/>
      <c r="B1045" s="251"/>
      <c r="C1045" s="252"/>
      <c r="D1045" s="231" t="s">
        <v>149</v>
      </c>
      <c r="E1045" s="253" t="s">
        <v>1</v>
      </c>
      <c r="F1045" s="254" t="s">
        <v>174</v>
      </c>
      <c r="G1045" s="252"/>
      <c r="H1045" s="255">
        <v>4.923</v>
      </c>
      <c r="I1045" s="256"/>
      <c r="J1045" s="252"/>
      <c r="K1045" s="252"/>
      <c r="L1045" s="257"/>
      <c r="M1045" s="258"/>
      <c r="N1045" s="259"/>
      <c r="O1045" s="259"/>
      <c r="P1045" s="259"/>
      <c r="Q1045" s="259"/>
      <c r="R1045" s="259"/>
      <c r="S1045" s="259"/>
      <c r="T1045" s="260"/>
      <c r="U1045" s="15"/>
      <c r="V1045" s="15"/>
      <c r="W1045" s="15"/>
      <c r="X1045" s="15"/>
      <c r="Y1045" s="15"/>
      <c r="Z1045" s="15"/>
      <c r="AA1045" s="15"/>
      <c r="AB1045" s="15"/>
      <c r="AC1045" s="15"/>
      <c r="AD1045" s="15"/>
      <c r="AE1045" s="15"/>
      <c r="AT1045" s="261" t="s">
        <v>149</v>
      </c>
      <c r="AU1045" s="261" t="s">
        <v>147</v>
      </c>
      <c r="AV1045" s="15" t="s">
        <v>146</v>
      </c>
      <c r="AW1045" s="15" t="s">
        <v>30</v>
      </c>
      <c r="AX1045" s="15" t="s">
        <v>81</v>
      </c>
      <c r="AY1045" s="261" t="s">
        <v>139</v>
      </c>
    </row>
    <row r="1046" s="2" customFormat="1" ht="37.8" customHeight="1">
      <c r="A1046" s="38"/>
      <c r="B1046" s="39"/>
      <c r="C1046" s="262" t="s">
        <v>1344</v>
      </c>
      <c r="D1046" s="262" t="s">
        <v>357</v>
      </c>
      <c r="E1046" s="263" t="s">
        <v>1345</v>
      </c>
      <c r="F1046" s="264" t="s">
        <v>1346</v>
      </c>
      <c r="G1046" s="265" t="s">
        <v>154</v>
      </c>
      <c r="H1046" s="266">
        <v>5.415</v>
      </c>
      <c r="I1046" s="267"/>
      <c r="J1046" s="268">
        <f>ROUND(I1046*H1046,2)</f>
        <v>0</v>
      </c>
      <c r="K1046" s="269"/>
      <c r="L1046" s="270"/>
      <c r="M1046" s="271" t="s">
        <v>1</v>
      </c>
      <c r="N1046" s="272" t="s">
        <v>39</v>
      </c>
      <c r="O1046" s="91"/>
      <c r="P1046" s="225">
        <f>O1046*H1046</f>
        <v>0</v>
      </c>
      <c r="Q1046" s="225">
        <v>0.019199999999999998</v>
      </c>
      <c r="R1046" s="225">
        <f>Q1046*H1046</f>
        <v>0.10396799999999999</v>
      </c>
      <c r="S1046" s="225">
        <v>0</v>
      </c>
      <c r="T1046" s="226">
        <f>S1046*H1046</f>
        <v>0</v>
      </c>
      <c r="U1046" s="38"/>
      <c r="V1046" s="38"/>
      <c r="W1046" s="38"/>
      <c r="X1046" s="38"/>
      <c r="Y1046" s="38"/>
      <c r="Z1046" s="38"/>
      <c r="AA1046" s="38"/>
      <c r="AB1046" s="38"/>
      <c r="AC1046" s="38"/>
      <c r="AD1046" s="38"/>
      <c r="AE1046" s="38"/>
      <c r="AR1046" s="227" t="s">
        <v>330</v>
      </c>
      <c r="AT1046" s="227" t="s">
        <v>357</v>
      </c>
      <c r="AU1046" s="227" t="s">
        <v>147</v>
      </c>
      <c r="AY1046" s="17" t="s">
        <v>139</v>
      </c>
      <c r="BE1046" s="228">
        <f>IF(N1046="základní",J1046,0)</f>
        <v>0</v>
      </c>
      <c r="BF1046" s="228">
        <f>IF(N1046="snížená",J1046,0)</f>
        <v>0</v>
      </c>
      <c r="BG1046" s="228">
        <f>IF(N1046="zákl. přenesená",J1046,0)</f>
        <v>0</v>
      </c>
      <c r="BH1046" s="228">
        <f>IF(N1046="sníž. přenesená",J1046,0)</f>
        <v>0</v>
      </c>
      <c r="BI1046" s="228">
        <f>IF(N1046="nulová",J1046,0)</f>
        <v>0</v>
      </c>
      <c r="BJ1046" s="17" t="s">
        <v>147</v>
      </c>
      <c r="BK1046" s="228">
        <f>ROUND(I1046*H1046,2)</f>
        <v>0</v>
      </c>
      <c r="BL1046" s="17" t="s">
        <v>247</v>
      </c>
      <c r="BM1046" s="227" t="s">
        <v>1347</v>
      </c>
    </row>
    <row r="1047" s="14" customFormat="1">
      <c r="A1047" s="14"/>
      <c r="B1047" s="240"/>
      <c r="C1047" s="241"/>
      <c r="D1047" s="231" t="s">
        <v>149</v>
      </c>
      <c r="E1047" s="242" t="s">
        <v>1</v>
      </c>
      <c r="F1047" s="243" t="s">
        <v>1348</v>
      </c>
      <c r="G1047" s="241"/>
      <c r="H1047" s="244">
        <v>4.923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149</v>
      </c>
      <c r="AU1047" s="250" t="s">
        <v>147</v>
      </c>
      <c r="AV1047" s="14" t="s">
        <v>147</v>
      </c>
      <c r="AW1047" s="14" t="s">
        <v>30</v>
      </c>
      <c r="AX1047" s="14" t="s">
        <v>81</v>
      </c>
      <c r="AY1047" s="250" t="s">
        <v>139</v>
      </c>
    </row>
    <row r="1048" s="14" customFormat="1">
      <c r="A1048" s="14"/>
      <c r="B1048" s="240"/>
      <c r="C1048" s="241"/>
      <c r="D1048" s="231" t="s">
        <v>149</v>
      </c>
      <c r="E1048" s="241"/>
      <c r="F1048" s="243" t="s">
        <v>1349</v>
      </c>
      <c r="G1048" s="241"/>
      <c r="H1048" s="244">
        <v>5.415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149</v>
      </c>
      <c r="AU1048" s="250" t="s">
        <v>147</v>
      </c>
      <c r="AV1048" s="14" t="s">
        <v>147</v>
      </c>
      <c r="AW1048" s="14" t="s">
        <v>4</v>
      </c>
      <c r="AX1048" s="14" t="s">
        <v>81</v>
      </c>
      <c r="AY1048" s="250" t="s">
        <v>139</v>
      </c>
    </row>
    <row r="1049" s="2" customFormat="1" ht="24.15" customHeight="1">
      <c r="A1049" s="38"/>
      <c r="B1049" s="39"/>
      <c r="C1049" s="215" t="s">
        <v>1350</v>
      </c>
      <c r="D1049" s="215" t="s">
        <v>142</v>
      </c>
      <c r="E1049" s="216" t="s">
        <v>1351</v>
      </c>
      <c r="F1049" s="217" t="s">
        <v>1352</v>
      </c>
      <c r="G1049" s="218" t="s">
        <v>154</v>
      </c>
      <c r="H1049" s="219">
        <v>4.923</v>
      </c>
      <c r="I1049" s="220"/>
      <c r="J1049" s="221">
        <f>ROUND(I1049*H1049,2)</f>
        <v>0</v>
      </c>
      <c r="K1049" s="222"/>
      <c r="L1049" s="44"/>
      <c r="M1049" s="223" t="s">
        <v>1</v>
      </c>
      <c r="N1049" s="224" t="s">
        <v>39</v>
      </c>
      <c r="O1049" s="91"/>
      <c r="P1049" s="225">
        <f>O1049*H1049</f>
        <v>0</v>
      </c>
      <c r="Q1049" s="225">
        <v>0</v>
      </c>
      <c r="R1049" s="225">
        <f>Q1049*H1049</f>
        <v>0</v>
      </c>
      <c r="S1049" s="225">
        <v>0</v>
      </c>
      <c r="T1049" s="22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247</v>
      </c>
      <c r="AT1049" s="227" t="s">
        <v>142</v>
      </c>
      <c r="AU1049" s="227" t="s">
        <v>147</v>
      </c>
      <c r="AY1049" s="17" t="s">
        <v>139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147</v>
      </c>
      <c r="BK1049" s="228">
        <f>ROUND(I1049*H1049,2)</f>
        <v>0</v>
      </c>
      <c r="BL1049" s="17" t="s">
        <v>247</v>
      </c>
      <c r="BM1049" s="227" t="s">
        <v>1353</v>
      </c>
    </row>
    <row r="1050" s="13" customFormat="1">
      <c r="A1050" s="13"/>
      <c r="B1050" s="229"/>
      <c r="C1050" s="230"/>
      <c r="D1050" s="231" t="s">
        <v>149</v>
      </c>
      <c r="E1050" s="232" t="s">
        <v>1</v>
      </c>
      <c r="F1050" s="233" t="s">
        <v>164</v>
      </c>
      <c r="G1050" s="230"/>
      <c r="H1050" s="232" t="s">
        <v>1</v>
      </c>
      <c r="I1050" s="234"/>
      <c r="J1050" s="230"/>
      <c r="K1050" s="230"/>
      <c r="L1050" s="235"/>
      <c r="M1050" s="236"/>
      <c r="N1050" s="237"/>
      <c r="O1050" s="237"/>
      <c r="P1050" s="237"/>
      <c r="Q1050" s="237"/>
      <c r="R1050" s="237"/>
      <c r="S1050" s="237"/>
      <c r="T1050" s="238"/>
      <c r="U1050" s="13"/>
      <c r="V1050" s="13"/>
      <c r="W1050" s="13"/>
      <c r="X1050" s="13"/>
      <c r="Y1050" s="13"/>
      <c r="Z1050" s="13"/>
      <c r="AA1050" s="13"/>
      <c r="AB1050" s="13"/>
      <c r="AC1050" s="13"/>
      <c r="AD1050" s="13"/>
      <c r="AE1050" s="13"/>
      <c r="AT1050" s="239" t="s">
        <v>149</v>
      </c>
      <c r="AU1050" s="239" t="s">
        <v>147</v>
      </c>
      <c r="AV1050" s="13" t="s">
        <v>81</v>
      </c>
      <c r="AW1050" s="13" t="s">
        <v>30</v>
      </c>
      <c r="AX1050" s="13" t="s">
        <v>73</v>
      </c>
      <c r="AY1050" s="239" t="s">
        <v>139</v>
      </c>
    </row>
    <row r="1051" s="14" customFormat="1">
      <c r="A1051" s="14"/>
      <c r="B1051" s="240"/>
      <c r="C1051" s="241"/>
      <c r="D1051" s="231" t="s">
        <v>149</v>
      </c>
      <c r="E1051" s="242" t="s">
        <v>1</v>
      </c>
      <c r="F1051" s="243" t="s">
        <v>165</v>
      </c>
      <c r="G1051" s="241"/>
      <c r="H1051" s="244">
        <v>2.488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0" t="s">
        <v>149</v>
      </c>
      <c r="AU1051" s="250" t="s">
        <v>147</v>
      </c>
      <c r="AV1051" s="14" t="s">
        <v>147</v>
      </c>
      <c r="AW1051" s="14" t="s">
        <v>30</v>
      </c>
      <c r="AX1051" s="14" t="s">
        <v>73</v>
      </c>
      <c r="AY1051" s="250" t="s">
        <v>139</v>
      </c>
    </row>
    <row r="1052" s="13" customFormat="1">
      <c r="A1052" s="13"/>
      <c r="B1052" s="229"/>
      <c r="C1052" s="230"/>
      <c r="D1052" s="231" t="s">
        <v>149</v>
      </c>
      <c r="E1052" s="232" t="s">
        <v>1</v>
      </c>
      <c r="F1052" s="233" t="s">
        <v>166</v>
      </c>
      <c r="G1052" s="230"/>
      <c r="H1052" s="232" t="s">
        <v>1</v>
      </c>
      <c r="I1052" s="234"/>
      <c r="J1052" s="230"/>
      <c r="K1052" s="230"/>
      <c r="L1052" s="235"/>
      <c r="M1052" s="236"/>
      <c r="N1052" s="237"/>
      <c r="O1052" s="237"/>
      <c r="P1052" s="237"/>
      <c r="Q1052" s="237"/>
      <c r="R1052" s="237"/>
      <c r="S1052" s="237"/>
      <c r="T1052" s="238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39" t="s">
        <v>149</v>
      </c>
      <c r="AU1052" s="239" t="s">
        <v>147</v>
      </c>
      <c r="AV1052" s="13" t="s">
        <v>81</v>
      </c>
      <c r="AW1052" s="13" t="s">
        <v>30</v>
      </c>
      <c r="AX1052" s="13" t="s">
        <v>73</v>
      </c>
      <c r="AY1052" s="239" t="s">
        <v>139</v>
      </c>
    </row>
    <row r="1053" s="14" customFormat="1">
      <c r="A1053" s="14"/>
      <c r="B1053" s="240"/>
      <c r="C1053" s="241"/>
      <c r="D1053" s="231" t="s">
        <v>149</v>
      </c>
      <c r="E1053" s="242" t="s">
        <v>1</v>
      </c>
      <c r="F1053" s="243" t="s">
        <v>1318</v>
      </c>
      <c r="G1053" s="241"/>
      <c r="H1053" s="244">
        <v>1.0129999999999999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0" t="s">
        <v>149</v>
      </c>
      <c r="AU1053" s="250" t="s">
        <v>147</v>
      </c>
      <c r="AV1053" s="14" t="s">
        <v>147</v>
      </c>
      <c r="AW1053" s="14" t="s">
        <v>30</v>
      </c>
      <c r="AX1053" s="14" t="s">
        <v>73</v>
      </c>
      <c r="AY1053" s="250" t="s">
        <v>139</v>
      </c>
    </row>
    <row r="1054" s="13" customFormat="1">
      <c r="A1054" s="13"/>
      <c r="B1054" s="229"/>
      <c r="C1054" s="230"/>
      <c r="D1054" s="231" t="s">
        <v>149</v>
      </c>
      <c r="E1054" s="232" t="s">
        <v>1</v>
      </c>
      <c r="F1054" s="233" t="s">
        <v>168</v>
      </c>
      <c r="G1054" s="230"/>
      <c r="H1054" s="232" t="s">
        <v>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U1054" s="13"/>
      <c r="V1054" s="13"/>
      <c r="W1054" s="13"/>
      <c r="X1054" s="13"/>
      <c r="Y1054" s="13"/>
      <c r="Z1054" s="13"/>
      <c r="AA1054" s="13"/>
      <c r="AB1054" s="13"/>
      <c r="AC1054" s="13"/>
      <c r="AD1054" s="13"/>
      <c r="AE1054" s="13"/>
      <c r="AT1054" s="239" t="s">
        <v>149</v>
      </c>
      <c r="AU1054" s="239" t="s">
        <v>147</v>
      </c>
      <c r="AV1054" s="13" t="s">
        <v>81</v>
      </c>
      <c r="AW1054" s="13" t="s">
        <v>30</v>
      </c>
      <c r="AX1054" s="13" t="s">
        <v>73</v>
      </c>
      <c r="AY1054" s="239" t="s">
        <v>139</v>
      </c>
    </row>
    <row r="1055" s="14" customFormat="1">
      <c r="A1055" s="14"/>
      <c r="B1055" s="240"/>
      <c r="C1055" s="241"/>
      <c r="D1055" s="231" t="s">
        <v>149</v>
      </c>
      <c r="E1055" s="242" t="s">
        <v>1</v>
      </c>
      <c r="F1055" s="243" t="s">
        <v>1319</v>
      </c>
      <c r="G1055" s="241"/>
      <c r="H1055" s="244">
        <v>1.4219999999999999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149</v>
      </c>
      <c r="AU1055" s="250" t="s">
        <v>147</v>
      </c>
      <c r="AV1055" s="14" t="s">
        <v>147</v>
      </c>
      <c r="AW1055" s="14" t="s">
        <v>30</v>
      </c>
      <c r="AX1055" s="14" t="s">
        <v>73</v>
      </c>
      <c r="AY1055" s="250" t="s">
        <v>139</v>
      </c>
    </row>
    <row r="1056" s="15" customFormat="1">
      <c r="A1056" s="15"/>
      <c r="B1056" s="251"/>
      <c r="C1056" s="252"/>
      <c r="D1056" s="231" t="s">
        <v>149</v>
      </c>
      <c r="E1056" s="253" t="s">
        <v>1</v>
      </c>
      <c r="F1056" s="254" t="s">
        <v>174</v>
      </c>
      <c r="G1056" s="252"/>
      <c r="H1056" s="255">
        <v>4.923</v>
      </c>
      <c r="I1056" s="256"/>
      <c r="J1056" s="252"/>
      <c r="K1056" s="252"/>
      <c r="L1056" s="257"/>
      <c r="M1056" s="258"/>
      <c r="N1056" s="259"/>
      <c r="O1056" s="259"/>
      <c r="P1056" s="259"/>
      <c r="Q1056" s="259"/>
      <c r="R1056" s="259"/>
      <c r="S1056" s="259"/>
      <c r="T1056" s="260"/>
      <c r="U1056" s="15"/>
      <c r="V1056" s="15"/>
      <c r="W1056" s="15"/>
      <c r="X1056" s="15"/>
      <c r="Y1056" s="15"/>
      <c r="Z1056" s="15"/>
      <c r="AA1056" s="15"/>
      <c r="AB1056" s="15"/>
      <c r="AC1056" s="15"/>
      <c r="AD1056" s="15"/>
      <c r="AE1056" s="15"/>
      <c r="AT1056" s="261" t="s">
        <v>149</v>
      </c>
      <c r="AU1056" s="261" t="s">
        <v>147</v>
      </c>
      <c r="AV1056" s="15" t="s">
        <v>146</v>
      </c>
      <c r="AW1056" s="15" t="s">
        <v>30</v>
      </c>
      <c r="AX1056" s="15" t="s">
        <v>81</v>
      </c>
      <c r="AY1056" s="261" t="s">
        <v>139</v>
      </c>
    </row>
    <row r="1057" s="2" customFormat="1" ht="16.5" customHeight="1">
      <c r="A1057" s="38"/>
      <c r="B1057" s="39"/>
      <c r="C1057" s="215" t="s">
        <v>1354</v>
      </c>
      <c r="D1057" s="215" t="s">
        <v>142</v>
      </c>
      <c r="E1057" s="216" t="s">
        <v>1355</v>
      </c>
      <c r="F1057" s="217" t="s">
        <v>1356</v>
      </c>
      <c r="G1057" s="218" t="s">
        <v>271</v>
      </c>
      <c r="H1057" s="219">
        <v>15.884</v>
      </c>
      <c r="I1057" s="220"/>
      <c r="J1057" s="221">
        <f>ROUND(I1057*H1057,2)</f>
        <v>0</v>
      </c>
      <c r="K1057" s="222"/>
      <c r="L1057" s="44"/>
      <c r="M1057" s="223" t="s">
        <v>1</v>
      </c>
      <c r="N1057" s="224" t="s">
        <v>39</v>
      </c>
      <c r="O1057" s="91"/>
      <c r="P1057" s="225">
        <f>O1057*H1057</f>
        <v>0</v>
      </c>
      <c r="Q1057" s="225">
        <v>3.0000000000000001E-05</v>
      </c>
      <c r="R1057" s="225">
        <f>Q1057*H1057</f>
        <v>0.00047652000000000003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247</v>
      </c>
      <c r="AT1057" s="227" t="s">
        <v>142</v>
      </c>
      <c r="AU1057" s="227" t="s">
        <v>147</v>
      </c>
      <c r="AY1057" s="17" t="s">
        <v>139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147</v>
      </c>
      <c r="BK1057" s="228">
        <f>ROUND(I1057*H1057,2)</f>
        <v>0</v>
      </c>
      <c r="BL1057" s="17" t="s">
        <v>247</v>
      </c>
      <c r="BM1057" s="227" t="s">
        <v>1357</v>
      </c>
    </row>
    <row r="1058" s="13" customFormat="1">
      <c r="A1058" s="13"/>
      <c r="B1058" s="229"/>
      <c r="C1058" s="230"/>
      <c r="D1058" s="231" t="s">
        <v>149</v>
      </c>
      <c r="E1058" s="232" t="s">
        <v>1</v>
      </c>
      <c r="F1058" s="233" t="s">
        <v>1358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149</v>
      </c>
      <c r="AU1058" s="239" t="s">
        <v>147</v>
      </c>
      <c r="AV1058" s="13" t="s">
        <v>81</v>
      </c>
      <c r="AW1058" s="13" t="s">
        <v>30</v>
      </c>
      <c r="AX1058" s="13" t="s">
        <v>73</v>
      </c>
      <c r="AY1058" s="239" t="s">
        <v>139</v>
      </c>
    </row>
    <row r="1059" s="13" customFormat="1">
      <c r="A1059" s="13"/>
      <c r="B1059" s="229"/>
      <c r="C1059" s="230"/>
      <c r="D1059" s="231" t="s">
        <v>149</v>
      </c>
      <c r="E1059" s="232" t="s">
        <v>1</v>
      </c>
      <c r="F1059" s="233" t="s">
        <v>164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149</v>
      </c>
      <c r="AU1059" s="239" t="s">
        <v>147</v>
      </c>
      <c r="AV1059" s="13" t="s">
        <v>81</v>
      </c>
      <c r="AW1059" s="13" t="s">
        <v>30</v>
      </c>
      <c r="AX1059" s="13" t="s">
        <v>73</v>
      </c>
      <c r="AY1059" s="239" t="s">
        <v>139</v>
      </c>
    </row>
    <row r="1060" s="14" customFormat="1">
      <c r="A1060" s="14"/>
      <c r="B1060" s="240"/>
      <c r="C1060" s="241"/>
      <c r="D1060" s="231" t="s">
        <v>149</v>
      </c>
      <c r="E1060" s="242" t="s">
        <v>1</v>
      </c>
      <c r="F1060" s="243" t="s">
        <v>1359</v>
      </c>
      <c r="G1060" s="241"/>
      <c r="H1060" s="244">
        <v>6.3380000000000001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149</v>
      </c>
      <c r="AU1060" s="250" t="s">
        <v>147</v>
      </c>
      <c r="AV1060" s="14" t="s">
        <v>147</v>
      </c>
      <c r="AW1060" s="14" t="s">
        <v>30</v>
      </c>
      <c r="AX1060" s="14" t="s">
        <v>73</v>
      </c>
      <c r="AY1060" s="250" t="s">
        <v>139</v>
      </c>
    </row>
    <row r="1061" s="13" customFormat="1">
      <c r="A1061" s="13"/>
      <c r="B1061" s="229"/>
      <c r="C1061" s="230"/>
      <c r="D1061" s="231" t="s">
        <v>149</v>
      </c>
      <c r="E1061" s="232" t="s">
        <v>1</v>
      </c>
      <c r="F1061" s="233" t="s">
        <v>166</v>
      </c>
      <c r="G1061" s="230"/>
      <c r="H1061" s="232" t="s">
        <v>1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9" t="s">
        <v>149</v>
      </c>
      <c r="AU1061" s="239" t="s">
        <v>147</v>
      </c>
      <c r="AV1061" s="13" t="s">
        <v>81</v>
      </c>
      <c r="AW1061" s="13" t="s">
        <v>30</v>
      </c>
      <c r="AX1061" s="13" t="s">
        <v>73</v>
      </c>
      <c r="AY1061" s="239" t="s">
        <v>139</v>
      </c>
    </row>
    <row r="1062" s="14" customFormat="1">
      <c r="A1062" s="14"/>
      <c r="B1062" s="240"/>
      <c r="C1062" s="241"/>
      <c r="D1062" s="231" t="s">
        <v>149</v>
      </c>
      <c r="E1062" s="242" t="s">
        <v>1</v>
      </c>
      <c r="F1062" s="243" t="s">
        <v>1360</v>
      </c>
      <c r="G1062" s="241"/>
      <c r="H1062" s="244">
        <v>4.1159999999999997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149</v>
      </c>
      <c r="AU1062" s="250" t="s">
        <v>147</v>
      </c>
      <c r="AV1062" s="14" t="s">
        <v>147</v>
      </c>
      <c r="AW1062" s="14" t="s">
        <v>30</v>
      </c>
      <c r="AX1062" s="14" t="s">
        <v>73</v>
      </c>
      <c r="AY1062" s="250" t="s">
        <v>139</v>
      </c>
    </row>
    <row r="1063" s="13" customFormat="1">
      <c r="A1063" s="13"/>
      <c r="B1063" s="229"/>
      <c r="C1063" s="230"/>
      <c r="D1063" s="231" t="s">
        <v>149</v>
      </c>
      <c r="E1063" s="232" t="s">
        <v>1</v>
      </c>
      <c r="F1063" s="233" t="s">
        <v>168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149</v>
      </c>
      <c r="AU1063" s="239" t="s">
        <v>147</v>
      </c>
      <c r="AV1063" s="13" t="s">
        <v>81</v>
      </c>
      <c r="AW1063" s="13" t="s">
        <v>30</v>
      </c>
      <c r="AX1063" s="13" t="s">
        <v>73</v>
      </c>
      <c r="AY1063" s="239" t="s">
        <v>139</v>
      </c>
    </row>
    <row r="1064" s="14" customFormat="1">
      <c r="A1064" s="14"/>
      <c r="B1064" s="240"/>
      <c r="C1064" s="241"/>
      <c r="D1064" s="231" t="s">
        <v>149</v>
      </c>
      <c r="E1064" s="242" t="s">
        <v>1</v>
      </c>
      <c r="F1064" s="243" t="s">
        <v>1361</v>
      </c>
      <c r="G1064" s="241"/>
      <c r="H1064" s="244">
        <v>5.4299999999999997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149</v>
      </c>
      <c r="AU1064" s="250" t="s">
        <v>147</v>
      </c>
      <c r="AV1064" s="14" t="s">
        <v>147</v>
      </c>
      <c r="AW1064" s="14" t="s">
        <v>30</v>
      </c>
      <c r="AX1064" s="14" t="s">
        <v>73</v>
      </c>
      <c r="AY1064" s="250" t="s">
        <v>139</v>
      </c>
    </row>
    <row r="1065" s="15" customFormat="1">
      <c r="A1065" s="15"/>
      <c r="B1065" s="251"/>
      <c r="C1065" s="252"/>
      <c r="D1065" s="231" t="s">
        <v>149</v>
      </c>
      <c r="E1065" s="253" t="s">
        <v>1</v>
      </c>
      <c r="F1065" s="254" t="s">
        <v>174</v>
      </c>
      <c r="G1065" s="252"/>
      <c r="H1065" s="255">
        <v>15.884</v>
      </c>
      <c r="I1065" s="256"/>
      <c r="J1065" s="252"/>
      <c r="K1065" s="252"/>
      <c r="L1065" s="257"/>
      <c r="M1065" s="258"/>
      <c r="N1065" s="259"/>
      <c r="O1065" s="259"/>
      <c r="P1065" s="259"/>
      <c r="Q1065" s="259"/>
      <c r="R1065" s="259"/>
      <c r="S1065" s="259"/>
      <c r="T1065" s="260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61" t="s">
        <v>149</v>
      </c>
      <c r="AU1065" s="261" t="s">
        <v>147</v>
      </c>
      <c r="AV1065" s="15" t="s">
        <v>146</v>
      </c>
      <c r="AW1065" s="15" t="s">
        <v>30</v>
      </c>
      <c r="AX1065" s="15" t="s">
        <v>81</v>
      </c>
      <c r="AY1065" s="261" t="s">
        <v>139</v>
      </c>
    </row>
    <row r="1066" s="2" customFormat="1" ht="24.15" customHeight="1">
      <c r="A1066" s="38"/>
      <c r="B1066" s="39"/>
      <c r="C1066" s="215" t="s">
        <v>1362</v>
      </c>
      <c r="D1066" s="215" t="s">
        <v>142</v>
      </c>
      <c r="E1066" s="216" t="s">
        <v>1363</v>
      </c>
      <c r="F1066" s="217" t="s">
        <v>1364</v>
      </c>
      <c r="G1066" s="218" t="s">
        <v>154</v>
      </c>
      <c r="H1066" s="219">
        <v>4.923</v>
      </c>
      <c r="I1066" s="220"/>
      <c r="J1066" s="221">
        <f>ROUND(I1066*H1066,2)</f>
        <v>0</v>
      </c>
      <c r="K1066" s="222"/>
      <c r="L1066" s="44"/>
      <c r="M1066" s="223" t="s">
        <v>1</v>
      </c>
      <c r="N1066" s="224" t="s">
        <v>39</v>
      </c>
      <c r="O1066" s="91"/>
      <c r="P1066" s="225">
        <f>O1066*H1066</f>
        <v>0</v>
      </c>
      <c r="Q1066" s="225">
        <v>5.0000000000000002E-05</v>
      </c>
      <c r="R1066" s="225">
        <f>Q1066*H1066</f>
        <v>0.00024614999999999999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247</v>
      </c>
      <c r="AT1066" s="227" t="s">
        <v>142</v>
      </c>
      <c r="AU1066" s="227" t="s">
        <v>147</v>
      </c>
      <c r="AY1066" s="17" t="s">
        <v>139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147</v>
      </c>
      <c r="BK1066" s="228">
        <f>ROUND(I1066*H1066,2)</f>
        <v>0</v>
      </c>
      <c r="BL1066" s="17" t="s">
        <v>247</v>
      </c>
      <c r="BM1066" s="227" t="s">
        <v>1365</v>
      </c>
    </row>
    <row r="1067" s="13" customFormat="1">
      <c r="A1067" s="13"/>
      <c r="B1067" s="229"/>
      <c r="C1067" s="230"/>
      <c r="D1067" s="231" t="s">
        <v>149</v>
      </c>
      <c r="E1067" s="232" t="s">
        <v>1</v>
      </c>
      <c r="F1067" s="233" t="s">
        <v>164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149</v>
      </c>
      <c r="AU1067" s="239" t="s">
        <v>147</v>
      </c>
      <c r="AV1067" s="13" t="s">
        <v>81</v>
      </c>
      <c r="AW1067" s="13" t="s">
        <v>30</v>
      </c>
      <c r="AX1067" s="13" t="s">
        <v>73</v>
      </c>
      <c r="AY1067" s="239" t="s">
        <v>139</v>
      </c>
    </row>
    <row r="1068" s="14" customFormat="1">
      <c r="A1068" s="14"/>
      <c r="B1068" s="240"/>
      <c r="C1068" s="241"/>
      <c r="D1068" s="231" t="s">
        <v>149</v>
      </c>
      <c r="E1068" s="242" t="s">
        <v>1</v>
      </c>
      <c r="F1068" s="243" t="s">
        <v>165</v>
      </c>
      <c r="G1068" s="241"/>
      <c r="H1068" s="244">
        <v>2.488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149</v>
      </c>
      <c r="AU1068" s="250" t="s">
        <v>147</v>
      </c>
      <c r="AV1068" s="14" t="s">
        <v>147</v>
      </c>
      <c r="AW1068" s="14" t="s">
        <v>30</v>
      </c>
      <c r="AX1068" s="14" t="s">
        <v>73</v>
      </c>
      <c r="AY1068" s="250" t="s">
        <v>139</v>
      </c>
    </row>
    <row r="1069" s="13" customFormat="1">
      <c r="A1069" s="13"/>
      <c r="B1069" s="229"/>
      <c r="C1069" s="230"/>
      <c r="D1069" s="231" t="s">
        <v>149</v>
      </c>
      <c r="E1069" s="232" t="s">
        <v>1</v>
      </c>
      <c r="F1069" s="233" t="s">
        <v>166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149</v>
      </c>
      <c r="AU1069" s="239" t="s">
        <v>147</v>
      </c>
      <c r="AV1069" s="13" t="s">
        <v>81</v>
      </c>
      <c r="AW1069" s="13" t="s">
        <v>30</v>
      </c>
      <c r="AX1069" s="13" t="s">
        <v>73</v>
      </c>
      <c r="AY1069" s="239" t="s">
        <v>139</v>
      </c>
    </row>
    <row r="1070" s="14" customFormat="1">
      <c r="A1070" s="14"/>
      <c r="B1070" s="240"/>
      <c r="C1070" s="241"/>
      <c r="D1070" s="231" t="s">
        <v>149</v>
      </c>
      <c r="E1070" s="242" t="s">
        <v>1</v>
      </c>
      <c r="F1070" s="243" t="s">
        <v>1318</v>
      </c>
      <c r="G1070" s="241"/>
      <c r="H1070" s="244">
        <v>1.0129999999999999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149</v>
      </c>
      <c r="AU1070" s="250" t="s">
        <v>147</v>
      </c>
      <c r="AV1070" s="14" t="s">
        <v>147</v>
      </c>
      <c r="AW1070" s="14" t="s">
        <v>30</v>
      </c>
      <c r="AX1070" s="14" t="s">
        <v>73</v>
      </c>
      <c r="AY1070" s="250" t="s">
        <v>139</v>
      </c>
    </row>
    <row r="1071" s="13" customFormat="1">
      <c r="A1071" s="13"/>
      <c r="B1071" s="229"/>
      <c r="C1071" s="230"/>
      <c r="D1071" s="231" t="s">
        <v>149</v>
      </c>
      <c r="E1071" s="232" t="s">
        <v>1</v>
      </c>
      <c r="F1071" s="233" t="s">
        <v>168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149</v>
      </c>
      <c r="AU1071" s="239" t="s">
        <v>147</v>
      </c>
      <c r="AV1071" s="13" t="s">
        <v>81</v>
      </c>
      <c r="AW1071" s="13" t="s">
        <v>30</v>
      </c>
      <c r="AX1071" s="13" t="s">
        <v>73</v>
      </c>
      <c r="AY1071" s="239" t="s">
        <v>139</v>
      </c>
    </row>
    <row r="1072" s="14" customFormat="1">
      <c r="A1072" s="14"/>
      <c r="B1072" s="240"/>
      <c r="C1072" s="241"/>
      <c r="D1072" s="231" t="s">
        <v>149</v>
      </c>
      <c r="E1072" s="242" t="s">
        <v>1</v>
      </c>
      <c r="F1072" s="243" t="s">
        <v>1319</v>
      </c>
      <c r="G1072" s="241"/>
      <c r="H1072" s="244">
        <v>1.4219999999999999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149</v>
      </c>
      <c r="AU1072" s="250" t="s">
        <v>147</v>
      </c>
      <c r="AV1072" s="14" t="s">
        <v>147</v>
      </c>
      <c r="AW1072" s="14" t="s">
        <v>30</v>
      </c>
      <c r="AX1072" s="14" t="s">
        <v>73</v>
      </c>
      <c r="AY1072" s="250" t="s">
        <v>139</v>
      </c>
    </row>
    <row r="1073" s="15" customFormat="1">
      <c r="A1073" s="15"/>
      <c r="B1073" s="251"/>
      <c r="C1073" s="252"/>
      <c r="D1073" s="231" t="s">
        <v>149</v>
      </c>
      <c r="E1073" s="253" t="s">
        <v>1</v>
      </c>
      <c r="F1073" s="254" t="s">
        <v>174</v>
      </c>
      <c r="G1073" s="252"/>
      <c r="H1073" s="255">
        <v>4.923</v>
      </c>
      <c r="I1073" s="256"/>
      <c r="J1073" s="252"/>
      <c r="K1073" s="252"/>
      <c r="L1073" s="257"/>
      <c r="M1073" s="258"/>
      <c r="N1073" s="259"/>
      <c r="O1073" s="259"/>
      <c r="P1073" s="259"/>
      <c r="Q1073" s="259"/>
      <c r="R1073" s="259"/>
      <c r="S1073" s="259"/>
      <c r="T1073" s="260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61" t="s">
        <v>149</v>
      </c>
      <c r="AU1073" s="261" t="s">
        <v>147</v>
      </c>
      <c r="AV1073" s="15" t="s">
        <v>146</v>
      </c>
      <c r="AW1073" s="15" t="s">
        <v>30</v>
      </c>
      <c r="AX1073" s="15" t="s">
        <v>81</v>
      </c>
      <c r="AY1073" s="261" t="s">
        <v>139</v>
      </c>
    </row>
    <row r="1074" s="2" customFormat="1" ht="24.15" customHeight="1">
      <c r="A1074" s="38"/>
      <c r="B1074" s="39"/>
      <c r="C1074" s="215" t="s">
        <v>1366</v>
      </c>
      <c r="D1074" s="215" t="s">
        <v>142</v>
      </c>
      <c r="E1074" s="216" t="s">
        <v>1367</v>
      </c>
      <c r="F1074" s="217" t="s">
        <v>1368</v>
      </c>
      <c r="G1074" s="218" t="s">
        <v>314</v>
      </c>
      <c r="H1074" s="219">
        <v>0.158</v>
      </c>
      <c r="I1074" s="220"/>
      <c r="J1074" s="221">
        <f>ROUND(I1074*H1074,2)</f>
        <v>0</v>
      </c>
      <c r="K1074" s="222"/>
      <c r="L1074" s="44"/>
      <c r="M1074" s="223" t="s">
        <v>1</v>
      </c>
      <c r="N1074" s="224" t="s">
        <v>39</v>
      </c>
      <c r="O1074" s="91"/>
      <c r="P1074" s="225">
        <f>O1074*H1074</f>
        <v>0</v>
      </c>
      <c r="Q1074" s="225">
        <v>0</v>
      </c>
      <c r="R1074" s="225">
        <f>Q1074*H1074</f>
        <v>0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247</v>
      </c>
      <c r="AT1074" s="227" t="s">
        <v>142</v>
      </c>
      <c r="AU1074" s="227" t="s">
        <v>147</v>
      </c>
      <c r="AY1074" s="17" t="s">
        <v>139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147</v>
      </c>
      <c r="BK1074" s="228">
        <f>ROUND(I1074*H1074,2)</f>
        <v>0</v>
      </c>
      <c r="BL1074" s="17" t="s">
        <v>247</v>
      </c>
      <c r="BM1074" s="227" t="s">
        <v>1369</v>
      </c>
    </row>
    <row r="1075" s="2" customFormat="1" ht="24.15" customHeight="1">
      <c r="A1075" s="38"/>
      <c r="B1075" s="39"/>
      <c r="C1075" s="215" t="s">
        <v>1370</v>
      </c>
      <c r="D1075" s="215" t="s">
        <v>142</v>
      </c>
      <c r="E1075" s="216" t="s">
        <v>1371</v>
      </c>
      <c r="F1075" s="217" t="s">
        <v>1372</v>
      </c>
      <c r="G1075" s="218" t="s">
        <v>314</v>
      </c>
      <c r="H1075" s="219">
        <v>0.158</v>
      </c>
      <c r="I1075" s="220"/>
      <c r="J1075" s="221">
        <f>ROUND(I1075*H1075,2)</f>
        <v>0</v>
      </c>
      <c r="K1075" s="222"/>
      <c r="L1075" s="44"/>
      <c r="M1075" s="223" t="s">
        <v>1</v>
      </c>
      <c r="N1075" s="224" t="s">
        <v>39</v>
      </c>
      <c r="O1075" s="91"/>
      <c r="P1075" s="225">
        <f>O1075*H1075</f>
        <v>0</v>
      </c>
      <c r="Q1075" s="225">
        <v>0</v>
      </c>
      <c r="R1075" s="225">
        <f>Q1075*H1075</f>
        <v>0</v>
      </c>
      <c r="S1075" s="225">
        <v>0</v>
      </c>
      <c r="T1075" s="226">
        <f>S1075*H1075</f>
        <v>0</v>
      </c>
      <c r="U1075" s="38"/>
      <c r="V1075" s="38"/>
      <c r="W1075" s="38"/>
      <c r="X1075" s="38"/>
      <c r="Y1075" s="38"/>
      <c r="Z1075" s="38"/>
      <c r="AA1075" s="38"/>
      <c r="AB1075" s="38"/>
      <c r="AC1075" s="38"/>
      <c r="AD1075" s="38"/>
      <c r="AE1075" s="38"/>
      <c r="AR1075" s="227" t="s">
        <v>247</v>
      </c>
      <c r="AT1075" s="227" t="s">
        <v>142</v>
      </c>
      <c r="AU1075" s="227" t="s">
        <v>147</v>
      </c>
      <c r="AY1075" s="17" t="s">
        <v>139</v>
      </c>
      <c r="BE1075" s="228">
        <f>IF(N1075="základní",J1075,0)</f>
        <v>0</v>
      </c>
      <c r="BF1075" s="228">
        <f>IF(N1075="snížená",J1075,0)</f>
        <v>0</v>
      </c>
      <c r="BG1075" s="228">
        <f>IF(N1075="zákl. přenesená",J1075,0)</f>
        <v>0</v>
      </c>
      <c r="BH1075" s="228">
        <f>IF(N1075="sníž. přenesená",J1075,0)</f>
        <v>0</v>
      </c>
      <c r="BI1075" s="228">
        <f>IF(N1075="nulová",J1075,0)</f>
        <v>0</v>
      </c>
      <c r="BJ1075" s="17" t="s">
        <v>147</v>
      </c>
      <c r="BK1075" s="228">
        <f>ROUND(I1075*H1075,2)</f>
        <v>0</v>
      </c>
      <c r="BL1075" s="17" t="s">
        <v>247</v>
      </c>
      <c r="BM1075" s="227" t="s">
        <v>1373</v>
      </c>
    </row>
    <row r="1076" s="2" customFormat="1" ht="24.15" customHeight="1">
      <c r="A1076" s="38"/>
      <c r="B1076" s="39"/>
      <c r="C1076" s="215" t="s">
        <v>1374</v>
      </c>
      <c r="D1076" s="215" t="s">
        <v>142</v>
      </c>
      <c r="E1076" s="216" t="s">
        <v>1375</v>
      </c>
      <c r="F1076" s="217" t="s">
        <v>1376</v>
      </c>
      <c r="G1076" s="218" t="s">
        <v>314</v>
      </c>
      <c r="H1076" s="219">
        <v>0.158</v>
      </c>
      <c r="I1076" s="220"/>
      <c r="J1076" s="221">
        <f>ROUND(I1076*H1076,2)</f>
        <v>0</v>
      </c>
      <c r="K1076" s="222"/>
      <c r="L1076" s="44"/>
      <c r="M1076" s="223" t="s">
        <v>1</v>
      </c>
      <c r="N1076" s="224" t="s">
        <v>39</v>
      </c>
      <c r="O1076" s="91"/>
      <c r="P1076" s="225">
        <f>O1076*H1076</f>
        <v>0</v>
      </c>
      <c r="Q1076" s="225">
        <v>0</v>
      </c>
      <c r="R1076" s="225">
        <f>Q1076*H1076</f>
        <v>0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247</v>
      </c>
      <c r="AT1076" s="227" t="s">
        <v>142</v>
      </c>
      <c r="AU1076" s="227" t="s">
        <v>147</v>
      </c>
      <c r="AY1076" s="17" t="s">
        <v>139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147</v>
      </c>
      <c r="BK1076" s="228">
        <f>ROUND(I1076*H1076,2)</f>
        <v>0</v>
      </c>
      <c r="BL1076" s="17" t="s">
        <v>247</v>
      </c>
      <c r="BM1076" s="227" t="s">
        <v>1377</v>
      </c>
    </row>
    <row r="1077" s="12" customFormat="1" ht="22.8" customHeight="1">
      <c r="A1077" s="12"/>
      <c r="B1077" s="199"/>
      <c r="C1077" s="200"/>
      <c r="D1077" s="201" t="s">
        <v>72</v>
      </c>
      <c r="E1077" s="213" t="s">
        <v>1378</v>
      </c>
      <c r="F1077" s="213" t="s">
        <v>1379</v>
      </c>
      <c r="G1077" s="200"/>
      <c r="H1077" s="200"/>
      <c r="I1077" s="203"/>
      <c r="J1077" s="214">
        <f>BK1077</f>
        <v>0</v>
      </c>
      <c r="K1077" s="200"/>
      <c r="L1077" s="205"/>
      <c r="M1077" s="206"/>
      <c r="N1077" s="207"/>
      <c r="O1077" s="207"/>
      <c r="P1077" s="208">
        <f>SUM(P1078:P1122)</f>
        <v>0</v>
      </c>
      <c r="Q1077" s="207"/>
      <c r="R1077" s="208">
        <f>SUM(R1078:R1122)</f>
        <v>0.073680199999999987</v>
      </c>
      <c r="S1077" s="207"/>
      <c r="T1077" s="209">
        <f>SUM(T1078:T1122)</f>
        <v>0.062866000000000005</v>
      </c>
      <c r="U1077" s="12"/>
      <c r="V1077" s="12"/>
      <c r="W1077" s="12"/>
      <c r="X1077" s="12"/>
      <c r="Y1077" s="12"/>
      <c r="Z1077" s="12"/>
      <c r="AA1077" s="12"/>
      <c r="AB1077" s="12"/>
      <c r="AC1077" s="12"/>
      <c r="AD1077" s="12"/>
      <c r="AE1077" s="12"/>
      <c r="AR1077" s="210" t="s">
        <v>147</v>
      </c>
      <c r="AT1077" s="211" t="s">
        <v>72</v>
      </c>
      <c r="AU1077" s="211" t="s">
        <v>81</v>
      </c>
      <c r="AY1077" s="210" t="s">
        <v>139</v>
      </c>
      <c r="BK1077" s="212">
        <f>SUM(BK1078:BK1122)</f>
        <v>0</v>
      </c>
    </row>
    <row r="1078" s="2" customFormat="1" ht="24.15" customHeight="1">
      <c r="A1078" s="38"/>
      <c r="B1078" s="39"/>
      <c r="C1078" s="215" t="s">
        <v>1380</v>
      </c>
      <c r="D1078" s="215" t="s">
        <v>142</v>
      </c>
      <c r="E1078" s="216" t="s">
        <v>1381</v>
      </c>
      <c r="F1078" s="217" t="s">
        <v>1382</v>
      </c>
      <c r="G1078" s="218" t="s">
        <v>271</v>
      </c>
      <c r="H1078" s="219">
        <v>17.866</v>
      </c>
      <c r="I1078" s="220"/>
      <c r="J1078" s="221">
        <f>ROUND(I1078*H1078,2)</f>
        <v>0</v>
      </c>
      <c r="K1078" s="222"/>
      <c r="L1078" s="44"/>
      <c r="M1078" s="223" t="s">
        <v>1</v>
      </c>
      <c r="N1078" s="224" t="s">
        <v>39</v>
      </c>
      <c r="O1078" s="91"/>
      <c r="P1078" s="225">
        <f>O1078*H1078</f>
        <v>0</v>
      </c>
      <c r="Q1078" s="225">
        <v>0</v>
      </c>
      <c r="R1078" s="225">
        <f>Q1078*H1078</f>
        <v>0</v>
      </c>
      <c r="S1078" s="225">
        <v>0.001</v>
      </c>
      <c r="T1078" s="226">
        <f>S1078*H1078</f>
        <v>0.017866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247</v>
      </c>
      <c r="AT1078" s="227" t="s">
        <v>142</v>
      </c>
      <c r="AU1078" s="227" t="s">
        <v>147</v>
      </c>
      <c r="AY1078" s="17" t="s">
        <v>139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147</v>
      </c>
      <c r="BK1078" s="228">
        <f>ROUND(I1078*H1078,2)</f>
        <v>0</v>
      </c>
      <c r="BL1078" s="17" t="s">
        <v>247</v>
      </c>
      <c r="BM1078" s="227" t="s">
        <v>1383</v>
      </c>
    </row>
    <row r="1079" s="13" customFormat="1">
      <c r="A1079" s="13"/>
      <c r="B1079" s="229"/>
      <c r="C1079" s="230"/>
      <c r="D1079" s="231" t="s">
        <v>149</v>
      </c>
      <c r="E1079" s="232" t="s">
        <v>1</v>
      </c>
      <c r="F1079" s="233" t="s">
        <v>172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149</v>
      </c>
      <c r="AU1079" s="239" t="s">
        <v>147</v>
      </c>
      <c r="AV1079" s="13" t="s">
        <v>81</v>
      </c>
      <c r="AW1079" s="13" t="s">
        <v>30</v>
      </c>
      <c r="AX1079" s="13" t="s">
        <v>73</v>
      </c>
      <c r="AY1079" s="239" t="s">
        <v>139</v>
      </c>
    </row>
    <row r="1080" s="14" customFormat="1">
      <c r="A1080" s="14"/>
      <c r="B1080" s="240"/>
      <c r="C1080" s="241"/>
      <c r="D1080" s="231" t="s">
        <v>149</v>
      </c>
      <c r="E1080" s="242" t="s">
        <v>1</v>
      </c>
      <c r="F1080" s="243" t="s">
        <v>1384</v>
      </c>
      <c r="G1080" s="241"/>
      <c r="H1080" s="244">
        <v>17.866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149</v>
      </c>
      <c r="AU1080" s="250" t="s">
        <v>147</v>
      </c>
      <c r="AV1080" s="14" t="s">
        <v>147</v>
      </c>
      <c r="AW1080" s="14" t="s">
        <v>30</v>
      </c>
      <c r="AX1080" s="14" t="s">
        <v>81</v>
      </c>
      <c r="AY1080" s="250" t="s">
        <v>139</v>
      </c>
    </row>
    <row r="1081" s="2" customFormat="1" ht="16.5" customHeight="1">
      <c r="A1081" s="38"/>
      <c r="B1081" s="39"/>
      <c r="C1081" s="215" t="s">
        <v>1385</v>
      </c>
      <c r="D1081" s="215" t="s">
        <v>142</v>
      </c>
      <c r="E1081" s="216" t="s">
        <v>1386</v>
      </c>
      <c r="F1081" s="217" t="s">
        <v>1387</v>
      </c>
      <c r="G1081" s="218" t="s">
        <v>271</v>
      </c>
      <c r="H1081" s="219">
        <v>42.845999999999997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247</v>
      </c>
      <c r="AT1081" s="227" t="s">
        <v>142</v>
      </c>
      <c r="AU1081" s="227" t="s">
        <v>147</v>
      </c>
      <c r="AY1081" s="17" t="s">
        <v>139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147</v>
      </c>
      <c r="BK1081" s="228">
        <f>ROUND(I1081*H1081,2)</f>
        <v>0</v>
      </c>
      <c r="BL1081" s="17" t="s">
        <v>247</v>
      </c>
      <c r="BM1081" s="227" t="s">
        <v>1388</v>
      </c>
    </row>
    <row r="1082" s="13" customFormat="1">
      <c r="A1082" s="13"/>
      <c r="B1082" s="229"/>
      <c r="C1082" s="230"/>
      <c r="D1082" s="231" t="s">
        <v>149</v>
      </c>
      <c r="E1082" s="232" t="s">
        <v>1</v>
      </c>
      <c r="F1082" s="233" t="s">
        <v>1389</v>
      </c>
      <c r="G1082" s="230"/>
      <c r="H1082" s="232" t="s">
        <v>1</v>
      </c>
      <c r="I1082" s="234"/>
      <c r="J1082" s="230"/>
      <c r="K1082" s="230"/>
      <c r="L1082" s="235"/>
      <c r="M1082" s="236"/>
      <c r="N1082" s="237"/>
      <c r="O1082" s="237"/>
      <c r="P1082" s="237"/>
      <c r="Q1082" s="237"/>
      <c r="R1082" s="237"/>
      <c r="S1082" s="237"/>
      <c r="T1082" s="238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39" t="s">
        <v>149</v>
      </c>
      <c r="AU1082" s="239" t="s">
        <v>147</v>
      </c>
      <c r="AV1082" s="13" t="s">
        <v>81</v>
      </c>
      <c r="AW1082" s="13" t="s">
        <v>30</v>
      </c>
      <c r="AX1082" s="13" t="s">
        <v>73</v>
      </c>
      <c r="AY1082" s="239" t="s">
        <v>139</v>
      </c>
    </row>
    <row r="1083" s="13" customFormat="1">
      <c r="A1083" s="13"/>
      <c r="B1083" s="229"/>
      <c r="C1083" s="230"/>
      <c r="D1083" s="231" t="s">
        <v>149</v>
      </c>
      <c r="E1083" s="232" t="s">
        <v>1</v>
      </c>
      <c r="F1083" s="233" t="s">
        <v>162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149</v>
      </c>
      <c r="AU1083" s="239" t="s">
        <v>147</v>
      </c>
      <c r="AV1083" s="13" t="s">
        <v>81</v>
      </c>
      <c r="AW1083" s="13" t="s">
        <v>30</v>
      </c>
      <c r="AX1083" s="13" t="s">
        <v>73</v>
      </c>
      <c r="AY1083" s="239" t="s">
        <v>139</v>
      </c>
    </row>
    <row r="1084" s="14" customFormat="1">
      <c r="A1084" s="14"/>
      <c r="B1084" s="240"/>
      <c r="C1084" s="241"/>
      <c r="D1084" s="231" t="s">
        <v>149</v>
      </c>
      <c r="E1084" s="242" t="s">
        <v>1</v>
      </c>
      <c r="F1084" s="243" t="s">
        <v>1329</v>
      </c>
      <c r="G1084" s="241"/>
      <c r="H1084" s="244">
        <v>13.366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149</v>
      </c>
      <c r="AU1084" s="250" t="s">
        <v>147</v>
      </c>
      <c r="AV1084" s="14" t="s">
        <v>147</v>
      </c>
      <c r="AW1084" s="14" t="s">
        <v>30</v>
      </c>
      <c r="AX1084" s="14" t="s">
        <v>73</v>
      </c>
      <c r="AY1084" s="250" t="s">
        <v>139</v>
      </c>
    </row>
    <row r="1085" s="13" customFormat="1">
      <c r="A1085" s="13"/>
      <c r="B1085" s="229"/>
      <c r="C1085" s="230"/>
      <c r="D1085" s="231" t="s">
        <v>149</v>
      </c>
      <c r="E1085" s="232" t="s">
        <v>1</v>
      </c>
      <c r="F1085" s="233" t="s">
        <v>172</v>
      </c>
      <c r="G1085" s="230"/>
      <c r="H1085" s="232" t="s">
        <v>1</v>
      </c>
      <c r="I1085" s="234"/>
      <c r="J1085" s="230"/>
      <c r="K1085" s="230"/>
      <c r="L1085" s="235"/>
      <c r="M1085" s="236"/>
      <c r="N1085" s="237"/>
      <c r="O1085" s="237"/>
      <c r="P1085" s="237"/>
      <c r="Q1085" s="237"/>
      <c r="R1085" s="237"/>
      <c r="S1085" s="237"/>
      <c r="T1085" s="238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39" t="s">
        <v>149</v>
      </c>
      <c r="AU1085" s="239" t="s">
        <v>147</v>
      </c>
      <c r="AV1085" s="13" t="s">
        <v>81</v>
      </c>
      <c r="AW1085" s="13" t="s">
        <v>30</v>
      </c>
      <c r="AX1085" s="13" t="s">
        <v>73</v>
      </c>
      <c r="AY1085" s="239" t="s">
        <v>139</v>
      </c>
    </row>
    <row r="1086" s="14" customFormat="1">
      <c r="A1086" s="14"/>
      <c r="B1086" s="240"/>
      <c r="C1086" s="241"/>
      <c r="D1086" s="231" t="s">
        <v>149</v>
      </c>
      <c r="E1086" s="242" t="s">
        <v>1</v>
      </c>
      <c r="F1086" s="243" t="s">
        <v>1384</v>
      </c>
      <c r="G1086" s="241"/>
      <c r="H1086" s="244">
        <v>17.866</v>
      </c>
      <c r="I1086" s="245"/>
      <c r="J1086" s="241"/>
      <c r="K1086" s="241"/>
      <c r="L1086" s="246"/>
      <c r="M1086" s="247"/>
      <c r="N1086" s="248"/>
      <c r="O1086" s="248"/>
      <c r="P1086" s="248"/>
      <c r="Q1086" s="248"/>
      <c r="R1086" s="248"/>
      <c r="S1086" s="248"/>
      <c r="T1086" s="249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50" t="s">
        <v>149</v>
      </c>
      <c r="AU1086" s="250" t="s">
        <v>147</v>
      </c>
      <c r="AV1086" s="14" t="s">
        <v>147</v>
      </c>
      <c r="AW1086" s="14" t="s">
        <v>30</v>
      </c>
      <c r="AX1086" s="14" t="s">
        <v>73</v>
      </c>
      <c r="AY1086" s="250" t="s">
        <v>139</v>
      </c>
    </row>
    <row r="1087" s="13" customFormat="1">
      <c r="A1087" s="13"/>
      <c r="B1087" s="229"/>
      <c r="C1087" s="230"/>
      <c r="D1087" s="231" t="s">
        <v>149</v>
      </c>
      <c r="E1087" s="232" t="s">
        <v>1</v>
      </c>
      <c r="F1087" s="233" t="s">
        <v>170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149</v>
      </c>
      <c r="AU1087" s="239" t="s">
        <v>147</v>
      </c>
      <c r="AV1087" s="13" t="s">
        <v>81</v>
      </c>
      <c r="AW1087" s="13" t="s">
        <v>30</v>
      </c>
      <c r="AX1087" s="13" t="s">
        <v>73</v>
      </c>
      <c r="AY1087" s="239" t="s">
        <v>139</v>
      </c>
    </row>
    <row r="1088" s="14" customFormat="1">
      <c r="A1088" s="14"/>
      <c r="B1088" s="240"/>
      <c r="C1088" s="241"/>
      <c r="D1088" s="231" t="s">
        <v>149</v>
      </c>
      <c r="E1088" s="242" t="s">
        <v>1</v>
      </c>
      <c r="F1088" s="243" t="s">
        <v>1390</v>
      </c>
      <c r="G1088" s="241"/>
      <c r="H1088" s="244">
        <v>11.614000000000001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149</v>
      </c>
      <c r="AU1088" s="250" t="s">
        <v>147</v>
      </c>
      <c r="AV1088" s="14" t="s">
        <v>147</v>
      </c>
      <c r="AW1088" s="14" t="s">
        <v>30</v>
      </c>
      <c r="AX1088" s="14" t="s">
        <v>73</v>
      </c>
      <c r="AY1088" s="250" t="s">
        <v>139</v>
      </c>
    </row>
    <row r="1089" s="15" customFormat="1">
      <c r="A1089" s="15"/>
      <c r="B1089" s="251"/>
      <c r="C1089" s="252"/>
      <c r="D1089" s="231" t="s">
        <v>149</v>
      </c>
      <c r="E1089" s="253" t="s">
        <v>1</v>
      </c>
      <c r="F1089" s="254" t="s">
        <v>174</v>
      </c>
      <c r="G1089" s="252"/>
      <c r="H1089" s="255">
        <v>42.845999999999997</v>
      </c>
      <c r="I1089" s="256"/>
      <c r="J1089" s="252"/>
      <c r="K1089" s="252"/>
      <c r="L1089" s="257"/>
      <c r="M1089" s="258"/>
      <c r="N1089" s="259"/>
      <c r="O1089" s="259"/>
      <c r="P1089" s="259"/>
      <c r="Q1089" s="259"/>
      <c r="R1089" s="259"/>
      <c r="S1089" s="259"/>
      <c r="T1089" s="260"/>
      <c r="U1089" s="15"/>
      <c r="V1089" s="15"/>
      <c r="W1089" s="15"/>
      <c r="X1089" s="15"/>
      <c r="Y1089" s="15"/>
      <c r="Z1089" s="15"/>
      <c r="AA1089" s="15"/>
      <c r="AB1089" s="15"/>
      <c r="AC1089" s="15"/>
      <c r="AD1089" s="15"/>
      <c r="AE1089" s="15"/>
      <c r="AT1089" s="261" t="s">
        <v>149</v>
      </c>
      <c r="AU1089" s="261" t="s">
        <v>147</v>
      </c>
      <c r="AV1089" s="15" t="s">
        <v>146</v>
      </c>
      <c r="AW1089" s="15" t="s">
        <v>30</v>
      </c>
      <c r="AX1089" s="15" t="s">
        <v>81</v>
      </c>
      <c r="AY1089" s="261" t="s">
        <v>139</v>
      </c>
    </row>
    <row r="1090" s="2" customFormat="1" ht="16.5" customHeight="1">
      <c r="A1090" s="38"/>
      <c r="B1090" s="39"/>
      <c r="C1090" s="262" t="s">
        <v>1391</v>
      </c>
      <c r="D1090" s="262" t="s">
        <v>357</v>
      </c>
      <c r="E1090" s="263" t="s">
        <v>1392</v>
      </c>
      <c r="F1090" s="264" t="s">
        <v>1393</v>
      </c>
      <c r="G1090" s="265" t="s">
        <v>271</v>
      </c>
      <c r="H1090" s="266">
        <v>46.274000000000001</v>
      </c>
      <c r="I1090" s="267"/>
      <c r="J1090" s="268">
        <f>ROUND(I1090*H1090,2)</f>
        <v>0</v>
      </c>
      <c r="K1090" s="269"/>
      <c r="L1090" s="270"/>
      <c r="M1090" s="271" t="s">
        <v>1</v>
      </c>
      <c r="N1090" s="272" t="s">
        <v>39</v>
      </c>
      <c r="O1090" s="91"/>
      <c r="P1090" s="225">
        <f>O1090*H1090</f>
        <v>0</v>
      </c>
      <c r="Q1090" s="225">
        <v>0.00020000000000000001</v>
      </c>
      <c r="R1090" s="225">
        <f>Q1090*H1090</f>
        <v>0.0092548000000000005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330</v>
      </c>
      <c r="AT1090" s="227" t="s">
        <v>357</v>
      </c>
      <c r="AU1090" s="227" t="s">
        <v>147</v>
      </c>
      <c r="AY1090" s="17" t="s">
        <v>139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147</v>
      </c>
      <c r="BK1090" s="228">
        <f>ROUND(I1090*H1090,2)</f>
        <v>0</v>
      </c>
      <c r="BL1090" s="17" t="s">
        <v>247</v>
      </c>
      <c r="BM1090" s="227" t="s">
        <v>1394</v>
      </c>
    </row>
    <row r="1091" s="14" customFormat="1">
      <c r="A1091" s="14"/>
      <c r="B1091" s="240"/>
      <c r="C1091" s="241"/>
      <c r="D1091" s="231" t="s">
        <v>149</v>
      </c>
      <c r="E1091" s="241"/>
      <c r="F1091" s="243" t="s">
        <v>1395</v>
      </c>
      <c r="G1091" s="241"/>
      <c r="H1091" s="244">
        <v>46.274000000000001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149</v>
      </c>
      <c r="AU1091" s="250" t="s">
        <v>147</v>
      </c>
      <c r="AV1091" s="14" t="s">
        <v>147</v>
      </c>
      <c r="AW1091" s="14" t="s">
        <v>4</v>
      </c>
      <c r="AX1091" s="14" t="s">
        <v>81</v>
      </c>
      <c r="AY1091" s="250" t="s">
        <v>139</v>
      </c>
    </row>
    <row r="1092" s="2" customFormat="1" ht="24.15" customHeight="1">
      <c r="A1092" s="38"/>
      <c r="B1092" s="39"/>
      <c r="C1092" s="215" t="s">
        <v>1396</v>
      </c>
      <c r="D1092" s="215" t="s">
        <v>142</v>
      </c>
      <c r="E1092" s="216" t="s">
        <v>1397</v>
      </c>
      <c r="F1092" s="217" t="s">
        <v>1398</v>
      </c>
      <c r="G1092" s="218" t="s">
        <v>145</v>
      </c>
      <c r="H1092" s="219">
        <v>3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6.9999999999999994E-05</v>
      </c>
      <c r="R1092" s="225">
        <f>Q1092*H1092</f>
        <v>0.00020999999999999998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247</v>
      </c>
      <c r="AT1092" s="227" t="s">
        <v>142</v>
      </c>
      <c r="AU1092" s="227" t="s">
        <v>147</v>
      </c>
      <c r="AY1092" s="17" t="s">
        <v>139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147</v>
      </c>
      <c r="BK1092" s="228">
        <f>ROUND(I1092*H1092,2)</f>
        <v>0</v>
      </c>
      <c r="BL1092" s="17" t="s">
        <v>247</v>
      </c>
      <c r="BM1092" s="227" t="s">
        <v>1399</v>
      </c>
    </row>
    <row r="1093" s="2" customFormat="1" ht="21.75" customHeight="1">
      <c r="A1093" s="38"/>
      <c r="B1093" s="39"/>
      <c r="C1093" s="262" t="s">
        <v>1400</v>
      </c>
      <c r="D1093" s="262" t="s">
        <v>357</v>
      </c>
      <c r="E1093" s="263" t="s">
        <v>1401</v>
      </c>
      <c r="F1093" s="264" t="s">
        <v>1402</v>
      </c>
      <c r="G1093" s="265" t="s">
        <v>154</v>
      </c>
      <c r="H1093" s="266">
        <v>3.2999999999999998</v>
      </c>
      <c r="I1093" s="267"/>
      <c r="J1093" s="268">
        <f>ROUND(I1093*H1093,2)</f>
        <v>0</v>
      </c>
      <c r="K1093" s="269"/>
      <c r="L1093" s="270"/>
      <c r="M1093" s="271" t="s">
        <v>1</v>
      </c>
      <c r="N1093" s="272" t="s">
        <v>39</v>
      </c>
      <c r="O1093" s="91"/>
      <c r="P1093" s="225">
        <f>O1093*H1093</f>
        <v>0</v>
      </c>
      <c r="Q1093" s="225">
        <v>0.01617</v>
      </c>
      <c r="R1093" s="225">
        <f>Q1093*H1093</f>
        <v>0.053360999999999999</v>
      </c>
      <c r="S1093" s="225">
        <v>0</v>
      </c>
      <c r="T1093" s="226">
        <f>S1093*H1093</f>
        <v>0</v>
      </c>
      <c r="U1093" s="38"/>
      <c r="V1093" s="38"/>
      <c r="W1093" s="38"/>
      <c r="X1093" s="38"/>
      <c r="Y1093" s="38"/>
      <c r="Z1093" s="38"/>
      <c r="AA1093" s="38"/>
      <c r="AB1093" s="38"/>
      <c r="AC1093" s="38"/>
      <c r="AD1093" s="38"/>
      <c r="AE1093" s="38"/>
      <c r="AR1093" s="227" t="s">
        <v>330</v>
      </c>
      <c r="AT1093" s="227" t="s">
        <v>357</v>
      </c>
      <c r="AU1093" s="227" t="s">
        <v>147</v>
      </c>
      <c r="AY1093" s="17" t="s">
        <v>139</v>
      </c>
      <c r="BE1093" s="228">
        <f>IF(N1093="základní",J1093,0)</f>
        <v>0</v>
      </c>
      <c r="BF1093" s="228">
        <f>IF(N1093="snížená",J1093,0)</f>
        <v>0</v>
      </c>
      <c r="BG1093" s="228">
        <f>IF(N1093="zákl. přenesená",J1093,0)</f>
        <v>0</v>
      </c>
      <c r="BH1093" s="228">
        <f>IF(N1093="sníž. přenesená",J1093,0)</f>
        <v>0</v>
      </c>
      <c r="BI1093" s="228">
        <f>IF(N1093="nulová",J1093,0)</f>
        <v>0</v>
      </c>
      <c r="BJ1093" s="17" t="s">
        <v>147</v>
      </c>
      <c r="BK1093" s="228">
        <f>ROUND(I1093*H1093,2)</f>
        <v>0</v>
      </c>
      <c r="BL1093" s="17" t="s">
        <v>247</v>
      </c>
      <c r="BM1093" s="227" t="s">
        <v>1403</v>
      </c>
    </row>
    <row r="1094" s="14" customFormat="1">
      <c r="A1094" s="14"/>
      <c r="B1094" s="240"/>
      <c r="C1094" s="241"/>
      <c r="D1094" s="231" t="s">
        <v>149</v>
      </c>
      <c r="E1094" s="241"/>
      <c r="F1094" s="243" t="s">
        <v>1404</v>
      </c>
      <c r="G1094" s="241"/>
      <c r="H1094" s="244">
        <v>3.2999999999999998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149</v>
      </c>
      <c r="AU1094" s="250" t="s">
        <v>147</v>
      </c>
      <c r="AV1094" s="14" t="s">
        <v>147</v>
      </c>
      <c r="AW1094" s="14" t="s">
        <v>4</v>
      </c>
      <c r="AX1094" s="14" t="s">
        <v>81</v>
      </c>
      <c r="AY1094" s="250" t="s">
        <v>139</v>
      </c>
    </row>
    <row r="1095" s="2" customFormat="1" ht="21.75" customHeight="1">
      <c r="A1095" s="38"/>
      <c r="B1095" s="39"/>
      <c r="C1095" s="215" t="s">
        <v>1405</v>
      </c>
      <c r="D1095" s="215" t="s">
        <v>142</v>
      </c>
      <c r="E1095" s="216" t="s">
        <v>1406</v>
      </c>
      <c r="F1095" s="217" t="s">
        <v>1407</v>
      </c>
      <c r="G1095" s="218" t="s">
        <v>154</v>
      </c>
      <c r="H1095" s="219">
        <v>3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0.014999999999999999</v>
      </c>
      <c r="T1095" s="226">
        <f>S1095*H1095</f>
        <v>0.044999999999999998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247</v>
      </c>
      <c r="AT1095" s="227" t="s">
        <v>142</v>
      </c>
      <c r="AU1095" s="227" t="s">
        <v>147</v>
      </c>
      <c r="AY1095" s="17" t="s">
        <v>139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147</v>
      </c>
      <c r="BK1095" s="228">
        <f>ROUND(I1095*H1095,2)</f>
        <v>0</v>
      </c>
      <c r="BL1095" s="17" t="s">
        <v>247</v>
      </c>
      <c r="BM1095" s="227" t="s">
        <v>1408</v>
      </c>
    </row>
    <row r="1096" s="2" customFormat="1" ht="24.15" customHeight="1">
      <c r="A1096" s="38"/>
      <c r="B1096" s="39"/>
      <c r="C1096" s="215" t="s">
        <v>1409</v>
      </c>
      <c r="D1096" s="215" t="s">
        <v>142</v>
      </c>
      <c r="E1096" s="216" t="s">
        <v>1410</v>
      </c>
      <c r="F1096" s="217" t="s">
        <v>1411</v>
      </c>
      <c r="G1096" s="218" t="s">
        <v>154</v>
      </c>
      <c r="H1096" s="219">
        <v>20.48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8.0000000000000007E-05</v>
      </c>
      <c r="R1096" s="225">
        <f>Q1096*H1096</f>
        <v>0.0016384000000000001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247</v>
      </c>
      <c r="AT1096" s="227" t="s">
        <v>142</v>
      </c>
      <c r="AU1096" s="227" t="s">
        <v>147</v>
      </c>
      <c r="AY1096" s="17" t="s">
        <v>139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147</v>
      </c>
      <c r="BK1096" s="228">
        <f>ROUND(I1096*H1096,2)</f>
        <v>0</v>
      </c>
      <c r="BL1096" s="17" t="s">
        <v>247</v>
      </c>
      <c r="BM1096" s="227" t="s">
        <v>1412</v>
      </c>
    </row>
    <row r="1097" s="13" customFormat="1">
      <c r="A1097" s="13"/>
      <c r="B1097" s="229"/>
      <c r="C1097" s="230"/>
      <c r="D1097" s="231" t="s">
        <v>149</v>
      </c>
      <c r="E1097" s="232" t="s">
        <v>1</v>
      </c>
      <c r="F1097" s="233" t="s">
        <v>172</v>
      </c>
      <c r="G1097" s="230"/>
      <c r="H1097" s="232" t="s">
        <v>1</v>
      </c>
      <c r="I1097" s="234"/>
      <c r="J1097" s="230"/>
      <c r="K1097" s="230"/>
      <c r="L1097" s="235"/>
      <c r="M1097" s="236"/>
      <c r="N1097" s="237"/>
      <c r="O1097" s="237"/>
      <c r="P1097" s="237"/>
      <c r="Q1097" s="237"/>
      <c r="R1097" s="237"/>
      <c r="S1097" s="237"/>
      <c r="T1097" s="238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9" t="s">
        <v>149</v>
      </c>
      <c r="AU1097" s="239" t="s">
        <v>147</v>
      </c>
      <c r="AV1097" s="13" t="s">
        <v>81</v>
      </c>
      <c r="AW1097" s="13" t="s">
        <v>30</v>
      </c>
      <c r="AX1097" s="13" t="s">
        <v>73</v>
      </c>
      <c r="AY1097" s="239" t="s">
        <v>139</v>
      </c>
    </row>
    <row r="1098" s="14" customFormat="1">
      <c r="A1098" s="14"/>
      <c r="B1098" s="240"/>
      <c r="C1098" s="241"/>
      <c r="D1098" s="231" t="s">
        <v>149</v>
      </c>
      <c r="E1098" s="242" t="s">
        <v>1</v>
      </c>
      <c r="F1098" s="243" t="s">
        <v>173</v>
      </c>
      <c r="G1098" s="241"/>
      <c r="H1098" s="244">
        <v>20.48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149</v>
      </c>
      <c r="AU1098" s="250" t="s">
        <v>147</v>
      </c>
      <c r="AV1098" s="14" t="s">
        <v>147</v>
      </c>
      <c r="AW1098" s="14" t="s">
        <v>30</v>
      </c>
      <c r="AX1098" s="14" t="s">
        <v>81</v>
      </c>
      <c r="AY1098" s="250" t="s">
        <v>139</v>
      </c>
    </row>
    <row r="1099" s="2" customFormat="1" ht="16.5" customHeight="1">
      <c r="A1099" s="38"/>
      <c r="B1099" s="39"/>
      <c r="C1099" s="215" t="s">
        <v>1413</v>
      </c>
      <c r="D1099" s="215" t="s">
        <v>142</v>
      </c>
      <c r="E1099" s="216" t="s">
        <v>1414</v>
      </c>
      <c r="F1099" s="217" t="s">
        <v>1415</v>
      </c>
      <c r="G1099" s="218" t="s">
        <v>154</v>
      </c>
      <c r="H1099" s="219">
        <v>20.48</v>
      </c>
      <c r="I1099" s="220"/>
      <c r="J1099" s="221">
        <f>ROUND(I1099*H1099,2)</f>
        <v>0</v>
      </c>
      <c r="K1099" s="222"/>
      <c r="L1099" s="44"/>
      <c r="M1099" s="223" t="s">
        <v>1</v>
      </c>
      <c r="N1099" s="224" t="s">
        <v>39</v>
      </c>
      <c r="O1099" s="91"/>
      <c r="P1099" s="225">
        <f>O1099*H1099</f>
        <v>0</v>
      </c>
      <c r="Q1099" s="225">
        <v>1.0000000000000001E-05</v>
      </c>
      <c r="R1099" s="225">
        <f>Q1099*H1099</f>
        <v>0.00020480000000000002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247</v>
      </c>
      <c r="AT1099" s="227" t="s">
        <v>142</v>
      </c>
      <c r="AU1099" s="227" t="s">
        <v>147</v>
      </c>
      <c r="AY1099" s="17" t="s">
        <v>139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147</v>
      </c>
      <c r="BK1099" s="228">
        <f>ROUND(I1099*H1099,2)</f>
        <v>0</v>
      </c>
      <c r="BL1099" s="17" t="s">
        <v>247</v>
      </c>
      <c r="BM1099" s="227" t="s">
        <v>1416</v>
      </c>
    </row>
    <row r="1100" s="13" customFormat="1">
      <c r="A1100" s="13"/>
      <c r="B1100" s="229"/>
      <c r="C1100" s="230"/>
      <c r="D1100" s="231" t="s">
        <v>149</v>
      </c>
      <c r="E1100" s="232" t="s">
        <v>1</v>
      </c>
      <c r="F1100" s="233" t="s">
        <v>172</v>
      </c>
      <c r="G1100" s="230"/>
      <c r="H1100" s="232" t="s">
        <v>1</v>
      </c>
      <c r="I1100" s="234"/>
      <c r="J1100" s="230"/>
      <c r="K1100" s="230"/>
      <c r="L1100" s="235"/>
      <c r="M1100" s="236"/>
      <c r="N1100" s="237"/>
      <c r="O1100" s="237"/>
      <c r="P1100" s="237"/>
      <c r="Q1100" s="237"/>
      <c r="R1100" s="237"/>
      <c r="S1100" s="237"/>
      <c r="T1100" s="238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39" t="s">
        <v>149</v>
      </c>
      <c r="AU1100" s="239" t="s">
        <v>147</v>
      </c>
      <c r="AV1100" s="13" t="s">
        <v>81</v>
      </c>
      <c r="AW1100" s="13" t="s">
        <v>30</v>
      </c>
      <c r="AX1100" s="13" t="s">
        <v>73</v>
      </c>
      <c r="AY1100" s="239" t="s">
        <v>139</v>
      </c>
    </row>
    <row r="1101" s="14" customFormat="1">
      <c r="A1101" s="14"/>
      <c r="B1101" s="240"/>
      <c r="C1101" s="241"/>
      <c r="D1101" s="231" t="s">
        <v>149</v>
      </c>
      <c r="E1101" s="242" t="s">
        <v>1</v>
      </c>
      <c r="F1101" s="243" t="s">
        <v>173</v>
      </c>
      <c r="G1101" s="241"/>
      <c r="H1101" s="244">
        <v>20.48</v>
      </c>
      <c r="I1101" s="245"/>
      <c r="J1101" s="241"/>
      <c r="K1101" s="241"/>
      <c r="L1101" s="246"/>
      <c r="M1101" s="247"/>
      <c r="N1101" s="248"/>
      <c r="O1101" s="248"/>
      <c r="P1101" s="248"/>
      <c r="Q1101" s="248"/>
      <c r="R1101" s="248"/>
      <c r="S1101" s="248"/>
      <c r="T1101" s="249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0" t="s">
        <v>149</v>
      </c>
      <c r="AU1101" s="250" t="s">
        <v>147</v>
      </c>
      <c r="AV1101" s="14" t="s">
        <v>147</v>
      </c>
      <c r="AW1101" s="14" t="s">
        <v>30</v>
      </c>
      <c r="AX1101" s="14" t="s">
        <v>81</v>
      </c>
      <c r="AY1101" s="250" t="s">
        <v>139</v>
      </c>
    </row>
    <row r="1102" s="2" customFormat="1" ht="16.5" customHeight="1">
      <c r="A1102" s="38"/>
      <c r="B1102" s="39"/>
      <c r="C1102" s="215" t="s">
        <v>1417</v>
      </c>
      <c r="D1102" s="215" t="s">
        <v>142</v>
      </c>
      <c r="E1102" s="216" t="s">
        <v>1418</v>
      </c>
      <c r="F1102" s="217" t="s">
        <v>1419</v>
      </c>
      <c r="G1102" s="218" t="s">
        <v>154</v>
      </c>
      <c r="H1102" s="219">
        <v>20.48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1.0000000000000001E-05</v>
      </c>
      <c r="R1102" s="225">
        <f>Q1102*H1102</f>
        <v>0.00020480000000000002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247</v>
      </c>
      <c r="AT1102" s="227" t="s">
        <v>142</v>
      </c>
      <c r="AU1102" s="227" t="s">
        <v>147</v>
      </c>
      <c r="AY1102" s="17" t="s">
        <v>139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147</v>
      </c>
      <c r="BK1102" s="228">
        <f>ROUND(I1102*H1102,2)</f>
        <v>0</v>
      </c>
      <c r="BL1102" s="17" t="s">
        <v>247</v>
      </c>
      <c r="BM1102" s="227" t="s">
        <v>1420</v>
      </c>
    </row>
    <row r="1103" s="13" customFormat="1">
      <c r="A1103" s="13"/>
      <c r="B1103" s="229"/>
      <c r="C1103" s="230"/>
      <c r="D1103" s="231" t="s">
        <v>149</v>
      </c>
      <c r="E1103" s="232" t="s">
        <v>1</v>
      </c>
      <c r="F1103" s="233" t="s">
        <v>172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149</v>
      </c>
      <c r="AU1103" s="239" t="s">
        <v>147</v>
      </c>
      <c r="AV1103" s="13" t="s">
        <v>81</v>
      </c>
      <c r="AW1103" s="13" t="s">
        <v>30</v>
      </c>
      <c r="AX1103" s="13" t="s">
        <v>73</v>
      </c>
      <c r="AY1103" s="239" t="s">
        <v>139</v>
      </c>
    </row>
    <row r="1104" s="14" customFormat="1">
      <c r="A1104" s="14"/>
      <c r="B1104" s="240"/>
      <c r="C1104" s="241"/>
      <c r="D1104" s="231" t="s">
        <v>149</v>
      </c>
      <c r="E1104" s="242" t="s">
        <v>1</v>
      </c>
      <c r="F1104" s="243" t="s">
        <v>173</v>
      </c>
      <c r="G1104" s="241"/>
      <c r="H1104" s="244">
        <v>20.48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149</v>
      </c>
      <c r="AU1104" s="250" t="s">
        <v>147</v>
      </c>
      <c r="AV1104" s="14" t="s">
        <v>147</v>
      </c>
      <c r="AW1104" s="14" t="s">
        <v>30</v>
      </c>
      <c r="AX1104" s="14" t="s">
        <v>81</v>
      </c>
      <c r="AY1104" s="250" t="s">
        <v>139</v>
      </c>
    </row>
    <row r="1105" s="2" customFormat="1" ht="16.5" customHeight="1">
      <c r="A1105" s="38"/>
      <c r="B1105" s="39"/>
      <c r="C1105" s="215" t="s">
        <v>1421</v>
      </c>
      <c r="D1105" s="215" t="s">
        <v>142</v>
      </c>
      <c r="E1105" s="216" t="s">
        <v>1422</v>
      </c>
      <c r="F1105" s="217" t="s">
        <v>1423</v>
      </c>
      <c r="G1105" s="218" t="s">
        <v>154</v>
      </c>
      <c r="H1105" s="219">
        <v>20.48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1.0000000000000001E-05</v>
      </c>
      <c r="R1105" s="225">
        <f>Q1105*H1105</f>
        <v>0.00020480000000000002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247</v>
      </c>
      <c r="AT1105" s="227" t="s">
        <v>142</v>
      </c>
      <c r="AU1105" s="227" t="s">
        <v>147</v>
      </c>
      <c r="AY1105" s="17" t="s">
        <v>139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147</v>
      </c>
      <c r="BK1105" s="228">
        <f>ROUND(I1105*H1105,2)</f>
        <v>0</v>
      </c>
      <c r="BL1105" s="17" t="s">
        <v>247</v>
      </c>
      <c r="BM1105" s="227" t="s">
        <v>1424</v>
      </c>
    </row>
    <row r="1106" s="13" customFormat="1">
      <c r="A1106" s="13"/>
      <c r="B1106" s="229"/>
      <c r="C1106" s="230"/>
      <c r="D1106" s="231" t="s">
        <v>149</v>
      </c>
      <c r="E1106" s="232" t="s">
        <v>1</v>
      </c>
      <c r="F1106" s="233" t="s">
        <v>172</v>
      </c>
      <c r="G1106" s="230"/>
      <c r="H1106" s="232" t="s">
        <v>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39" t="s">
        <v>149</v>
      </c>
      <c r="AU1106" s="239" t="s">
        <v>147</v>
      </c>
      <c r="AV1106" s="13" t="s">
        <v>81</v>
      </c>
      <c r="AW1106" s="13" t="s">
        <v>30</v>
      </c>
      <c r="AX1106" s="13" t="s">
        <v>73</v>
      </c>
      <c r="AY1106" s="239" t="s">
        <v>139</v>
      </c>
    </row>
    <row r="1107" s="14" customFormat="1">
      <c r="A1107" s="14"/>
      <c r="B1107" s="240"/>
      <c r="C1107" s="241"/>
      <c r="D1107" s="231" t="s">
        <v>149</v>
      </c>
      <c r="E1107" s="242" t="s">
        <v>1</v>
      </c>
      <c r="F1107" s="243" t="s">
        <v>173</v>
      </c>
      <c r="G1107" s="241"/>
      <c r="H1107" s="244">
        <v>20.48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0" t="s">
        <v>149</v>
      </c>
      <c r="AU1107" s="250" t="s">
        <v>147</v>
      </c>
      <c r="AV1107" s="14" t="s">
        <v>147</v>
      </c>
      <c r="AW1107" s="14" t="s">
        <v>30</v>
      </c>
      <c r="AX1107" s="14" t="s">
        <v>81</v>
      </c>
      <c r="AY1107" s="250" t="s">
        <v>139</v>
      </c>
    </row>
    <row r="1108" s="2" customFormat="1" ht="16.5" customHeight="1">
      <c r="A1108" s="38"/>
      <c r="B1108" s="39"/>
      <c r="C1108" s="215" t="s">
        <v>1425</v>
      </c>
      <c r="D1108" s="215" t="s">
        <v>142</v>
      </c>
      <c r="E1108" s="216" t="s">
        <v>1426</v>
      </c>
      <c r="F1108" s="217" t="s">
        <v>1427</v>
      </c>
      <c r="G1108" s="218" t="s">
        <v>154</v>
      </c>
      <c r="H1108" s="219">
        <v>20.48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247</v>
      </c>
      <c r="AT1108" s="227" t="s">
        <v>142</v>
      </c>
      <c r="AU1108" s="227" t="s">
        <v>147</v>
      </c>
      <c r="AY1108" s="17" t="s">
        <v>139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147</v>
      </c>
      <c r="BK1108" s="228">
        <f>ROUND(I1108*H1108,2)</f>
        <v>0</v>
      </c>
      <c r="BL1108" s="17" t="s">
        <v>247</v>
      </c>
      <c r="BM1108" s="227" t="s">
        <v>1428</v>
      </c>
    </row>
    <row r="1109" s="13" customFormat="1">
      <c r="A1109" s="13"/>
      <c r="B1109" s="229"/>
      <c r="C1109" s="230"/>
      <c r="D1109" s="231" t="s">
        <v>149</v>
      </c>
      <c r="E1109" s="232" t="s">
        <v>1</v>
      </c>
      <c r="F1109" s="233" t="s">
        <v>172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149</v>
      </c>
      <c r="AU1109" s="239" t="s">
        <v>147</v>
      </c>
      <c r="AV1109" s="13" t="s">
        <v>81</v>
      </c>
      <c r="AW1109" s="13" t="s">
        <v>30</v>
      </c>
      <c r="AX1109" s="13" t="s">
        <v>73</v>
      </c>
      <c r="AY1109" s="239" t="s">
        <v>139</v>
      </c>
    </row>
    <row r="1110" s="14" customFormat="1">
      <c r="A1110" s="14"/>
      <c r="B1110" s="240"/>
      <c r="C1110" s="241"/>
      <c r="D1110" s="231" t="s">
        <v>149</v>
      </c>
      <c r="E1110" s="242" t="s">
        <v>1</v>
      </c>
      <c r="F1110" s="243" t="s">
        <v>173</v>
      </c>
      <c r="G1110" s="241"/>
      <c r="H1110" s="244">
        <v>20.48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149</v>
      </c>
      <c r="AU1110" s="250" t="s">
        <v>147</v>
      </c>
      <c r="AV1110" s="14" t="s">
        <v>147</v>
      </c>
      <c r="AW1110" s="14" t="s">
        <v>30</v>
      </c>
      <c r="AX1110" s="14" t="s">
        <v>81</v>
      </c>
      <c r="AY1110" s="250" t="s">
        <v>139</v>
      </c>
    </row>
    <row r="1111" s="2" customFormat="1" ht="16.5" customHeight="1">
      <c r="A1111" s="38"/>
      <c r="B1111" s="39"/>
      <c r="C1111" s="215" t="s">
        <v>1429</v>
      </c>
      <c r="D1111" s="215" t="s">
        <v>142</v>
      </c>
      <c r="E1111" s="216" t="s">
        <v>1430</v>
      </c>
      <c r="F1111" s="217" t="s">
        <v>1431</v>
      </c>
      <c r="G1111" s="218" t="s">
        <v>154</v>
      </c>
      <c r="H1111" s="219">
        <v>20.48</v>
      </c>
      <c r="I1111" s="220"/>
      <c r="J1111" s="221">
        <f>ROUND(I1111*H1111,2)</f>
        <v>0</v>
      </c>
      <c r="K1111" s="222"/>
      <c r="L1111" s="44"/>
      <c r="M1111" s="223" t="s">
        <v>1</v>
      </c>
      <c r="N1111" s="224" t="s">
        <v>39</v>
      </c>
      <c r="O1111" s="91"/>
      <c r="P1111" s="225">
        <f>O1111*H1111</f>
        <v>0</v>
      </c>
      <c r="Q1111" s="225">
        <v>0.00025999999999999998</v>
      </c>
      <c r="R1111" s="225">
        <f>Q1111*H1111</f>
        <v>0.0053247999999999993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247</v>
      </c>
      <c r="AT1111" s="227" t="s">
        <v>142</v>
      </c>
      <c r="AU1111" s="227" t="s">
        <v>147</v>
      </c>
      <c r="AY1111" s="17" t="s">
        <v>139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147</v>
      </c>
      <c r="BK1111" s="228">
        <f>ROUND(I1111*H1111,2)</f>
        <v>0</v>
      </c>
      <c r="BL1111" s="17" t="s">
        <v>247</v>
      </c>
      <c r="BM1111" s="227" t="s">
        <v>1432</v>
      </c>
    </row>
    <row r="1112" s="13" customFormat="1">
      <c r="A1112" s="13"/>
      <c r="B1112" s="229"/>
      <c r="C1112" s="230"/>
      <c r="D1112" s="231" t="s">
        <v>149</v>
      </c>
      <c r="E1112" s="232" t="s">
        <v>1</v>
      </c>
      <c r="F1112" s="233" t="s">
        <v>172</v>
      </c>
      <c r="G1112" s="230"/>
      <c r="H1112" s="232" t="s">
        <v>1</v>
      </c>
      <c r="I1112" s="234"/>
      <c r="J1112" s="230"/>
      <c r="K1112" s="230"/>
      <c r="L1112" s="235"/>
      <c r="M1112" s="236"/>
      <c r="N1112" s="237"/>
      <c r="O1112" s="237"/>
      <c r="P1112" s="237"/>
      <c r="Q1112" s="237"/>
      <c r="R1112" s="237"/>
      <c r="S1112" s="237"/>
      <c r="T1112" s="238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39" t="s">
        <v>149</v>
      </c>
      <c r="AU1112" s="239" t="s">
        <v>147</v>
      </c>
      <c r="AV1112" s="13" t="s">
        <v>81</v>
      </c>
      <c r="AW1112" s="13" t="s">
        <v>30</v>
      </c>
      <c r="AX1112" s="13" t="s">
        <v>73</v>
      </c>
      <c r="AY1112" s="239" t="s">
        <v>139</v>
      </c>
    </row>
    <row r="1113" s="14" customFormat="1">
      <c r="A1113" s="14"/>
      <c r="B1113" s="240"/>
      <c r="C1113" s="241"/>
      <c r="D1113" s="231" t="s">
        <v>149</v>
      </c>
      <c r="E1113" s="242" t="s">
        <v>1</v>
      </c>
      <c r="F1113" s="243" t="s">
        <v>173</v>
      </c>
      <c r="G1113" s="241"/>
      <c r="H1113" s="244">
        <v>20.48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149</v>
      </c>
      <c r="AU1113" s="250" t="s">
        <v>147</v>
      </c>
      <c r="AV1113" s="14" t="s">
        <v>147</v>
      </c>
      <c r="AW1113" s="14" t="s">
        <v>30</v>
      </c>
      <c r="AX1113" s="14" t="s">
        <v>81</v>
      </c>
      <c r="AY1113" s="250" t="s">
        <v>139</v>
      </c>
    </row>
    <row r="1114" s="2" customFormat="1" ht="21.75" customHeight="1">
      <c r="A1114" s="38"/>
      <c r="B1114" s="39"/>
      <c r="C1114" s="215" t="s">
        <v>1433</v>
      </c>
      <c r="D1114" s="215" t="s">
        <v>142</v>
      </c>
      <c r="E1114" s="216" t="s">
        <v>1434</v>
      </c>
      <c r="F1114" s="217" t="s">
        <v>1435</v>
      </c>
      <c r="G1114" s="218" t="s">
        <v>154</v>
      </c>
      <c r="H1114" s="219">
        <v>20.48</v>
      </c>
      <c r="I1114" s="220"/>
      <c r="J1114" s="221">
        <f>ROUND(I1114*H1114,2)</f>
        <v>0</v>
      </c>
      <c r="K1114" s="222"/>
      <c r="L1114" s="44"/>
      <c r="M1114" s="223" t="s">
        <v>1</v>
      </c>
      <c r="N1114" s="224" t="s">
        <v>39</v>
      </c>
      <c r="O1114" s="91"/>
      <c r="P1114" s="225">
        <f>O1114*H1114</f>
        <v>0</v>
      </c>
      <c r="Q1114" s="225">
        <v>0.00014999999999999999</v>
      </c>
      <c r="R1114" s="225">
        <f>Q1114*H1114</f>
        <v>0.0030719999999999996</v>
      </c>
      <c r="S1114" s="225">
        <v>0</v>
      </c>
      <c r="T1114" s="226">
        <f>S1114*H1114</f>
        <v>0</v>
      </c>
      <c r="U1114" s="38"/>
      <c r="V1114" s="38"/>
      <c r="W1114" s="38"/>
      <c r="X1114" s="38"/>
      <c r="Y1114" s="38"/>
      <c r="Z1114" s="38"/>
      <c r="AA1114" s="38"/>
      <c r="AB1114" s="38"/>
      <c r="AC1114" s="38"/>
      <c r="AD1114" s="38"/>
      <c r="AE1114" s="38"/>
      <c r="AR1114" s="227" t="s">
        <v>247</v>
      </c>
      <c r="AT1114" s="227" t="s">
        <v>142</v>
      </c>
      <c r="AU1114" s="227" t="s">
        <v>147</v>
      </c>
      <c r="AY1114" s="17" t="s">
        <v>139</v>
      </c>
      <c r="BE1114" s="228">
        <f>IF(N1114="základní",J1114,0)</f>
        <v>0</v>
      </c>
      <c r="BF1114" s="228">
        <f>IF(N1114="snížená",J1114,0)</f>
        <v>0</v>
      </c>
      <c r="BG1114" s="228">
        <f>IF(N1114="zákl. přenesená",J1114,0)</f>
        <v>0</v>
      </c>
      <c r="BH1114" s="228">
        <f>IF(N1114="sníž. přenesená",J1114,0)</f>
        <v>0</v>
      </c>
      <c r="BI1114" s="228">
        <f>IF(N1114="nulová",J1114,0)</f>
        <v>0</v>
      </c>
      <c r="BJ1114" s="17" t="s">
        <v>147</v>
      </c>
      <c r="BK1114" s="228">
        <f>ROUND(I1114*H1114,2)</f>
        <v>0</v>
      </c>
      <c r="BL1114" s="17" t="s">
        <v>247</v>
      </c>
      <c r="BM1114" s="227" t="s">
        <v>1436</v>
      </c>
    </row>
    <row r="1115" s="13" customFormat="1">
      <c r="A1115" s="13"/>
      <c r="B1115" s="229"/>
      <c r="C1115" s="230"/>
      <c r="D1115" s="231" t="s">
        <v>149</v>
      </c>
      <c r="E1115" s="232" t="s">
        <v>1</v>
      </c>
      <c r="F1115" s="233" t="s">
        <v>172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149</v>
      </c>
      <c r="AU1115" s="239" t="s">
        <v>147</v>
      </c>
      <c r="AV1115" s="13" t="s">
        <v>81</v>
      </c>
      <c r="AW1115" s="13" t="s">
        <v>30</v>
      </c>
      <c r="AX1115" s="13" t="s">
        <v>73</v>
      </c>
      <c r="AY1115" s="239" t="s">
        <v>139</v>
      </c>
    </row>
    <row r="1116" s="14" customFormat="1">
      <c r="A1116" s="14"/>
      <c r="B1116" s="240"/>
      <c r="C1116" s="241"/>
      <c r="D1116" s="231" t="s">
        <v>149</v>
      </c>
      <c r="E1116" s="242" t="s">
        <v>1</v>
      </c>
      <c r="F1116" s="243" t="s">
        <v>173</v>
      </c>
      <c r="G1116" s="241"/>
      <c r="H1116" s="244">
        <v>20.48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149</v>
      </c>
      <c r="AU1116" s="250" t="s">
        <v>147</v>
      </c>
      <c r="AV1116" s="14" t="s">
        <v>147</v>
      </c>
      <c r="AW1116" s="14" t="s">
        <v>30</v>
      </c>
      <c r="AX1116" s="14" t="s">
        <v>81</v>
      </c>
      <c r="AY1116" s="250" t="s">
        <v>139</v>
      </c>
    </row>
    <row r="1117" s="2" customFormat="1" ht="24.15" customHeight="1">
      <c r="A1117" s="38"/>
      <c r="B1117" s="39"/>
      <c r="C1117" s="215" t="s">
        <v>1437</v>
      </c>
      <c r="D1117" s="215" t="s">
        <v>142</v>
      </c>
      <c r="E1117" s="216" t="s">
        <v>1438</v>
      </c>
      <c r="F1117" s="217" t="s">
        <v>1439</v>
      </c>
      <c r="G1117" s="218" t="s">
        <v>154</v>
      </c>
      <c r="H1117" s="219">
        <v>20.48</v>
      </c>
      <c r="I1117" s="220"/>
      <c r="J1117" s="221">
        <f>ROUND(I1117*H1117,2)</f>
        <v>0</v>
      </c>
      <c r="K1117" s="222"/>
      <c r="L1117" s="44"/>
      <c r="M1117" s="223" t="s">
        <v>1</v>
      </c>
      <c r="N1117" s="224" t="s">
        <v>39</v>
      </c>
      <c r="O1117" s="91"/>
      <c r="P1117" s="225">
        <f>O1117*H1117</f>
        <v>0</v>
      </c>
      <c r="Q1117" s="225">
        <v>1.0000000000000001E-05</v>
      </c>
      <c r="R1117" s="225">
        <f>Q1117*H1117</f>
        <v>0.00020480000000000002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247</v>
      </c>
      <c r="AT1117" s="227" t="s">
        <v>142</v>
      </c>
      <c r="AU1117" s="227" t="s">
        <v>147</v>
      </c>
      <c r="AY1117" s="17" t="s">
        <v>139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147</v>
      </c>
      <c r="BK1117" s="228">
        <f>ROUND(I1117*H1117,2)</f>
        <v>0</v>
      </c>
      <c r="BL1117" s="17" t="s">
        <v>247</v>
      </c>
      <c r="BM1117" s="227" t="s">
        <v>1440</v>
      </c>
    </row>
    <row r="1118" s="13" customFormat="1">
      <c r="A1118" s="13"/>
      <c r="B1118" s="229"/>
      <c r="C1118" s="230"/>
      <c r="D1118" s="231" t="s">
        <v>149</v>
      </c>
      <c r="E1118" s="232" t="s">
        <v>1</v>
      </c>
      <c r="F1118" s="233" t="s">
        <v>172</v>
      </c>
      <c r="G1118" s="230"/>
      <c r="H1118" s="232" t="s">
        <v>1</v>
      </c>
      <c r="I1118" s="234"/>
      <c r="J1118" s="230"/>
      <c r="K1118" s="230"/>
      <c r="L1118" s="235"/>
      <c r="M1118" s="236"/>
      <c r="N1118" s="237"/>
      <c r="O1118" s="237"/>
      <c r="P1118" s="237"/>
      <c r="Q1118" s="237"/>
      <c r="R1118" s="237"/>
      <c r="S1118" s="237"/>
      <c r="T1118" s="238"/>
      <c r="U1118" s="13"/>
      <c r="V1118" s="13"/>
      <c r="W1118" s="13"/>
      <c r="X1118" s="13"/>
      <c r="Y1118" s="13"/>
      <c r="Z1118" s="13"/>
      <c r="AA1118" s="13"/>
      <c r="AB1118" s="13"/>
      <c r="AC1118" s="13"/>
      <c r="AD1118" s="13"/>
      <c r="AE1118" s="13"/>
      <c r="AT1118" s="239" t="s">
        <v>149</v>
      </c>
      <c r="AU1118" s="239" t="s">
        <v>147</v>
      </c>
      <c r="AV1118" s="13" t="s">
        <v>81</v>
      </c>
      <c r="AW1118" s="13" t="s">
        <v>30</v>
      </c>
      <c r="AX1118" s="13" t="s">
        <v>73</v>
      </c>
      <c r="AY1118" s="239" t="s">
        <v>139</v>
      </c>
    </row>
    <row r="1119" s="14" customFormat="1">
      <c r="A1119" s="14"/>
      <c r="B1119" s="240"/>
      <c r="C1119" s="241"/>
      <c r="D1119" s="231" t="s">
        <v>149</v>
      </c>
      <c r="E1119" s="242" t="s">
        <v>1</v>
      </c>
      <c r="F1119" s="243" t="s">
        <v>173</v>
      </c>
      <c r="G1119" s="241"/>
      <c r="H1119" s="244">
        <v>20.48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0" t="s">
        <v>149</v>
      </c>
      <c r="AU1119" s="250" t="s">
        <v>147</v>
      </c>
      <c r="AV1119" s="14" t="s">
        <v>147</v>
      </c>
      <c r="AW1119" s="14" t="s">
        <v>30</v>
      </c>
      <c r="AX1119" s="14" t="s">
        <v>81</v>
      </c>
      <c r="AY1119" s="250" t="s">
        <v>139</v>
      </c>
    </row>
    <row r="1120" s="2" customFormat="1" ht="24.15" customHeight="1">
      <c r="A1120" s="38"/>
      <c r="B1120" s="39"/>
      <c r="C1120" s="215" t="s">
        <v>1441</v>
      </c>
      <c r="D1120" s="215" t="s">
        <v>142</v>
      </c>
      <c r="E1120" s="216" t="s">
        <v>1442</v>
      </c>
      <c r="F1120" s="217" t="s">
        <v>1443</v>
      </c>
      <c r="G1120" s="218" t="s">
        <v>314</v>
      </c>
      <c r="H1120" s="219">
        <v>0.073999999999999996</v>
      </c>
      <c r="I1120" s="220"/>
      <c r="J1120" s="221">
        <f>ROUND(I1120*H1120,2)</f>
        <v>0</v>
      </c>
      <c r="K1120" s="222"/>
      <c r="L1120" s="44"/>
      <c r="M1120" s="223" t="s">
        <v>1</v>
      </c>
      <c r="N1120" s="224" t="s">
        <v>39</v>
      </c>
      <c r="O1120" s="91"/>
      <c r="P1120" s="225">
        <f>O1120*H1120</f>
        <v>0</v>
      </c>
      <c r="Q1120" s="225">
        <v>0</v>
      </c>
      <c r="R1120" s="225">
        <f>Q1120*H1120</f>
        <v>0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247</v>
      </c>
      <c r="AT1120" s="227" t="s">
        <v>142</v>
      </c>
      <c r="AU1120" s="227" t="s">
        <v>147</v>
      </c>
      <c r="AY1120" s="17" t="s">
        <v>139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147</v>
      </c>
      <c r="BK1120" s="228">
        <f>ROUND(I1120*H1120,2)</f>
        <v>0</v>
      </c>
      <c r="BL1120" s="17" t="s">
        <v>247</v>
      </c>
      <c r="BM1120" s="227" t="s">
        <v>1444</v>
      </c>
    </row>
    <row r="1121" s="2" customFormat="1" ht="24.15" customHeight="1">
      <c r="A1121" s="38"/>
      <c r="B1121" s="39"/>
      <c r="C1121" s="215" t="s">
        <v>1445</v>
      </c>
      <c r="D1121" s="215" t="s">
        <v>142</v>
      </c>
      <c r="E1121" s="216" t="s">
        <v>1446</v>
      </c>
      <c r="F1121" s="217" t="s">
        <v>1447</v>
      </c>
      <c r="G1121" s="218" t="s">
        <v>314</v>
      </c>
      <c r="H1121" s="219">
        <v>0.073999999999999996</v>
      </c>
      <c r="I1121" s="220"/>
      <c r="J1121" s="221">
        <f>ROUND(I1121*H1121,2)</f>
        <v>0</v>
      </c>
      <c r="K1121" s="222"/>
      <c r="L1121" s="44"/>
      <c r="M1121" s="223" t="s">
        <v>1</v>
      </c>
      <c r="N1121" s="224" t="s">
        <v>39</v>
      </c>
      <c r="O1121" s="91"/>
      <c r="P1121" s="225">
        <f>O1121*H1121</f>
        <v>0</v>
      </c>
      <c r="Q1121" s="225">
        <v>0</v>
      </c>
      <c r="R1121" s="225">
        <f>Q1121*H1121</f>
        <v>0</v>
      </c>
      <c r="S1121" s="225">
        <v>0</v>
      </c>
      <c r="T1121" s="226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247</v>
      </c>
      <c r="AT1121" s="227" t="s">
        <v>142</v>
      </c>
      <c r="AU1121" s="227" t="s">
        <v>147</v>
      </c>
      <c r="AY1121" s="17" t="s">
        <v>139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147</v>
      </c>
      <c r="BK1121" s="228">
        <f>ROUND(I1121*H1121,2)</f>
        <v>0</v>
      </c>
      <c r="BL1121" s="17" t="s">
        <v>247</v>
      </c>
      <c r="BM1121" s="227" t="s">
        <v>1448</v>
      </c>
    </row>
    <row r="1122" s="2" customFormat="1" ht="24.15" customHeight="1">
      <c r="A1122" s="38"/>
      <c r="B1122" s="39"/>
      <c r="C1122" s="215" t="s">
        <v>1449</v>
      </c>
      <c r="D1122" s="215" t="s">
        <v>142</v>
      </c>
      <c r="E1122" s="216" t="s">
        <v>1450</v>
      </c>
      <c r="F1122" s="217" t="s">
        <v>1451</v>
      </c>
      <c r="G1122" s="218" t="s">
        <v>314</v>
      </c>
      <c r="H1122" s="219">
        <v>0.073999999999999996</v>
      </c>
      <c r="I1122" s="220"/>
      <c r="J1122" s="221">
        <f>ROUND(I1122*H1122,2)</f>
        <v>0</v>
      </c>
      <c r="K1122" s="222"/>
      <c r="L1122" s="44"/>
      <c r="M1122" s="223" t="s">
        <v>1</v>
      </c>
      <c r="N1122" s="224" t="s">
        <v>39</v>
      </c>
      <c r="O1122" s="91"/>
      <c r="P1122" s="225">
        <f>O1122*H1122</f>
        <v>0</v>
      </c>
      <c r="Q1122" s="225">
        <v>0</v>
      </c>
      <c r="R1122" s="225">
        <f>Q1122*H1122</f>
        <v>0</v>
      </c>
      <c r="S1122" s="225">
        <v>0</v>
      </c>
      <c r="T1122" s="226">
        <f>S1122*H1122</f>
        <v>0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247</v>
      </c>
      <c r="AT1122" s="227" t="s">
        <v>142</v>
      </c>
      <c r="AU1122" s="227" t="s">
        <v>147</v>
      </c>
      <c r="AY1122" s="17" t="s">
        <v>139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147</v>
      </c>
      <c r="BK1122" s="228">
        <f>ROUND(I1122*H1122,2)</f>
        <v>0</v>
      </c>
      <c r="BL1122" s="17" t="s">
        <v>247</v>
      </c>
      <c r="BM1122" s="227" t="s">
        <v>1452</v>
      </c>
    </row>
    <row r="1123" s="12" customFormat="1" ht="22.8" customHeight="1">
      <c r="A1123" s="12"/>
      <c r="B1123" s="199"/>
      <c r="C1123" s="200"/>
      <c r="D1123" s="201" t="s">
        <v>72</v>
      </c>
      <c r="E1123" s="213" t="s">
        <v>1453</v>
      </c>
      <c r="F1123" s="213" t="s">
        <v>1454</v>
      </c>
      <c r="G1123" s="200"/>
      <c r="H1123" s="200"/>
      <c r="I1123" s="203"/>
      <c r="J1123" s="214">
        <f>BK1123</f>
        <v>0</v>
      </c>
      <c r="K1123" s="200"/>
      <c r="L1123" s="205"/>
      <c r="M1123" s="206"/>
      <c r="N1123" s="207"/>
      <c r="O1123" s="207"/>
      <c r="P1123" s="208">
        <f>SUM(P1124:P1163)</f>
        <v>0</v>
      </c>
      <c r="Q1123" s="207"/>
      <c r="R1123" s="208">
        <f>SUM(R1124:R1163)</f>
        <v>0.14553685000000002</v>
      </c>
      <c r="S1123" s="207"/>
      <c r="T1123" s="209">
        <f>SUM(T1124:T1163)</f>
        <v>0.023797499999999999</v>
      </c>
      <c r="U1123" s="12"/>
      <c r="V1123" s="12"/>
      <c r="W1123" s="12"/>
      <c r="X1123" s="12"/>
      <c r="Y1123" s="12"/>
      <c r="Z1123" s="12"/>
      <c r="AA1123" s="12"/>
      <c r="AB1123" s="12"/>
      <c r="AC1123" s="12"/>
      <c r="AD1123" s="12"/>
      <c r="AE1123" s="12"/>
      <c r="AR1123" s="210" t="s">
        <v>147</v>
      </c>
      <c r="AT1123" s="211" t="s">
        <v>72</v>
      </c>
      <c r="AU1123" s="211" t="s">
        <v>81</v>
      </c>
      <c r="AY1123" s="210" t="s">
        <v>139</v>
      </c>
      <c r="BK1123" s="212">
        <f>SUM(BK1124:BK1163)</f>
        <v>0</v>
      </c>
    </row>
    <row r="1124" s="2" customFormat="1" ht="24.15" customHeight="1">
      <c r="A1124" s="38"/>
      <c r="B1124" s="39"/>
      <c r="C1124" s="215" t="s">
        <v>1455</v>
      </c>
      <c r="D1124" s="215" t="s">
        <v>142</v>
      </c>
      <c r="E1124" s="216" t="s">
        <v>1456</v>
      </c>
      <c r="F1124" s="217" t="s">
        <v>1457</v>
      </c>
      <c r="G1124" s="218" t="s">
        <v>154</v>
      </c>
      <c r="H1124" s="219">
        <v>9.5190000000000001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</v>
      </c>
      <c r="T1124" s="226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247</v>
      </c>
      <c r="AT1124" s="227" t="s">
        <v>142</v>
      </c>
      <c r="AU1124" s="227" t="s">
        <v>147</v>
      </c>
      <c r="AY1124" s="17" t="s">
        <v>139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147</v>
      </c>
      <c r="BK1124" s="228">
        <f>ROUND(I1124*H1124,2)</f>
        <v>0</v>
      </c>
      <c r="BL1124" s="17" t="s">
        <v>247</v>
      </c>
      <c r="BM1124" s="227" t="s">
        <v>1458</v>
      </c>
    </row>
    <row r="1125" s="13" customFormat="1">
      <c r="A1125" s="13"/>
      <c r="B1125" s="229"/>
      <c r="C1125" s="230"/>
      <c r="D1125" s="231" t="s">
        <v>149</v>
      </c>
      <c r="E1125" s="232" t="s">
        <v>1</v>
      </c>
      <c r="F1125" s="233" t="s">
        <v>170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149</v>
      </c>
      <c r="AU1125" s="239" t="s">
        <v>147</v>
      </c>
      <c r="AV1125" s="13" t="s">
        <v>81</v>
      </c>
      <c r="AW1125" s="13" t="s">
        <v>30</v>
      </c>
      <c r="AX1125" s="13" t="s">
        <v>73</v>
      </c>
      <c r="AY1125" s="239" t="s">
        <v>139</v>
      </c>
    </row>
    <row r="1126" s="14" customFormat="1">
      <c r="A1126" s="14"/>
      <c r="B1126" s="240"/>
      <c r="C1126" s="241"/>
      <c r="D1126" s="231" t="s">
        <v>149</v>
      </c>
      <c r="E1126" s="242" t="s">
        <v>1</v>
      </c>
      <c r="F1126" s="243" t="s">
        <v>171</v>
      </c>
      <c r="G1126" s="241"/>
      <c r="H1126" s="244">
        <v>9.5190000000000001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149</v>
      </c>
      <c r="AU1126" s="250" t="s">
        <v>147</v>
      </c>
      <c r="AV1126" s="14" t="s">
        <v>147</v>
      </c>
      <c r="AW1126" s="14" t="s">
        <v>30</v>
      </c>
      <c r="AX1126" s="14" t="s">
        <v>81</v>
      </c>
      <c r="AY1126" s="250" t="s">
        <v>139</v>
      </c>
    </row>
    <row r="1127" s="2" customFormat="1" ht="16.5" customHeight="1">
      <c r="A1127" s="38"/>
      <c r="B1127" s="39"/>
      <c r="C1127" s="215" t="s">
        <v>1459</v>
      </c>
      <c r="D1127" s="215" t="s">
        <v>142</v>
      </c>
      <c r="E1127" s="216" t="s">
        <v>1460</v>
      </c>
      <c r="F1127" s="217" t="s">
        <v>1461</v>
      </c>
      <c r="G1127" s="218" t="s">
        <v>154</v>
      </c>
      <c r="H1127" s="219">
        <v>9.5190000000000001</v>
      </c>
      <c r="I1127" s="220"/>
      <c r="J1127" s="221">
        <f>ROUND(I1127*H1127,2)</f>
        <v>0</v>
      </c>
      <c r="K1127" s="222"/>
      <c r="L1127" s="44"/>
      <c r="M1127" s="223" t="s">
        <v>1</v>
      </c>
      <c r="N1127" s="224" t="s">
        <v>39</v>
      </c>
      <c r="O1127" s="91"/>
      <c r="P1127" s="225">
        <f>O1127*H1127</f>
        <v>0</v>
      </c>
      <c r="Q1127" s="225">
        <v>0</v>
      </c>
      <c r="R1127" s="225">
        <f>Q1127*H1127</f>
        <v>0</v>
      </c>
      <c r="S1127" s="225">
        <v>0</v>
      </c>
      <c r="T1127" s="226">
        <f>S1127*H1127</f>
        <v>0</v>
      </c>
      <c r="U1127" s="38"/>
      <c r="V1127" s="38"/>
      <c r="W1127" s="38"/>
      <c r="X1127" s="38"/>
      <c r="Y1127" s="38"/>
      <c r="Z1127" s="38"/>
      <c r="AA1127" s="38"/>
      <c r="AB1127" s="38"/>
      <c r="AC1127" s="38"/>
      <c r="AD1127" s="38"/>
      <c r="AE1127" s="38"/>
      <c r="AR1127" s="227" t="s">
        <v>247</v>
      </c>
      <c r="AT1127" s="227" t="s">
        <v>142</v>
      </c>
      <c r="AU1127" s="227" t="s">
        <v>147</v>
      </c>
      <c r="AY1127" s="17" t="s">
        <v>139</v>
      </c>
      <c r="BE1127" s="228">
        <f>IF(N1127="základní",J1127,0)</f>
        <v>0</v>
      </c>
      <c r="BF1127" s="228">
        <f>IF(N1127="snížená",J1127,0)</f>
        <v>0</v>
      </c>
      <c r="BG1127" s="228">
        <f>IF(N1127="zákl. přenesená",J1127,0)</f>
        <v>0</v>
      </c>
      <c r="BH1127" s="228">
        <f>IF(N1127="sníž. přenesená",J1127,0)</f>
        <v>0</v>
      </c>
      <c r="BI1127" s="228">
        <f>IF(N1127="nulová",J1127,0)</f>
        <v>0</v>
      </c>
      <c r="BJ1127" s="17" t="s">
        <v>147</v>
      </c>
      <c r="BK1127" s="228">
        <f>ROUND(I1127*H1127,2)</f>
        <v>0</v>
      </c>
      <c r="BL1127" s="17" t="s">
        <v>247</v>
      </c>
      <c r="BM1127" s="227" t="s">
        <v>1462</v>
      </c>
    </row>
    <row r="1128" s="13" customFormat="1">
      <c r="A1128" s="13"/>
      <c r="B1128" s="229"/>
      <c r="C1128" s="230"/>
      <c r="D1128" s="231" t="s">
        <v>149</v>
      </c>
      <c r="E1128" s="232" t="s">
        <v>1</v>
      </c>
      <c r="F1128" s="233" t="s">
        <v>170</v>
      </c>
      <c r="G1128" s="230"/>
      <c r="H1128" s="232" t="s">
        <v>1</v>
      </c>
      <c r="I1128" s="234"/>
      <c r="J1128" s="230"/>
      <c r="K1128" s="230"/>
      <c r="L1128" s="235"/>
      <c r="M1128" s="236"/>
      <c r="N1128" s="237"/>
      <c r="O1128" s="237"/>
      <c r="P1128" s="237"/>
      <c r="Q1128" s="237"/>
      <c r="R1128" s="237"/>
      <c r="S1128" s="237"/>
      <c r="T1128" s="238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39" t="s">
        <v>149</v>
      </c>
      <c r="AU1128" s="239" t="s">
        <v>147</v>
      </c>
      <c r="AV1128" s="13" t="s">
        <v>81</v>
      </c>
      <c r="AW1128" s="13" t="s">
        <v>30</v>
      </c>
      <c r="AX1128" s="13" t="s">
        <v>73</v>
      </c>
      <c r="AY1128" s="239" t="s">
        <v>139</v>
      </c>
    </row>
    <row r="1129" s="14" customFormat="1">
      <c r="A1129" s="14"/>
      <c r="B1129" s="240"/>
      <c r="C1129" s="241"/>
      <c r="D1129" s="231" t="s">
        <v>149</v>
      </c>
      <c r="E1129" s="242" t="s">
        <v>1</v>
      </c>
      <c r="F1129" s="243" t="s">
        <v>171</v>
      </c>
      <c r="G1129" s="241"/>
      <c r="H1129" s="244">
        <v>9.5190000000000001</v>
      </c>
      <c r="I1129" s="245"/>
      <c r="J1129" s="241"/>
      <c r="K1129" s="241"/>
      <c r="L1129" s="246"/>
      <c r="M1129" s="247"/>
      <c r="N1129" s="248"/>
      <c r="O1129" s="248"/>
      <c r="P1129" s="248"/>
      <c r="Q1129" s="248"/>
      <c r="R1129" s="248"/>
      <c r="S1129" s="248"/>
      <c r="T1129" s="249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50" t="s">
        <v>149</v>
      </c>
      <c r="AU1129" s="250" t="s">
        <v>147</v>
      </c>
      <c r="AV1129" s="14" t="s">
        <v>147</v>
      </c>
      <c r="AW1129" s="14" t="s">
        <v>30</v>
      </c>
      <c r="AX1129" s="14" t="s">
        <v>81</v>
      </c>
      <c r="AY1129" s="250" t="s">
        <v>139</v>
      </c>
    </row>
    <row r="1130" s="2" customFormat="1" ht="24.15" customHeight="1">
      <c r="A1130" s="38"/>
      <c r="B1130" s="39"/>
      <c r="C1130" s="215" t="s">
        <v>1463</v>
      </c>
      <c r="D1130" s="215" t="s">
        <v>142</v>
      </c>
      <c r="E1130" s="216" t="s">
        <v>1464</v>
      </c>
      <c r="F1130" s="217" t="s">
        <v>1465</v>
      </c>
      <c r="G1130" s="218" t="s">
        <v>154</v>
      </c>
      <c r="H1130" s="219">
        <v>18.579000000000001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0.0045500000000000002</v>
      </c>
      <c r="R1130" s="225">
        <f>Q1130*H1130</f>
        <v>0.084534450000000011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247</v>
      </c>
      <c r="AT1130" s="227" t="s">
        <v>142</v>
      </c>
      <c r="AU1130" s="227" t="s">
        <v>147</v>
      </c>
      <c r="AY1130" s="17" t="s">
        <v>139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147</v>
      </c>
      <c r="BK1130" s="228">
        <f>ROUND(I1130*H1130,2)</f>
        <v>0</v>
      </c>
      <c r="BL1130" s="17" t="s">
        <v>247</v>
      </c>
      <c r="BM1130" s="227" t="s">
        <v>1466</v>
      </c>
    </row>
    <row r="1131" s="13" customFormat="1">
      <c r="A1131" s="13"/>
      <c r="B1131" s="229"/>
      <c r="C1131" s="230"/>
      <c r="D1131" s="231" t="s">
        <v>149</v>
      </c>
      <c r="E1131" s="232" t="s">
        <v>1</v>
      </c>
      <c r="F1131" s="233" t="s">
        <v>162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149</v>
      </c>
      <c r="AU1131" s="239" t="s">
        <v>147</v>
      </c>
      <c r="AV1131" s="13" t="s">
        <v>81</v>
      </c>
      <c r="AW1131" s="13" t="s">
        <v>30</v>
      </c>
      <c r="AX1131" s="13" t="s">
        <v>73</v>
      </c>
      <c r="AY1131" s="239" t="s">
        <v>139</v>
      </c>
    </row>
    <row r="1132" s="14" customFormat="1">
      <c r="A1132" s="14"/>
      <c r="B1132" s="240"/>
      <c r="C1132" s="241"/>
      <c r="D1132" s="231" t="s">
        <v>149</v>
      </c>
      <c r="E1132" s="242" t="s">
        <v>1</v>
      </c>
      <c r="F1132" s="243" t="s">
        <v>163</v>
      </c>
      <c r="G1132" s="241"/>
      <c r="H1132" s="244">
        <v>9.0600000000000005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149</v>
      </c>
      <c r="AU1132" s="250" t="s">
        <v>147</v>
      </c>
      <c r="AV1132" s="14" t="s">
        <v>147</v>
      </c>
      <c r="AW1132" s="14" t="s">
        <v>30</v>
      </c>
      <c r="AX1132" s="14" t="s">
        <v>73</v>
      </c>
      <c r="AY1132" s="250" t="s">
        <v>139</v>
      </c>
    </row>
    <row r="1133" s="13" customFormat="1">
      <c r="A1133" s="13"/>
      <c r="B1133" s="229"/>
      <c r="C1133" s="230"/>
      <c r="D1133" s="231" t="s">
        <v>149</v>
      </c>
      <c r="E1133" s="232" t="s">
        <v>1</v>
      </c>
      <c r="F1133" s="233" t="s">
        <v>170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149</v>
      </c>
      <c r="AU1133" s="239" t="s">
        <v>147</v>
      </c>
      <c r="AV1133" s="13" t="s">
        <v>81</v>
      </c>
      <c r="AW1133" s="13" t="s">
        <v>30</v>
      </c>
      <c r="AX1133" s="13" t="s">
        <v>73</v>
      </c>
      <c r="AY1133" s="239" t="s">
        <v>139</v>
      </c>
    </row>
    <row r="1134" s="14" customFormat="1">
      <c r="A1134" s="14"/>
      <c r="B1134" s="240"/>
      <c r="C1134" s="241"/>
      <c r="D1134" s="231" t="s">
        <v>149</v>
      </c>
      <c r="E1134" s="242" t="s">
        <v>1</v>
      </c>
      <c r="F1134" s="243" t="s">
        <v>171</v>
      </c>
      <c r="G1134" s="241"/>
      <c r="H1134" s="244">
        <v>9.5190000000000001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U1134" s="14"/>
      <c r="V1134" s="14"/>
      <c r="W1134" s="14"/>
      <c r="X1134" s="14"/>
      <c r="Y1134" s="14"/>
      <c r="Z1134" s="14"/>
      <c r="AA1134" s="14"/>
      <c r="AB1134" s="14"/>
      <c r="AC1134" s="14"/>
      <c r="AD1134" s="14"/>
      <c r="AE1134" s="14"/>
      <c r="AT1134" s="250" t="s">
        <v>149</v>
      </c>
      <c r="AU1134" s="250" t="s">
        <v>147</v>
      </c>
      <c r="AV1134" s="14" t="s">
        <v>147</v>
      </c>
      <c r="AW1134" s="14" t="s">
        <v>30</v>
      </c>
      <c r="AX1134" s="14" t="s">
        <v>73</v>
      </c>
      <c r="AY1134" s="250" t="s">
        <v>139</v>
      </c>
    </row>
    <row r="1135" s="15" customFormat="1">
      <c r="A1135" s="15"/>
      <c r="B1135" s="251"/>
      <c r="C1135" s="252"/>
      <c r="D1135" s="231" t="s">
        <v>149</v>
      </c>
      <c r="E1135" s="253" t="s">
        <v>1</v>
      </c>
      <c r="F1135" s="254" t="s">
        <v>174</v>
      </c>
      <c r="G1135" s="252"/>
      <c r="H1135" s="255">
        <v>18.579000000000001</v>
      </c>
      <c r="I1135" s="256"/>
      <c r="J1135" s="252"/>
      <c r="K1135" s="252"/>
      <c r="L1135" s="257"/>
      <c r="M1135" s="258"/>
      <c r="N1135" s="259"/>
      <c r="O1135" s="259"/>
      <c r="P1135" s="259"/>
      <c r="Q1135" s="259"/>
      <c r="R1135" s="259"/>
      <c r="S1135" s="259"/>
      <c r="T1135" s="260"/>
      <c r="U1135" s="15"/>
      <c r="V1135" s="15"/>
      <c r="W1135" s="15"/>
      <c r="X1135" s="15"/>
      <c r="Y1135" s="15"/>
      <c r="Z1135" s="15"/>
      <c r="AA1135" s="15"/>
      <c r="AB1135" s="15"/>
      <c r="AC1135" s="15"/>
      <c r="AD1135" s="15"/>
      <c r="AE1135" s="15"/>
      <c r="AT1135" s="261" t="s">
        <v>149</v>
      </c>
      <c r="AU1135" s="261" t="s">
        <v>147</v>
      </c>
      <c r="AV1135" s="15" t="s">
        <v>146</v>
      </c>
      <c r="AW1135" s="15" t="s">
        <v>30</v>
      </c>
      <c r="AX1135" s="15" t="s">
        <v>81</v>
      </c>
      <c r="AY1135" s="261" t="s">
        <v>139</v>
      </c>
    </row>
    <row r="1136" s="2" customFormat="1" ht="24.15" customHeight="1">
      <c r="A1136" s="38"/>
      <c r="B1136" s="39"/>
      <c r="C1136" s="215" t="s">
        <v>1467</v>
      </c>
      <c r="D1136" s="215" t="s">
        <v>142</v>
      </c>
      <c r="E1136" s="216" t="s">
        <v>1468</v>
      </c>
      <c r="F1136" s="217" t="s">
        <v>1469</v>
      </c>
      <c r="G1136" s="218" t="s">
        <v>154</v>
      </c>
      <c r="H1136" s="219">
        <v>9.5190000000000001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0.0025000000000000001</v>
      </c>
      <c r="T1136" s="226">
        <f>S1136*H1136</f>
        <v>0.023797499999999999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247</v>
      </c>
      <c r="AT1136" s="227" t="s">
        <v>142</v>
      </c>
      <c r="AU1136" s="227" t="s">
        <v>147</v>
      </c>
      <c r="AY1136" s="17" t="s">
        <v>139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147</v>
      </c>
      <c r="BK1136" s="228">
        <f>ROUND(I1136*H1136,2)</f>
        <v>0</v>
      </c>
      <c r="BL1136" s="17" t="s">
        <v>247</v>
      </c>
      <c r="BM1136" s="227" t="s">
        <v>1470</v>
      </c>
    </row>
    <row r="1137" s="13" customFormat="1">
      <c r="A1137" s="13"/>
      <c r="B1137" s="229"/>
      <c r="C1137" s="230"/>
      <c r="D1137" s="231" t="s">
        <v>149</v>
      </c>
      <c r="E1137" s="232" t="s">
        <v>1</v>
      </c>
      <c r="F1137" s="233" t="s">
        <v>170</v>
      </c>
      <c r="G1137" s="230"/>
      <c r="H1137" s="232" t="s">
        <v>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39" t="s">
        <v>149</v>
      </c>
      <c r="AU1137" s="239" t="s">
        <v>147</v>
      </c>
      <c r="AV1137" s="13" t="s">
        <v>81</v>
      </c>
      <c r="AW1137" s="13" t="s">
        <v>30</v>
      </c>
      <c r="AX1137" s="13" t="s">
        <v>73</v>
      </c>
      <c r="AY1137" s="239" t="s">
        <v>139</v>
      </c>
    </row>
    <row r="1138" s="14" customFormat="1">
      <c r="A1138" s="14"/>
      <c r="B1138" s="240"/>
      <c r="C1138" s="241"/>
      <c r="D1138" s="231" t="s">
        <v>149</v>
      </c>
      <c r="E1138" s="242" t="s">
        <v>1</v>
      </c>
      <c r="F1138" s="243" t="s">
        <v>171</v>
      </c>
      <c r="G1138" s="241"/>
      <c r="H1138" s="244">
        <v>9.5190000000000001</v>
      </c>
      <c r="I1138" s="245"/>
      <c r="J1138" s="241"/>
      <c r="K1138" s="241"/>
      <c r="L1138" s="246"/>
      <c r="M1138" s="247"/>
      <c r="N1138" s="248"/>
      <c r="O1138" s="248"/>
      <c r="P1138" s="248"/>
      <c r="Q1138" s="248"/>
      <c r="R1138" s="248"/>
      <c r="S1138" s="248"/>
      <c r="T1138" s="249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0" t="s">
        <v>149</v>
      </c>
      <c r="AU1138" s="250" t="s">
        <v>147</v>
      </c>
      <c r="AV1138" s="14" t="s">
        <v>147</v>
      </c>
      <c r="AW1138" s="14" t="s">
        <v>30</v>
      </c>
      <c r="AX1138" s="14" t="s">
        <v>81</v>
      </c>
      <c r="AY1138" s="250" t="s">
        <v>139</v>
      </c>
    </row>
    <row r="1139" s="2" customFormat="1" ht="16.5" customHeight="1">
      <c r="A1139" s="38"/>
      <c r="B1139" s="39"/>
      <c r="C1139" s="215" t="s">
        <v>1471</v>
      </c>
      <c r="D1139" s="215" t="s">
        <v>142</v>
      </c>
      <c r="E1139" s="216" t="s">
        <v>1472</v>
      </c>
      <c r="F1139" s="217" t="s">
        <v>1473</v>
      </c>
      <c r="G1139" s="218" t="s">
        <v>154</v>
      </c>
      <c r="H1139" s="219">
        <v>18.579000000000001</v>
      </c>
      <c r="I1139" s="220"/>
      <c r="J1139" s="221">
        <f>ROUND(I1139*H1139,2)</f>
        <v>0</v>
      </c>
      <c r="K1139" s="222"/>
      <c r="L1139" s="44"/>
      <c r="M1139" s="223" t="s">
        <v>1</v>
      </c>
      <c r="N1139" s="224" t="s">
        <v>39</v>
      </c>
      <c r="O1139" s="91"/>
      <c r="P1139" s="225">
        <f>O1139*H1139</f>
        <v>0</v>
      </c>
      <c r="Q1139" s="225">
        <v>0.00029999999999999997</v>
      </c>
      <c r="R1139" s="225">
        <f>Q1139*H1139</f>
        <v>0.0055737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247</v>
      </c>
      <c r="AT1139" s="227" t="s">
        <v>142</v>
      </c>
      <c r="AU1139" s="227" t="s">
        <v>147</v>
      </c>
      <c r="AY1139" s="17" t="s">
        <v>139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147</v>
      </c>
      <c r="BK1139" s="228">
        <f>ROUND(I1139*H1139,2)</f>
        <v>0</v>
      </c>
      <c r="BL1139" s="17" t="s">
        <v>247</v>
      </c>
      <c r="BM1139" s="227" t="s">
        <v>1474</v>
      </c>
    </row>
    <row r="1140" s="13" customFormat="1">
      <c r="A1140" s="13"/>
      <c r="B1140" s="229"/>
      <c r="C1140" s="230"/>
      <c r="D1140" s="231" t="s">
        <v>149</v>
      </c>
      <c r="E1140" s="232" t="s">
        <v>1</v>
      </c>
      <c r="F1140" s="233" t="s">
        <v>162</v>
      </c>
      <c r="G1140" s="230"/>
      <c r="H1140" s="232" t="s">
        <v>1</v>
      </c>
      <c r="I1140" s="234"/>
      <c r="J1140" s="230"/>
      <c r="K1140" s="230"/>
      <c r="L1140" s="235"/>
      <c r="M1140" s="236"/>
      <c r="N1140" s="237"/>
      <c r="O1140" s="237"/>
      <c r="P1140" s="237"/>
      <c r="Q1140" s="237"/>
      <c r="R1140" s="237"/>
      <c r="S1140" s="237"/>
      <c r="T1140" s="238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39" t="s">
        <v>149</v>
      </c>
      <c r="AU1140" s="239" t="s">
        <v>147</v>
      </c>
      <c r="AV1140" s="13" t="s">
        <v>81</v>
      </c>
      <c r="AW1140" s="13" t="s">
        <v>30</v>
      </c>
      <c r="AX1140" s="13" t="s">
        <v>73</v>
      </c>
      <c r="AY1140" s="239" t="s">
        <v>139</v>
      </c>
    </row>
    <row r="1141" s="14" customFormat="1">
      <c r="A1141" s="14"/>
      <c r="B1141" s="240"/>
      <c r="C1141" s="241"/>
      <c r="D1141" s="231" t="s">
        <v>149</v>
      </c>
      <c r="E1141" s="242" t="s">
        <v>1</v>
      </c>
      <c r="F1141" s="243" t="s">
        <v>163</v>
      </c>
      <c r="G1141" s="241"/>
      <c r="H1141" s="244">
        <v>9.0600000000000005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0" t="s">
        <v>149</v>
      </c>
      <c r="AU1141" s="250" t="s">
        <v>147</v>
      </c>
      <c r="AV1141" s="14" t="s">
        <v>147</v>
      </c>
      <c r="AW1141" s="14" t="s">
        <v>30</v>
      </c>
      <c r="AX1141" s="14" t="s">
        <v>73</v>
      </c>
      <c r="AY1141" s="250" t="s">
        <v>139</v>
      </c>
    </row>
    <row r="1142" s="13" customFormat="1">
      <c r="A1142" s="13"/>
      <c r="B1142" s="229"/>
      <c r="C1142" s="230"/>
      <c r="D1142" s="231" t="s">
        <v>149</v>
      </c>
      <c r="E1142" s="232" t="s">
        <v>1</v>
      </c>
      <c r="F1142" s="233" t="s">
        <v>170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149</v>
      </c>
      <c r="AU1142" s="239" t="s">
        <v>147</v>
      </c>
      <c r="AV1142" s="13" t="s">
        <v>81</v>
      </c>
      <c r="AW1142" s="13" t="s">
        <v>30</v>
      </c>
      <c r="AX1142" s="13" t="s">
        <v>73</v>
      </c>
      <c r="AY1142" s="239" t="s">
        <v>139</v>
      </c>
    </row>
    <row r="1143" s="14" customFormat="1">
      <c r="A1143" s="14"/>
      <c r="B1143" s="240"/>
      <c r="C1143" s="241"/>
      <c r="D1143" s="231" t="s">
        <v>149</v>
      </c>
      <c r="E1143" s="242" t="s">
        <v>1</v>
      </c>
      <c r="F1143" s="243" t="s">
        <v>171</v>
      </c>
      <c r="G1143" s="241"/>
      <c r="H1143" s="244">
        <v>9.5190000000000001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0" t="s">
        <v>149</v>
      </c>
      <c r="AU1143" s="250" t="s">
        <v>147</v>
      </c>
      <c r="AV1143" s="14" t="s">
        <v>147</v>
      </c>
      <c r="AW1143" s="14" t="s">
        <v>30</v>
      </c>
      <c r="AX1143" s="14" t="s">
        <v>73</v>
      </c>
      <c r="AY1143" s="250" t="s">
        <v>139</v>
      </c>
    </row>
    <row r="1144" s="15" customFormat="1">
      <c r="A1144" s="15"/>
      <c r="B1144" s="251"/>
      <c r="C1144" s="252"/>
      <c r="D1144" s="231" t="s">
        <v>149</v>
      </c>
      <c r="E1144" s="253" t="s">
        <v>1</v>
      </c>
      <c r="F1144" s="254" t="s">
        <v>174</v>
      </c>
      <c r="G1144" s="252"/>
      <c r="H1144" s="255">
        <v>18.579000000000001</v>
      </c>
      <c r="I1144" s="256"/>
      <c r="J1144" s="252"/>
      <c r="K1144" s="252"/>
      <c r="L1144" s="257"/>
      <c r="M1144" s="258"/>
      <c r="N1144" s="259"/>
      <c r="O1144" s="259"/>
      <c r="P1144" s="259"/>
      <c r="Q1144" s="259"/>
      <c r="R1144" s="259"/>
      <c r="S1144" s="259"/>
      <c r="T1144" s="260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61" t="s">
        <v>149</v>
      </c>
      <c r="AU1144" s="261" t="s">
        <v>147</v>
      </c>
      <c r="AV1144" s="15" t="s">
        <v>146</v>
      </c>
      <c r="AW1144" s="15" t="s">
        <v>30</v>
      </c>
      <c r="AX1144" s="15" t="s">
        <v>81</v>
      </c>
      <c r="AY1144" s="261" t="s">
        <v>139</v>
      </c>
    </row>
    <row r="1145" s="2" customFormat="1" ht="16.5" customHeight="1">
      <c r="A1145" s="38"/>
      <c r="B1145" s="39"/>
      <c r="C1145" s="262" t="s">
        <v>1475</v>
      </c>
      <c r="D1145" s="262" t="s">
        <v>357</v>
      </c>
      <c r="E1145" s="263" t="s">
        <v>1476</v>
      </c>
      <c r="F1145" s="264" t="s">
        <v>1477</v>
      </c>
      <c r="G1145" s="265" t="s">
        <v>154</v>
      </c>
      <c r="H1145" s="266">
        <v>20.437000000000001</v>
      </c>
      <c r="I1145" s="267"/>
      <c r="J1145" s="268">
        <f>ROUND(I1145*H1145,2)</f>
        <v>0</v>
      </c>
      <c r="K1145" s="269"/>
      <c r="L1145" s="270"/>
      <c r="M1145" s="271" t="s">
        <v>1</v>
      </c>
      <c r="N1145" s="272" t="s">
        <v>39</v>
      </c>
      <c r="O1145" s="91"/>
      <c r="P1145" s="225">
        <f>O1145*H1145</f>
        <v>0</v>
      </c>
      <c r="Q1145" s="225">
        <v>0.00264</v>
      </c>
      <c r="R1145" s="225">
        <f>Q1145*H1145</f>
        <v>0.053953680000000004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330</v>
      </c>
      <c r="AT1145" s="227" t="s">
        <v>357</v>
      </c>
      <c r="AU1145" s="227" t="s">
        <v>147</v>
      </c>
      <c r="AY1145" s="17" t="s">
        <v>139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147</v>
      </c>
      <c r="BK1145" s="228">
        <f>ROUND(I1145*H1145,2)</f>
        <v>0</v>
      </c>
      <c r="BL1145" s="17" t="s">
        <v>247</v>
      </c>
      <c r="BM1145" s="227" t="s">
        <v>1478</v>
      </c>
    </row>
    <row r="1146" s="14" customFormat="1">
      <c r="A1146" s="14"/>
      <c r="B1146" s="240"/>
      <c r="C1146" s="241"/>
      <c r="D1146" s="231" t="s">
        <v>149</v>
      </c>
      <c r="E1146" s="241"/>
      <c r="F1146" s="243" t="s">
        <v>1479</v>
      </c>
      <c r="G1146" s="241"/>
      <c r="H1146" s="244">
        <v>20.437000000000001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149</v>
      </c>
      <c r="AU1146" s="250" t="s">
        <v>147</v>
      </c>
      <c r="AV1146" s="14" t="s">
        <v>147</v>
      </c>
      <c r="AW1146" s="14" t="s">
        <v>4</v>
      </c>
      <c r="AX1146" s="14" t="s">
        <v>81</v>
      </c>
      <c r="AY1146" s="250" t="s">
        <v>139</v>
      </c>
    </row>
    <row r="1147" s="2" customFormat="1" ht="24.15" customHeight="1">
      <c r="A1147" s="38"/>
      <c r="B1147" s="39"/>
      <c r="C1147" s="215" t="s">
        <v>1480</v>
      </c>
      <c r="D1147" s="215" t="s">
        <v>142</v>
      </c>
      <c r="E1147" s="216" t="s">
        <v>1481</v>
      </c>
      <c r="F1147" s="217" t="s">
        <v>1482</v>
      </c>
      <c r="G1147" s="218" t="s">
        <v>271</v>
      </c>
      <c r="H1147" s="219">
        <v>9.4819999999999993</v>
      </c>
      <c r="I1147" s="220"/>
      <c r="J1147" s="221">
        <f>ROUND(I1147*H1147,2)</f>
        <v>0</v>
      </c>
      <c r="K1147" s="222"/>
      <c r="L1147" s="44"/>
      <c r="M1147" s="223" t="s">
        <v>1</v>
      </c>
      <c r="N1147" s="224" t="s">
        <v>39</v>
      </c>
      <c r="O1147" s="91"/>
      <c r="P1147" s="225">
        <f>O1147*H1147</f>
        <v>0</v>
      </c>
      <c r="Q1147" s="225">
        <v>2.0000000000000002E-05</v>
      </c>
      <c r="R1147" s="225">
        <f>Q1147*H1147</f>
        <v>0.00018964000000000001</v>
      </c>
      <c r="S1147" s="225">
        <v>0</v>
      </c>
      <c r="T1147" s="226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7" t="s">
        <v>247</v>
      </c>
      <c r="AT1147" s="227" t="s">
        <v>142</v>
      </c>
      <c r="AU1147" s="227" t="s">
        <v>147</v>
      </c>
      <c r="AY1147" s="17" t="s">
        <v>139</v>
      </c>
      <c r="BE1147" s="228">
        <f>IF(N1147="základní",J1147,0)</f>
        <v>0</v>
      </c>
      <c r="BF1147" s="228">
        <f>IF(N1147="snížená",J1147,0)</f>
        <v>0</v>
      </c>
      <c r="BG1147" s="228">
        <f>IF(N1147="zákl. přenesená",J1147,0)</f>
        <v>0</v>
      </c>
      <c r="BH1147" s="228">
        <f>IF(N1147="sníž. přenesená",J1147,0)</f>
        <v>0</v>
      </c>
      <c r="BI1147" s="228">
        <f>IF(N1147="nulová",J1147,0)</f>
        <v>0</v>
      </c>
      <c r="BJ1147" s="17" t="s">
        <v>147</v>
      </c>
      <c r="BK1147" s="228">
        <f>ROUND(I1147*H1147,2)</f>
        <v>0</v>
      </c>
      <c r="BL1147" s="17" t="s">
        <v>247</v>
      </c>
      <c r="BM1147" s="227" t="s">
        <v>1483</v>
      </c>
    </row>
    <row r="1148" s="13" customFormat="1">
      <c r="A1148" s="13"/>
      <c r="B1148" s="229"/>
      <c r="C1148" s="230"/>
      <c r="D1148" s="231" t="s">
        <v>149</v>
      </c>
      <c r="E1148" s="232" t="s">
        <v>1</v>
      </c>
      <c r="F1148" s="233" t="s">
        <v>170</v>
      </c>
      <c r="G1148" s="230"/>
      <c r="H1148" s="232" t="s">
        <v>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U1148" s="13"/>
      <c r="V1148" s="13"/>
      <c r="W1148" s="13"/>
      <c r="X1148" s="13"/>
      <c r="Y1148" s="13"/>
      <c r="Z1148" s="13"/>
      <c r="AA1148" s="13"/>
      <c r="AB1148" s="13"/>
      <c r="AC1148" s="13"/>
      <c r="AD1148" s="13"/>
      <c r="AE1148" s="13"/>
      <c r="AT1148" s="239" t="s">
        <v>149</v>
      </c>
      <c r="AU1148" s="239" t="s">
        <v>147</v>
      </c>
      <c r="AV1148" s="13" t="s">
        <v>81</v>
      </c>
      <c r="AW1148" s="13" t="s">
        <v>30</v>
      </c>
      <c r="AX1148" s="13" t="s">
        <v>73</v>
      </c>
      <c r="AY1148" s="239" t="s">
        <v>139</v>
      </c>
    </row>
    <row r="1149" s="14" customFormat="1">
      <c r="A1149" s="14"/>
      <c r="B1149" s="240"/>
      <c r="C1149" s="241"/>
      <c r="D1149" s="231" t="s">
        <v>149</v>
      </c>
      <c r="E1149" s="242" t="s">
        <v>1</v>
      </c>
      <c r="F1149" s="243" t="s">
        <v>1484</v>
      </c>
      <c r="G1149" s="241"/>
      <c r="H1149" s="244">
        <v>2.7690000000000001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50" t="s">
        <v>149</v>
      </c>
      <c r="AU1149" s="250" t="s">
        <v>147</v>
      </c>
      <c r="AV1149" s="14" t="s">
        <v>147</v>
      </c>
      <c r="AW1149" s="14" t="s">
        <v>30</v>
      </c>
      <c r="AX1149" s="14" t="s">
        <v>73</v>
      </c>
      <c r="AY1149" s="250" t="s">
        <v>139</v>
      </c>
    </row>
    <row r="1150" s="13" customFormat="1">
      <c r="A1150" s="13"/>
      <c r="B1150" s="229"/>
      <c r="C1150" s="230"/>
      <c r="D1150" s="231" t="s">
        <v>149</v>
      </c>
      <c r="E1150" s="232" t="s">
        <v>1</v>
      </c>
      <c r="F1150" s="233" t="s">
        <v>162</v>
      </c>
      <c r="G1150" s="230"/>
      <c r="H1150" s="232" t="s">
        <v>1</v>
      </c>
      <c r="I1150" s="234"/>
      <c r="J1150" s="230"/>
      <c r="K1150" s="230"/>
      <c r="L1150" s="235"/>
      <c r="M1150" s="236"/>
      <c r="N1150" s="237"/>
      <c r="O1150" s="237"/>
      <c r="P1150" s="237"/>
      <c r="Q1150" s="237"/>
      <c r="R1150" s="237"/>
      <c r="S1150" s="237"/>
      <c r="T1150" s="238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39" t="s">
        <v>149</v>
      </c>
      <c r="AU1150" s="239" t="s">
        <v>147</v>
      </c>
      <c r="AV1150" s="13" t="s">
        <v>81</v>
      </c>
      <c r="AW1150" s="13" t="s">
        <v>30</v>
      </c>
      <c r="AX1150" s="13" t="s">
        <v>73</v>
      </c>
      <c r="AY1150" s="239" t="s">
        <v>139</v>
      </c>
    </row>
    <row r="1151" s="14" customFormat="1">
      <c r="A1151" s="14"/>
      <c r="B1151" s="240"/>
      <c r="C1151" s="241"/>
      <c r="D1151" s="231" t="s">
        <v>149</v>
      </c>
      <c r="E1151" s="242" t="s">
        <v>1</v>
      </c>
      <c r="F1151" s="243" t="s">
        <v>1485</v>
      </c>
      <c r="G1151" s="241"/>
      <c r="H1151" s="244">
        <v>6.7130000000000001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0" t="s">
        <v>149</v>
      </c>
      <c r="AU1151" s="250" t="s">
        <v>147</v>
      </c>
      <c r="AV1151" s="14" t="s">
        <v>147</v>
      </c>
      <c r="AW1151" s="14" t="s">
        <v>30</v>
      </c>
      <c r="AX1151" s="14" t="s">
        <v>73</v>
      </c>
      <c r="AY1151" s="250" t="s">
        <v>139</v>
      </c>
    </row>
    <row r="1152" s="15" customFormat="1">
      <c r="A1152" s="15"/>
      <c r="B1152" s="251"/>
      <c r="C1152" s="252"/>
      <c r="D1152" s="231" t="s">
        <v>149</v>
      </c>
      <c r="E1152" s="253" t="s">
        <v>1</v>
      </c>
      <c r="F1152" s="254" t="s">
        <v>174</v>
      </c>
      <c r="G1152" s="252"/>
      <c r="H1152" s="255">
        <v>9.4819999999999993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U1152" s="15"/>
      <c r="V1152" s="15"/>
      <c r="W1152" s="15"/>
      <c r="X1152" s="15"/>
      <c r="Y1152" s="15"/>
      <c r="Z1152" s="15"/>
      <c r="AA1152" s="15"/>
      <c r="AB1152" s="15"/>
      <c r="AC1152" s="15"/>
      <c r="AD1152" s="15"/>
      <c r="AE1152" s="15"/>
      <c r="AT1152" s="261" t="s">
        <v>149</v>
      </c>
      <c r="AU1152" s="261" t="s">
        <v>147</v>
      </c>
      <c r="AV1152" s="15" t="s">
        <v>146</v>
      </c>
      <c r="AW1152" s="15" t="s">
        <v>30</v>
      </c>
      <c r="AX1152" s="15" t="s">
        <v>81</v>
      </c>
      <c r="AY1152" s="261" t="s">
        <v>139</v>
      </c>
    </row>
    <row r="1153" s="2" customFormat="1" ht="16.5" customHeight="1">
      <c r="A1153" s="38"/>
      <c r="B1153" s="39"/>
      <c r="C1153" s="215" t="s">
        <v>1486</v>
      </c>
      <c r="D1153" s="215" t="s">
        <v>142</v>
      </c>
      <c r="E1153" s="216" t="s">
        <v>1487</v>
      </c>
      <c r="F1153" s="217" t="s">
        <v>1488</v>
      </c>
      <c r="G1153" s="218" t="s">
        <v>271</v>
      </c>
      <c r="H1153" s="219">
        <v>42.845999999999997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3.0000000000000001E-05</v>
      </c>
      <c r="R1153" s="225">
        <f>Q1153*H1153</f>
        <v>0.00128538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247</v>
      </c>
      <c r="AT1153" s="227" t="s">
        <v>142</v>
      </c>
      <c r="AU1153" s="227" t="s">
        <v>147</v>
      </c>
      <c r="AY1153" s="17" t="s">
        <v>139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147</v>
      </c>
      <c r="BK1153" s="228">
        <f>ROUND(I1153*H1153,2)</f>
        <v>0</v>
      </c>
      <c r="BL1153" s="17" t="s">
        <v>247</v>
      </c>
      <c r="BM1153" s="227" t="s">
        <v>1489</v>
      </c>
    </row>
    <row r="1154" s="13" customFormat="1">
      <c r="A1154" s="13"/>
      <c r="B1154" s="229"/>
      <c r="C1154" s="230"/>
      <c r="D1154" s="231" t="s">
        <v>149</v>
      </c>
      <c r="E1154" s="232" t="s">
        <v>1</v>
      </c>
      <c r="F1154" s="233" t="s">
        <v>162</v>
      </c>
      <c r="G1154" s="230"/>
      <c r="H1154" s="232" t="s">
        <v>1</v>
      </c>
      <c r="I1154" s="234"/>
      <c r="J1154" s="230"/>
      <c r="K1154" s="230"/>
      <c r="L1154" s="235"/>
      <c r="M1154" s="236"/>
      <c r="N1154" s="237"/>
      <c r="O1154" s="237"/>
      <c r="P1154" s="237"/>
      <c r="Q1154" s="237"/>
      <c r="R1154" s="237"/>
      <c r="S1154" s="237"/>
      <c r="T1154" s="238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39" t="s">
        <v>149</v>
      </c>
      <c r="AU1154" s="239" t="s">
        <v>147</v>
      </c>
      <c r="AV1154" s="13" t="s">
        <v>81</v>
      </c>
      <c r="AW1154" s="13" t="s">
        <v>30</v>
      </c>
      <c r="AX1154" s="13" t="s">
        <v>73</v>
      </c>
      <c r="AY1154" s="239" t="s">
        <v>139</v>
      </c>
    </row>
    <row r="1155" s="14" customFormat="1">
      <c r="A1155" s="14"/>
      <c r="B1155" s="240"/>
      <c r="C1155" s="241"/>
      <c r="D1155" s="231" t="s">
        <v>149</v>
      </c>
      <c r="E1155" s="242" t="s">
        <v>1</v>
      </c>
      <c r="F1155" s="243" t="s">
        <v>1329</v>
      </c>
      <c r="G1155" s="241"/>
      <c r="H1155" s="244">
        <v>13.366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0" t="s">
        <v>149</v>
      </c>
      <c r="AU1155" s="250" t="s">
        <v>147</v>
      </c>
      <c r="AV1155" s="14" t="s">
        <v>147</v>
      </c>
      <c r="AW1155" s="14" t="s">
        <v>30</v>
      </c>
      <c r="AX1155" s="14" t="s">
        <v>73</v>
      </c>
      <c r="AY1155" s="250" t="s">
        <v>139</v>
      </c>
    </row>
    <row r="1156" s="13" customFormat="1">
      <c r="A1156" s="13"/>
      <c r="B1156" s="229"/>
      <c r="C1156" s="230"/>
      <c r="D1156" s="231" t="s">
        <v>149</v>
      </c>
      <c r="E1156" s="232" t="s">
        <v>1</v>
      </c>
      <c r="F1156" s="233" t="s">
        <v>170</v>
      </c>
      <c r="G1156" s="230"/>
      <c r="H1156" s="232" t="s">
        <v>1</v>
      </c>
      <c r="I1156" s="234"/>
      <c r="J1156" s="230"/>
      <c r="K1156" s="230"/>
      <c r="L1156" s="235"/>
      <c r="M1156" s="236"/>
      <c r="N1156" s="237"/>
      <c r="O1156" s="237"/>
      <c r="P1156" s="237"/>
      <c r="Q1156" s="237"/>
      <c r="R1156" s="237"/>
      <c r="S1156" s="237"/>
      <c r="T1156" s="238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39" t="s">
        <v>149</v>
      </c>
      <c r="AU1156" s="239" t="s">
        <v>147</v>
      </c>
      <c r="AV1156" s="13" t="s">
        <v>81</v>
      </c>
      <c r="AW1156" s="13" t="s">
        <v>30</v>
      </c>
      <c r="AX1156" s="13" t="s">
        <v>73</v>
      </c>
      <c r="AY1156" s="239" t="s">
        <v>139</v>
      </c>
    </row>
    <row r="1157" s="14" customFormat="1">
      <c r="A1157" s="14"/>
      <c r="B1157" s="240"/>
      <c r="C1157" s="241"/>
      <c r="D1157" s="231" t="s">
        <v>149</v>
      </c>
      <c r="E1157" s="242" t="s">
        <v>1</v>
      </c>
      <c r="F1157" s="243" t="s">
        <v>1390</v>
      </c>
      <c r="G1157" s="241"/>
      <c r="H1157" s="244">
        <v>11.614000000000001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0" t="s">
        <v>149</v>
      </c>
      <c r="AU1157" s="250" t="s">
        <v>147</v>
      </c>
      <c r="AV1157" s="14" t="s">
        <v>147</v>
      </c>
      <c r="AW1157" s="14" t="s">
        <v>30</v>
      </c>
      <c r="AX1157" s="14" t="s">
        <v>73</v>
      </c>
      <c r="AY1157" s="250" t="s">
        <v>139</v>
      </c>
    </row>
    <row r="1158" s="13" customFormat="1">
      <c r="A1158" s="13"/>
      <c r="B1158" s="229"/>
      <c r="C1158" s="230"/>
      <c r="D1158" s="231" t="s">
        <v>149</v>
      </c>
      <c r="E1158" s="232" t="s">
        <v>1</v>
      </c>
      <c r="F1158" s="233" t="s">
        <v>172</v>
      </c>
      <c r="G1158" s="230"/>
      <c r="H1158" s="232" t="s">
        <v>1</v>
      </c>
      <c r="I1158" s="234"/>
      <c r="J1158" s="230"/>
      <c r="K1158" s="230"/>
      <c r="L1158" s="235"/>
      <c r="M1158" s="236"/>
      <c r="N1158" s="237"/>
      <c r="O1158" s="237"/>
      <c r="P1158" s="237"/>
      <c r="Q1158" s="237"/>
      <c r="R1158" s="237"/>
      <c r="S1158" s="237"/>
      <c r="T1158" s="238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39" t="s">
        <v>149</v>
      </c>
      <c r="AU1158" s="239" t="s">
        <v>147</v>
      </c>
      <c r="AV1158" s="13" t="s">
        <v>81</v>
      </c>
      <c r="AW1158" s="13" t="s">
        <v>30</v>
      </c>
      <c r="AX1158" s="13" t="s">
        <v>73</v>
      </c>
      <c r="AY1158" s="239" t="s">
        <v>139</v>
      </c>
    </row>
    <row r="1159" s="14" customFormat="1">
      <c r="A1159" s="14"/>
      <c r="B1159" s="240"/>
      <c r="C1159" s="241"/>
      <c r="D1159" s="231" t="s">
        <v>149</v>
      </c>
      <c r="E1159" s="242" t="s">
        <v>1</v>
      </c>
      <c r="F1159" s="243" t="s">
        <v>1384</v>
      </c>
      <c r="G1159" s="241"/>
      <c r="H1159" s="244">
        <v>17.866</v>
      </c>
      <c r="I1159" s="245"/>
      <c r="J1159" s="241"/>
      <c r="K1159" s="241"/>
      <c r="L1159" s="246"/>
      <c r="M1159" s="247"/>
      <c r="N1159" s="248"/>
      <c r="O1159" s="248"/>
      <c r="P1159" s="248"/>
      <c r="Q1159" s="248"/>
      <c r="R1159" s="248"/>
      <c r="S1159" s="248"/>
      <c r="T1159" s="249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0" t="s">
        <v>149</v>
      </c>
      <c r="AU1159" s="250" t="s">
        <v>147</v>
      </c>
      <c r="AV1159" s="14" t="s">
        <v>147</v>
      </c>
      <c r="AW1159" s="14" t="s">
        <v>30</v>
      </c>
      <c r="AX1159" s="14" t="s">
        <v>73</v>
      </c>
      <c r="AY1159" s="250" t="s">
        <v>139</v>
      </c>
    </row>
    <row r="1160" s="15" customFormat="1">
      <c r="A1160" s="15"/>
      <c r="B1160" s="251"/>
      <c r="C1160" s="252"/>
      <c r="D1160" s="231" t="s">
        <v>149</v>
      </c>
      <c r="E1160" s="253" t="s">
        <v>1</v>
      </c>
      <c r="F1160" s="254" t="s">
        <v>174</v>
      </c>
      <c r="G1160" s="252"/>
      <c r="H1160" s="255">
        <v>42.845999999999997</v>
      </c>
      <c r="I1160" s="256"/>
      <c r="J1160" s="252"/>
      <c r="K1160" s="252"/>
      <c r="L1160" s="257"/>
      <c r="M1160" s="258"/>
      <c r="N1160" s="259"/>
      <c r="O1160" s="259"/>
      <c r="P1160" s="259"/>
      <c r="Q1160" s="259"/>
      <c r="R1160" s="259"/>
      <c r="S1160" s="259"/>
      <c r="T1160" s="260"/>
      <c r="U1160" s="15"/>
      <c r="V1160" s="15"/>
      <c r="W1160" s="15"/>
      <c r="X1160" s="15"/>
      <c r="Y1160" s="15"/>
      <c r="Z1160" s="15"/>
      <c r="AA1160" s="15"/>
      <c r="AB1160" s="15"/>
      <c r="AC1160" s="15"/>
      <c r="AD1160" s="15"/>
      <c r="AE1160" s="15"/>
      <c r="AT1160" s="261" t="s">
        <v>149</v>
      </c>
      <c r="AU1160" s="261" t="s">
        <v>147</v>
      </c>
      <c r="AV1160" s="15" t="s">
        <v>146</v>
      </c>
      <c r="AW1160" s="15" t="s">
        <v>30</v>
      </c>
      <c r="AX1160" s="15" t="s">
        <v>81</v>
      </c>
      <c r="AY1160" s="261" t="s">
        <v>139</v>
      </c>
    </row>
    <row r="1161" s="2" customFormat="1" ht="24.15" customHeight="1">
      <c r="A1161" s="38"/>
      <c r="B1161" s="39"/>
      <c r="C1161" s="215" t="s">
        <v>1490</v>
      </c>
      <c r="D1161" s="215" t="s">
        <v>142</v>
      </c>
      <c r="E1161" s="216" t="s">
        <v>1491</v>
      </c>
      <c r="F1161" s="217" t="s">
        <v>1492</v>
      </c>
      <c r="G1161" s="218" t="s">
        <v>314</v>
      </c>
      <c r="H1161" s="219">
        <v>0.14599999999999999</v>
      </c>
      <c r="I1161" s="220"/>
      <c r="J1161" s="221">
        <f>ROUND(I1161*H1161,2)</f>
        <v>0</v>
      </c>
      <c r="K1161" s="222"/>
      <c r="L1161" s="44"/>
      <c r="M1161" s="223" t="s">
        <v>1</v>
      </c>
      <c r="N1161" s="224" t="s">
        <v>39</v>
      </c>
      <c r="O1161" s="91"/>
      <c r="P1161" s="225">
        <f>O1161*H1161</f>
        <v>0</v>
      </c>
      <c r="Q1161" s="225">
        <v>0</v>
      </c>
      <c r="R1161" s="225">
        <f>Q1161*H1161</f>
        <v>0</v>
      </c>
      <c r="S1161" s="225">
        <v>0</v>
      </c>
      <c r="T1161" s="226">
        <f>S1161*H1161</f>
        <v>0</v>
      </c>
      <c r="U1161" s="38"/>
      <c r="V1161" s="38"/>
      <c r="W1161" s="38"/>
      <c r="X1161" s="38"/>
      <c r="Y1161" s="38"/>
      <c r="Z1161" s="38"/>
      <c r="AA1161" s="38"/>
      <c r="AB1161" s="38"/>
      <c r="AC1161" s="38"/>
      <c r="AD1161" s="38"/>
      <c r="AE1161" s="38"/>
      <c r="AR1161" s="227" t="s">
        <v>247</v>
      </c>
      <c r="AT1161" s="227" t="s">
        <v>142</v>
      </c>
      <c r="AU1161" s="227" t="s">
        <v>147</v>
      </c>
      <c r="AY1161" s="17" t="s">
        <v>139</v>
      </c>
      <c r="BE1161" s="228">
        <f>IF(N1161="základní",J1161,0)</f>
        <v>0</v>
      </c>
      <c r="BF1161" s="228">
        <f>IF(N1161="snížená",J1161,0)</f>
        <v>0</v>
      </c>
      <c r="BG1161" s="228">
        <f>IF(N1161="zákl. přenesená",J1161,0)</f>
        <v>0</v>
      </c>
      <c r="BH1161" s="228">
        <f>IF(N1161="sníž. přenesená",J1161,0)</f>
        <v>0</v>
      </c>
      <c r="BI1161" s="228">
        <f>IF(N1161="nulová",J1161,0)</f>
        <v>0</v>
      </c>
      <c r="BJ1161" s="17" t="s">
        <v>147</v>
      </c>
      <c r="BK1161" s="228">
        <f>ROUND(I1161*H1161,2)</f>
        <v>0</v>
      </c>
      <c r="BL1161" s="17" t="s">
        <v>247</v>
      </c>
      <c r="BM1161" s="227" t="s">
        <v>1493</v>
      </c>
    </row>
    <row r="1162" s="2" customFormat="1" ht="24.15" customHeight="1">
      <c r="A1162" s="38"/>
      <c r="B1162" s="39"/>
      <c r="C1162" s="215" t="s">
        <v>1494</v>
      </c>
      <c r="D1162" s="215" t="s">
        <v>142</v>
      </c>
      <c r="E1162" s="216" t="s">
        <v>1495</v>
      </c>
      <c r="F1162" s="217" t="s">
        <v>1496</v>
      </c>
      <c r="G1162" s="218" t="s">
        <v>314</v>
      </c>
      <c r="H1162" s="219">
        <v>0.14599999999999999</v>
      </c>
      <c r="I1162" s="220"/>
      <c r="J1162" s="221">
        <f>ROUND(I1162*H1162,2)</f>
        <v>0</v>
      </c>
      <c r="K1162" s="222"/>
      <c r="L1162" s="44"/>
      <c r="M1162" s="223" t="s">
        <v>1</v>
      </c>
      <c r="N1162" s="224" t="s">
        <v>39</v>
      </c>
      <c r="O1162" s="91"/>
      <c r="P1162" s="225">
        <f>O1162*H1162</f>
        <v>0</v>
      </c>
      <c r="Q1162" s="225">
        <v>0</v>
      </c>
      <c r="R1162" s="225">
        <f>Q1162*H1162</f>
        <v>0</v>
      </c>
      <c r="S1162" s="225">
        <v>0</v>
      </c>
      <c r="T1162" s="226">
        <f>S1162*H1162</f>
        <v>0</v>
      </c>
      <c r="U1162" s="38"/>
      <c r="V1162" s="38"/>
      <c r="W1162" s="38"/>
      <c r="X1162" s="38"/>
      <c r="Y1162" s="38"/>
      <c r="Z1162" s="38"/>
      <c r="AA1162" s="38"/>
      <c r="AB1162" s="38"/>
      <c r="AC1162" s="38"/>
      <c r="AD1162" s="38"/>
      <c r="AE1162" s="38"/>
      <c r="AR1162" s="227" t="s">
        <v>247</v>
      </c>
      <c r="AT1162" s="227" t="s">
        <v>142</v>
      </c>
      <c r="AU1162" s="227" t="s">
        <v>147</v>
      </c>
      <c r="AY1162" s="17" t="s">
        <v>139</v>
      </c>
      <c r="BE1162" s="228">
        <f>IF(N1162="základní",J1162,0)</f>
        <v>0</v>
      </c>
      <c r="BF1162" s="228">
        <f>IF(N1162="snížená",J1162,0)</f>
        <v>0</v>
      </c>
      <c r="BG1162" s="228">
        <f>IF(N1162="zákl. přenesená",J1162,0)</f>
        <v>0</v>
      </c>
      <c r="BH1162" s="228">
        <f>IF(N1162="sníž. přenesená",J1162,0)</f>
        <v>0</v>
      </c>
      <c r="BI1162" s="228">
        <f>IF(N1162="nulová",J1162,0)</f>
        <v>0</v>
      </c>
      <c r="BJ1162" s="17" t="s">
        <v>147</v>
      </c>
      <c r="BK1162" s="228">
        <f>ROUND(I1162*H1162,2)</f>
        <v>0</v>
      </c>
      <c r="BL1162" s="17" t="s">
        <v>247</v>
      </c>
      <c r="BM1162" s="227" t="s">
        <v>1497</v>
      </c>
    </row>
    <row r="1163" s="2" customFormat="1" ht="24.15" customHeight="1">
      <c r="A1163" s="38"/>
      <c r="B1163" s="39"/>
      <c r="C1163" s="215" t="s">
        <v>1498</v>
      </c>
      <c r="D1163" s="215" t="s">
        <v>142</v>
      </c>
      <c r="E1163" s="216" t="s">
        <v>1499</v>
      </c>
      <c r="F1163" s="217" t="s">
        <v>1500</v>
      </c>
      <c r="G1163" s="218" t="s">
        <v>314</v>
      </c>
      <c r="H1163" s="219">
        <v>0.14599999999999999</v>
      </c>
      <c r="I1163" s="220"/>
      <c r="J1163" s="221">
        <f>ROUND(I1163*H1163,2)</f>
        <v>0</v>
      </c>
      <c r="K1163" s="222"/>
      <c r="L1163" s="44"/>
      <c r="M1163" s="223" t="s">
        <v>1</v>
      </c>
      <c r="N1163" s="224" t="s">
        <v>39</v>
      </c>
      <c r="O1163" s="91"/>
      <c r="P1163" s="225">
        <f>O1163*H1163</f>
        <v>0</v>
      </c>
      <c r="Q1163" s="225">
        <v>0</v>
      </c>
      <c r="R1163" s="225">
        <f>Q1163*H1163</f>
        <v>0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247</v>
      </c>
      <c r="AT1163" s="227" t="s">
        <v>142</v>
      </c>
      <c r="AU1163" s="227" t="s">
        <v>147</v>
      </c>
      <c r="AY1163" s="17" t="s">
        <v>139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147</v>
      </c>
      <c r="BK1163" s="228">
        <f>ROUND(I1163*H1163,2)</f>
        <v>0</v>
      </c>
      <c r="BL1163" s="17" t="s">
        <v>247</v>
      </c>
      <c r="BM1163" s="227" t="s">
        <v>1501</v>
      </c>
    </row>
    <row r="1164" s="12" customFormat="1" ht="22.8" customHeight="1">
      <c r="A1164" s="12"/>
      <c r="B1164" s="199"/>
      <c r="C1164" s="200"/>
      <c r="D1164" s="201" t="s">
        <v>72</v>
      </c>
      <c r="E1164" s="213" t="s">
        <v>1502</v>
      </c>
      <c r="F1164" s="213" t="s">
        <v>1503</v>
      </c>
      <c r="G1164" s="200"/>
      <c r="H1164" s="200"/>
      <c r="I1164" s="203"/>
      <c r="J1164" s="214">
        <f>BK1164</f>
        <v>0</v>
      </c>
      <c r="K1164" s="200"/>
      <c r="L1164" s="205"/>
      <c r="M1164" s="206"/>
      <c r="N1164" s="207"/>
      <c r="O1164" s="207"/>
      <c r="P1164" s="208">
        <f>SUM(P1165:P1233)</f>
        <v>0</v>
      </c>
      <c r="Q1164" s="207"/>
      <c r="R1164" s="208">
        <f>SUM(R1165:R1233)</f>
        <v>0.35428412000000004</v>
      </c>
      <c r="S1164" s="207"/>
      <c r="T1164" s="209">
        <f>SUM(T1165:T1233)</f>
        <v>0</v>
      </c>
      <c r="U1164" s="12"/>
      <c r="V1164" s="12"/>
      <c r="W1164" s="12"/>
      <c r="X1164" s="12"/>
      <c r="Y1164" s="12"/>
      <c r="Z1164" s="12"/>
      <c r="AA1164" s="12"/>
      <c r="AB1164" s="12"/>
      <c r="AC1164" s="12"/>
      <c r="AD1164" s="12"/>
      <c r="AE1164" s="12"/>
      <c r="AR1164" s="210" t="s">
        <v>147</v>
      </c>
      <c r="AT1164" s="211" t="s">
        <v>72</v>
      </c>
      <c r="AU1164" s="211" t="s">
        <v>81</v>
      </c>
      <c r="AY1164" s="210" t="s">
        <v>139</v>
      </c>
      <c r="BK1164" s="212">
        <f>SUM(BK1165:BK1233)</f>
        <v>0</v>
      </c>
    </row>
    <row r="1165" s="2" customFormat="1" ht="16.5" customHeight="1">
      <c r="A1165" s="38"/>
      <c r="B1165" s="39"/>
      <c r="C1165" s="215" t="s">
        <v>1504</v>
      </c>
      <c r="D1165" s="215" t="s">
        <v>142</v>
      </c>
      <c r="E1165" s="216" t="s">
        <v>1505</v>
      </c>
      <c r="F1165" s="217" t="s">
        <v>1506</v>
      </c>
      <c r="G1165" s="218" t="s">
        <v>154</v>
      </c>
      <c r="H1165" s="219">
        <v>17.102</v>
      </c>
      <c r="I1165" s="220"/>
      <c r="J1165" s="221">
        <f>ROUND(I1165*H1165,2)</f>
        <v>0</v>
      </c>
      <c r="K1165" s="222"/>
      <c r="L1165" s="44"/>
      <c r="M1165" s="223" t="s">
        <v>1</v>
      </c>
      <c r="N1165" s="224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247</v>
      </c>
      <c r="AT1165" s="227" t="s">
        <v>142</v>
      </c>
      <c r="AU1165" s="227" t="s">
        <v>147</v>
      </c>
      <c r="AY1165" s="17" t="s">
        <v>139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147</v>
      </c>
      <c r="BK1165" s="228">
        <f>ROUND(I1165*H1165,2)</f>
        <v>0</v>
      </c>
      <c r="BL1165" s="17" t="s">
        <v>247</v>
      </c>
      <c r="BM1165" s="227" t="s">
        <v>1507</v>
      </c>
    </row>
    <row r="1166" s="13" customFormat="1">
      <c r="A1166" s="13"/>
      <c r="B1166" s="229"/>
      <c r="C1166" s="230"/>
      <c r="D1166" s="231" t="s">
        <v>149</v>
      </c>
      <c r="E1166" s="232" t="s">
        <v>1</v>
      </c>
      <c r="F1166" s="233" t="s">
        <v>166</v>
      </c>
      <c r="G1166" s="230"/>
      <c r="H1166" s="232" t="s">
        <v>1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39" t="s">
        <v>149</v>
      </c>
      <c r="AU1166" s="239" t="s">
        <v>147</v>
      </c>
      <c r="AV1166" s="13" t="s">
        <v>81</v>
      </c>
      <c r="AW1166" s="13" t="s">
        <v>30</v>
      </c>
      <c r="AX1166" s="13" t="s">
        <v>73</v>
      </c>
      <c r="AY1166" s="239" t="s">
        <v>139</v>
      </c>
    </row>
    <row r="1167" s="14" customFormat="1">
      <c r="A1167" s="14"/>
      <c r="B1167" s="240"/>
      <c r="C1167" s="241"/>
      <c r="D1167" s="231" t="s">
        <v>149</v>
      </c>
      <c r="E1167" s="242" t="s">
        <v>1</v>
      </c>
      <c r="F1167" s="243" t="s">
        <v>1508</v>
      </c>
      <c r="G1167" s="241"/>
      <c r="H1167" s="244">
        <v>5.6260000000000003</v>
      </c>
      <c r="I1167" s="245"/>
      <c r="J1167" s="241"/>
      <c r="K1167" s="241"/>
      <c r="L1167" s="246"/>
      <c r="M1167" s="247"/>
      <c r="N1167" s="248"/>
      <c r="O1167" s="248"/>
      <c r="P1167" s="248"/>
      <c r="Q1167" s="248"/>
      <c r="R1167" s="248"/>
      <c r="S1167" s="248"/>
      <c r="T1167" s="249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0" t="s">
        <v>149</v>
      </c>
      <c r="AU1167" s="250" t="s">
        <v>147</v>
      </c>
      <c r="AV1167" s="14" t="s">
        <v>147</v>
      </c>
      <c r="AW1167" s="14" t="s">
        <v>30</v>
      </c>
      <c r="AX1167" s="14" t="s">
        <v>73</v>
      </c>
      <c r="AY1167" s="250" t="s">
        <v>139</v>
      </c>
    </row>
    <row r="1168" s="13" customFormat="1">
      <c r="A1168" s="13"/>
      <c r="B1168" s="229"/>
      <c r="C1168" s="230"/>
      <c r="D1168" s="231" t="s">
        <v>149</v>
      </c>
      <c r="E1168" s="232" t="s">
        <v>1</v>
      </c>
      <c r="F1168" s="233" t="s">
        <v>164</v>
      </c>
      <c r="G1168" s="230"/>
      <c r="H1168" s="232" t="s">
        <v>1</v>
      </c>
      <c r="I1168" s="234"/>
      <c r="J1168" s="230"/>
      <c r="K1168" s="230"/>
      <c r="L1168" s="235"/>
      <c r="M1168" s="236"/>
      <c r="N1168" s="237"/>
      <c r="O1168" s="237"/>
      <c r="P1168" s="237"/>
      <c r="Q1168" s="237"/>
      <c r="R1168" s="237"/>
      <c r="S1168" s="237"/>
      <c r="T1168" s="238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39" t="s">
        <v>149</v>
      </c>
      <c r="AU1168" s="239" t="s">
        <v>147</v>
      </c>
      <c r="AV1168" s="13" t="s">
        <v>81</v>
      </c>
      <c r="AW1168" s="13" t="s">
        <v>30</v>
      </c>
      <c r="AX1168" s="13" t="s">
        <v>73</v>
      </c>
      <c r="AY1168" s="239" t="s">
        <v>139</v>
      </c>
    </row>
    <row r="1169" s="14" customFormat="1">
      <c r="A1169" s="14"/>
      <c r="B1169" s="240"/>
      <c r="C1169" s="241"/>
      <c r="D1169" s="231" t="s">
        <v>149</v>
      </c>
      <c r="E1169" s="242" t="s">
        <v>1</v>
      </c>
      <c r="F1169" s="243" t="s">
        <v>1509</v>
      </c>
      <c r="G1169" s="241"/>
      <c r="H1169" s="244">
        <v>11.476000000000001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0" t="s">
        <v>149</v>
      </c>
      <c r="AU1169" s="250" t="s">
        <v>147</v>
      </c>
      <c r="AV1169" s="14" t="s">
        <v>147</v>
      </c>
      <c r="AW1169" s="14" t="s">
        <v>30</v>
      </c>
      <c r="AX1169" s="14" t="s">
        <v>73</v>
      </c>
      <c r="AY1169" s="250" t="s">
        <v>139</v>
      </c>
    </row>
    <row r="1170" s="15" customFormat="1">
      <c r="A1170" s="15"/>
      <c r="B1170" s="251"/>
      <c r="C1170" s="252"/>
      <c r="D1170" s="231" t="s">
        <v>149</v>
      </c>
      <c r="E1170" s="253" t="s">
        <v>1</v>
      </c>
      <c r="F1170" s="254" t="s">
        <v>174</v>
      </c>
      <c r="G1170" s="252"/>
      <c r="H1170" s="255">
        <v>17.102</v>
      </c>
      <c r="I1170" s="256"/>
      <c r="J1170" s="252"/>
      <c r="K1170" s="252"/>
      <c r="L1170" s="257"/>
      <c r="M1170" s="258"/>
      <c r="N1170" s="259"/>
      <c r="O1170" s="259"/>
      <c r="P1170" s="259"/>
      <c r="Q1170" s="259"/>
      <c r="R1170" s="259"/>
      <c r="S1170" s="259"/>
      <c r="T1170" s="260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61" t="s">
        <v>149</v>
      </c>
      <c r="AU1170" s="261" t="s">
        <v>147</v>
      </c>
      <c r="AV1170" s="15" t="s">
        <v>146</v>
      </c>
      <c r="AW1170" s="15" t="s">
        <v>30</v>
      </c>
      <c r="AX1170" s="15" t="s">
        <v>81</v>
      </c>
      <c r="AY1170" s="261" t="s">
        <v>139</v>
      </c>
    </row>
    <row r="1171" s="2" customFormat="1" ht="16.5" customHeight="1">
      <c r="A1171" s="38"/>
      <c r="B1171" s="39"/>
      <c r="C1171" s="215" t="s">
        <v>1510</v>
      </c>
      <c r="D1171" s="215" t="s">
        <v>142</v>
      </c>
      <c r="E1171" s="216" t="s">
        <v>1511</v>
      </c>
      <c r="F1171" s="217" t="s">
        <v>1512</v>
      </c>
      <c r="G1171" s="218" t="s">
        <v>154</v>
      </c>
      <c r="H1171" s="219">
        <v>17.102</v>
      </c>
      <c r="I1171" s="220"/>
      <c r="J1171" s="221">
        <f>ROUND(I1171*H1171,2)</f>
        <v>0</v>
      </c>
      <c r="K1171" s="222"/>
      <c r="L1171" s="44"/>
      <c r="M1171" s="223" t="s">
        <v>1</v>
      </c>
      <c r="N1171" s="224" t="s">
        <v>39</v>
      </c>
      <c r="O1171" s="91"/>
      <c r="P1171" s="225">
        <f>O1171*H1171</f>
        <v>0</v>
      </c>
      <c r="Q1171" s="225">
        <v>0.00029999999999999997</v>
      </c>
      <c r="R1171" s="225">
        <f>Q1171*H1171</f>
        <v>0.0051305999999999999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247</v>
      </c>
      <c r="AT1171" s="227" t="s">
        <v>142</v>
      </c>
      <c r="AU1171" s="227" t="s">
        <v>147</v>
      </c>
      <c r="AY1171" s="17" t="s">
        <v>139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147</v>
      </c>
      <c r="BK1171" s="228">
        <f>ROUND(I1171*H1171,2)</f>
        <v>0</v>
      </c>
      <c r="BL1171" s="17" t="s">
        <v>247</v>
      </c>
      <c r="BM1171" s="227" t="s">
        <v>1513</v>
      </c>
    </row>
    <row r="1172" s="13" customFormat="1">
      <c r="A1172" s="13"/>
      <c r="B1172" s="229"/>
      <c r="C1172" s="230"/>
      <c r="D1172" s="231" t="s">
        <v>149</v>
      </c>
      <c r="E1172" s="232" t="s">
        <v>1</v>
      </c>
      <c r="F1172" s="233" t="s">
        <v>166</v>
      </c>
      <c r="G1172" s="230"/>
      <c r="H1172" s="232" t="s">
        <v>1</v>
      </c>
      <c r="I1172" s="234"/>
      <c r="J1172" s="230"/>
      <c r="K1172" s="230"/>
      <c r="L1172" s="235"/>
      <c r="M1172" s="236"/>
      <c r="N1172" s="237"/>
      <c r="O1172" s="237"/>
      <c r="P1172" s="237"/>
      <c r="Q1172" s="237"/>
      <c r="R1172" s="237"/>
      <c r="S1172" s="237"/>
      <c r="T1172" s="238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39" t="s">
        <v>149</v>
      </c>
      <c r="AU1172" s="239" t="s">
        <v>147</v>
      </c>
      <c r="AV1172" s="13" t="s">
        <v>81</v>
      </c>
      <c r="AW1172" s="13" t="s">
        <v>30</v>
      </c>
      <c r="AX1172" s="13" t="s">
        <v>73</v>
      </c>
      <c r="AY1172" s="239" t="s">
        <v>139</v>
      </c>
    </row>
    <row r="1173" s="14" customFormat="1">
      <c r="A1173" s="14"/>
      <c r="B1173" s="240"/>
      <c r="C1173" s="241"/>
      <c r="D1173" s="231" t="s">
        <v>149</v>
      </c>
      <c r="E1173" s="242" t="s">
        <v>1</v>
      </c>
      <c r="F1173" s="243" t="s">
        <v>1508</v>
      </c>
      <c r="G1173" s="241"/>
      <c r="H1173" s="244">
        <v>5.6260000000000003</v>
      </c>
      <c r="I1173" s="245"/>
      <c r="J1173" s="241"/>
      <c r="K1173" s="241"/>
      <c r="L1173" s="246"/>
      <c r="M1173" s="247"/>
      <c r="N1173" s="248"/>
      <c r="O1173" s="248"/>
      <c r="P1173" s="248"/>
      <c r="Q1173" s="248"/>
      <c r="R1173" s="248"/>
      <c r="S1173" s="248"/>
      <c r="T1173" s="249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0" t="s">
        <v>149</v>
      </c>
      <c r="AU1173" s="250" t="s">
        <v>147</v>
      </c>
      <c r="AV1173" s="14" t="s">
        <v>147</v>
      </c>
      <c r="AW1173" s="14" t="s">
        <v>30</v>
      </c>
      <c r="AX1173" s="14" t="s">
        <v>73</v>
      </c>
      <c r="AY1173" s="250" t="s">
        <v>139</v>
      </c>
    </row>
    <row r="1174" s="13" customFormat="1">
      <c r="A1174" s="13"/>
      <c r="B1174" s="229"/>
      <c r="C1174" s="230"/>
      <c r="D1174" s="231" t="s">
        <v>149</v>
      </c>
      <c r="E1174" s="232" t="s">
        <v>1</v>
      </c>
      <c r="F1174" s="233" t="s">
        <v>164</v>
      </c>
      <c r="G1174" s="230"/>
      <c r="H1174" s="232" t="s">
        <v>1</v>
      </c>
      <c r="I1174" s="234"/>
      <c r="J1174" s="230"/>
      <c r="K1174" s="230"/>
      <c r="L1174" s="235"/>
      <c r="M1174" s="236"/>
      <c r="N1174" s="237"/>
      <c r="O1174" s="237"/>
      <c r="P1174" s="237"/>
      <c r="Q1174" s="237"/>
      <c r="R1174" s="237"/>
      <c r="S1174" s="237"/>
      <c r="T1174" s="238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39" t="s">
        <v>149</v>
      </c>
      <c r="AU1174" s="239" t="s">
        <v>147</v>
      </c>
      <c r="AV1174" s="13" t="s">
        <v>81</v>
      </c>
      <c r="AW1174" s="13" t="s">
        <v>30</v>
      </c>
      <c r="AX1174" s="13" t="s">
        <v>73</v>
      </c>
      <c r="AY1174" s="239" t="s">
        <v>139</v>
      </c>
    </row>
    <row r="1175" s="14" customFormat="1">
      <c r="A1175" s="14"/>
      <c r="B1175" s="240"/>
      <c r="C1175" s="241"/>
      <c r="D1175" s="231" t="s">
        <v>149</v>
      </c>
      <c r="E1175" s="242" t="s">
        <v>1</v>
      </c>
      <c r="F1175" s="243" t="s">
        <v>1509</v>
      </c>
      <c r="G1175" s="241"/>
      <c r="H1175" s="244">
        <v>11.476000000000001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149</v>
      </c>
      <c r="AU1175" s="250" t="s">
        <v>147</v>
      </c>
      <c r="AV1175" s="14" t="s">
        <v>147</v>
      </c>
      <c r="AW1175" s="14" t="s">
        <v>30</v>
      </c>
      <c r="AX1175" s="14" t="s">
        <v>73</v>
      </c>
      <c r="AY1175" s="250" t="s">
        <v>139</v>
      </c>
    </row>
    <row r="1176" s="15" customFormat="1">
      <c r="A1176" s="15"/>
      <c r="B1176" s="251"/>
      <c r="C1176" s="252"/>
      <c r="D1176" s="231" t="s">
        <v>149</v>
      </c>
      <c r="E1176" s="253" t="s">
        <v>1</v>
      </c>
      <c r="F1176" s="254" t="s">
        <v>174</v>
      </c>
      <c r="G1176" s="252"/>
      <c r="H1176" s="255">
        <v>17.102</v>
      </c>
      <c r="I1176" s="256"/>
      <c r="J1176" s="252"/>
      <c r="K1176" s="252"/>
      <c r="L1176" s="257"/>
      <c r="M1176" s="258"/>
      <c r="N1176" s="259"/>
      <c r="O1176" s="259"/>
      <c r="P1176" s="259"/>
      <c r="Q1176" s="259"/>
      <c r="R1176" s="259"/>
      <c r="S1176" s="259"/>
      <c r="T1176" s="260"/>
      <c r="U1176" s="15"/>
      <c r="V1176" s="15"/>
      <c r="W1176" s="15"/>
      <c r="X1176" s="15"/>
      <c r="Y1176" s="15"/>
      <c r="Z1176" s="15"/>
      <c r="AA1176" s="15"/>
      <c r="AB1176" s="15"/>
      <c r="AC1176" s="15"/>
      <c r="AD1176" s="15"/>
      <c r="AE1176" s="15"/>
      <c r="AT1176" s="261" t="s">
        <v>149</v>
      </c>
      <c r="AU1176" s="261" t="s">
        <v>147</v>
      </c>
      <c r="AV1176" s="15" t="s">
        <v>146</v>
      </c>
      <c r="AW1176" s="15" t="s">
        <v>30</v>
      </c>
      <c r="AX1176" s="15" t="s">
        <v>81</v>
      </c>
      <c r="AY1176" s="261" t="s">
        <v>139</v>
      </c>
    </row>
    <row r="1177" s="2" customFormat="1" ht="24.15" customHeight="1">
      <c r="A1177" s="38"/>
      <c r="B1177" s="39"/>
      <c r="C1177" s="215" t="s">
        <v>1514</v>
      </c>
      <c r="D1177" s="215" t="s">
        <v>142</v>
      </c>
      <c r="E1177" s="216" t="s">
        <v>1515</v>
      </c>
      <c r="F1177" s="217" t="s">
        <v>1516</v>
      </c>
      <c r="G1177" s="218" t="s">
        <v>145</v>
      </c>
      <c r="H1177" s="219">
        <v>2</v>
      </c>
      <c r="I1177" s="220"/>
      <c r="J1177" s="221">
        <f>ROUND(I1177*H1177,2)</f>
        <v>0</v>
      </c>
      <c r="K1177" s="222"/>
      <c r="L1177" s="44"/>
      <c r="M1177" s="223" t="s">
        <v>1</v>
      </c>
      <c r="N1177" s="224" t="s">
        <v>39</v>
      </c>
      <c r="O1177" s="91"/>
      <c r="P1177" s="225">
        <f>O1177*H1177</f>
        <v>0</v>
      </c>
      <c r="Q1177" s="225">
        <v>0.00021000000000000001</v>
      </c>
      <c r="R1177" s="225">
        <f>Q1177*H1177</f>
        <v>0.00042000000000000002</v>
      </c>
      <c r="S1177" s="225">
        <v>0</v>
      </c>
      <c r="T1177" s="226">
        <f>S1177*H1177</f>
        <v>0</v>
      </c>
      <c r="U1177" s="38"/>
      <c r="V1177" s="38"/>
      <c r="W1177" s="38"/>
      <c r="X1177" s="38"/>
      <c r="Y1177" s="38"/>
      <c r="Z1177" s="38"/>
      <c r="AA1177" s="38"/>
      <c r="AB1177" s="38"/>
      <c r="AC1177" s="38"/>
      <c r="AD1177" s="38"/>
      <c r="AE1177" s="38"/>
      <c r="AR1177" s="227" t="s">
        <v>247</v>
      </c>
      <c r="AT1177" s="227" t="s">
        <v>142</v>
      </c>
      <c r="AU1177" s="227" t="s">
        <v>147</v>
      </c>
      <c r="AY1177" s="17" t="s">
        <v>139</v>
      </c>
      <c r="BE1177" s="228">
        <f>IF(N1177="základní",J1177,0)</f>
        <v>0</v>
      </c>
      <c r="BF1177" s="228">
        <f>IF(N1177="snížená",J1177,0)</f>
        <v>0</v>
      </c>
      <c r="BG1177" s="228">
        <f>IF(N1177="zákl. přenesená",J1177,0)</f>
        <v>0</v>
      </c>
      <c r="BH1177" s="228">
        <f>IF(N1177="sníž. přenesená",J1177,0)</f>
        <v>0</v>
      </c>
      <c r="BI1177" s="228">
        <f>IF(N1177="nulová",J1177,0)</f>
        <v>0</v>
      </c>
      <c r="BJ1177" s="17" t="s">
        <v>147</v>
      </c>
      <c r="BK1177" s="228">
        <f>ROUND(I1177*H1177,2)</f>
        <v>0</v>
      </c>
      <c r="BL1177" s="17" t="s">
        <v>247</v>
      </c>
      <c r="BM1177" s="227" t="s">
        <v>1517</v>
      </c>
    </row>
    <row r="1178" s="13" customFormat="1">
      <c r="A1178" s="13"/>
      <c r="B1178" s="229"/>
      <c r="C1178" s="230"/>
      <c r="D1178" s="231" t="s">
        <v>149</v>
      </c>
      <c r="E1178" s="232" t="s">
        <v>1</v>
      </c>
      <c r="F1178" s="233" t="s">
        <v>1518</v>
      </c>
      <c r="G1178" s="230"/>
      <c r="H1178" s="232" t="s">
        <v>1</v>
      </c>
      <c r="I1178" s="234"/>
      <c r="J1178" s="230"/>
      <c r="K1178" s="230"/>
      <c r="L1178" s="235"/>
      <c r="M1178" s="236"/>
      <c r="N1178" s="237"/>
      <c r="O1178" s="237"/>
      <c r="P1178" s="237"/>
      <c r="Q1178" s="237"/>
      <c r="R1178" s="237"/>
      <c r="S1178" s="237"/>
      <c r="T1178" s="238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39" t="s">
        <v>149</v>
      </c>
      <c r="AU1178" s="239" t="s">
        <v>147</v>
      </c>
      <c r="AV1178" s="13" t="s">
        <v>81</v>
      </c>
      <c r="AW1178" s="13" t="s">
        <v>30</v>
      </c>
      <c r="AX1178" s="13" t="s">
        <v>73</v>
      </c>
      <c r="AY1178" s="239" t="s">
        <v>139</v>
      </c>
    </row>
    <row r="1179" s="14" customFormat="1">
      <c r="A1179" s="14"/>
      <c r="B1179" s="240"/>
      <c r="C1179" s="241"/>
      <c r="D1179" s="231" t="s">
        <v>149</v>
      </c>
      <c r="E1179" s="242" t="s">
        <v>1</v>
      </c>
      <c r="F1179" s="243" t="s">
        <v>147</v>
      </c>
      <c r="G1179" s="241"/>
      <c r="H1179" s="244">
        <v>2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149</v>
      </c>
      <c r="AU1179" s="250" t="s">
        <v>147</v>
      </c>
      <c r="AV1179" s="14" t="s">
        <v>147</v>
      </c>
      <c r="AW1179" s="14" t="s">
        <v>30</v>
      </c>
      <c r="AX1179" s="14" t="s">
        <v>73</v>
      </c>
      <c r="AY1179" s="250" t="s">
        <v>139</v>
      </c>
    </row>
    <row r="1180" s="15" customFormat="1">
      <c r="A1180" s="15"/>
      <c r="B1180" s="251"/>
      <c r="C1180" s="252"/>
      <c r="D1180" s="231" t="s">
        <v>149</v>
      </c>
      <c r="E1180" s="253" t="s">
        <v>1</v>
      </c>
      <c r="F1180" s="254" t="s">
        <v>174</v>
      </c>
      <c r="G1180" s="252"/>
      <c r="H1180" s="255">
        <v>2</v>
      </c>
      <c r="I1180" s="256"/>
      <c r="J1180" s="252"/>
      <c r="K1180" s="252"/>
      <c r="L1180" s="257"/>
      <c r="M1180" s="258"/>
      <c r="N1180" s="259"/>
      <c r="O1180" s="259"/>
      <c r="P1180" s="259"/>
      <c r="Q1180" s="259"/>
      <c r="R1180" s="259"/>
      <c r="S1180" s="259"/>
      <c r="T1180" s="260"/>
      <c r="U1180" s="15"/>
      <c r="V1180" s="15"/>
      <c r="W1180" s="15"/>
      <c r="X1180" s="15"/>
      <c r="Y1180" s="15"/>
      <c r="Z1180" s="15"/>
      <c r="AA1180" s="15"/>
      <c r="AB1180" s="15"/>
      <c r="AC1180" s="15"/>
      <c r="AD1180" s="15"/>
      <c r="AE1180" s="15"/>
      <c r="AT1180" s="261" t="s">
        <v>149</v>
      </c>
      <c r="AU1180" s="261" t="s">
        <v>147</v>
      </c>
      <c r="AV1180" s="15" t="s">
        <v>146</v>
      </c>
      <c r="AW1180" s="15" t="s">
        <v>30</v>
      </c>
      <c r="AX1180" s="15" t="s">
        <v>81</v>
      </c>
      <c r="AY1180" s="261" t="s">
        <v>139</v>
      </c>
    </row>
    <row r="1181" s="2" customFormat="1" ht="24.15" customHeight="1">
      <c r="A1181" s="38"/>
      <c r="B1181" s="39"/>
      <c r="C1181" s="215" t="s">
        <v>1519</v>
      </c>
      <c r="D1181" s="215" t="s">
        <v>142</v>
      </c>
      <c r="E1181" s="216" t="s">
        <v>1520</v>
      </c>
      <c r="F1181" s="217" t="s">
        <v>1521</v>
      </c>
      <c r="G1181" s="218" t="s">
        <v>271</v>
      </c>
      <c r="H1181" s="219">
        <v>15.884</v>
      </c>
      <c r="I1181" s="220"/>
      <c r="J1181" s="221">
        <f>ROUND(I1181*H1181,2)</f>
        <v>0</v>
      </c>
      <c r="K1181" s="222"/>
      <c r="L1181" s="44"/>
      <c r="M1181" s="223" t="s">
        <v>1</v>
      </c>
      <c r="N1181" s="224" t="s">
        <v>39</v>
      </c>
      <c r="O1181" s="91"/>
      <c r="P1181" s="225">
        <f>O1181*H1181</f>
        <v>0</v>
      </c>
      <c r="Q1181" s="225">
        <v>0</v>
      </c>
      <c r="R1181" s="225">
        <f>Q1181*H1181</f>
        <v>0</v>
      </c>
      <c r="S1181" s="225">
        <v>0</v>
      </c>
      <c r="T1181" s="226">
        <f>S1181*H1181</f>
        <v>0</v>
      </c>
      <c r="U1181" s="38"/>
      <c r="V1181" s="38"/>
      <c r="W1181" s="38"/>
      <c r="X1181" s="38"/>
      <c r="Y1181" s="38"/>
      <c r="Z1181" s="38"/>
      <c r="AA1181" s="38"/>
      <c r="AB1181" s="38"/>
      <c r="AC1181" s="38"/>
      <c r="AD1181" s="38"/>
      <c r="AE1181" s="38"/>
      <c r="AR1181" s="227" t="s">
        <v>247</v>
      </c>
      <c r="AT1181" s="227" t="s">
        <v>142</v>
      </c>
      <c r="AU1181" s="227" t="s">
        <v>147</v>
      </c>
      <c r="AY1181" s="17" t="s">
        <v>139</v>
      </c>
      <c r="BE1181" s="228">
        <f>IF(N1181="základní",J1181,0)</f>
        <v>0</v>
      </c>
      <c r="BF1181" s="228">
        <f>IF(N1181="snížená",J1181,0)</f>
        <v>0</v>
      </c>
      <c r="BG1181" s="228">
        <f>IF(N1181="zákl. přenesená",J1181,0)</f>
        <v>0</v>
      </c>
      <c r="BH1181" s="228">
        <f>IF(N1181="sníž. přenesená",J1181,0)</f>
        <v>0</v>
      </c>
      <c r="BI1181" s="228">
        <f>IF(N1181="nulová",J1181,0)</f>
        <v>0</v>
      </c>
      <c r="BJ1181" s="17" t="s">
        <v>147</v>
      </c>
      <c r="BK1181" s="228">
        <f>ROUND(I1181*H1181,2)</f>
        <v>0</v>
      </c>
      <c r="BL1181" s="17" t="s">
        <v>247</v>
      </c>
      <c r="BM1181" s="227" t="s">
        <v>1522</v>
      </c>
    </row>
    <row r="1182" s="13" customFormat="1">
      <c r="A1182" s="13"/>
      <c r="B1182" s="229"/>
      <c r="C1182" s="230"/>
      <c r="D1182" s="231" t="s">
        <v>149</v>
      </c>
      <c r="E1182" s="232" t="s">
        <v>1</v>
      </c>
      <c r="F1182" s="233" t="s">
        <v>166</v>
      </c>
      <c r="G1182" s="230"/>
      <c r="H1182" s="232" t="s">
        <v>1</v>
      </c>
      <c r="I1182" s="234"/>
      <c r="J1182" s="230"/>
      <c r="K1182" s="230"/>
      <c r="L1182" s="235"/>
      <c r="M1182" s="236"/>
      <c r="N1182" s="237"/>
      <c r="O1182" s="237"/>
      <c r="P1182" s="237"/>
      <c r="Q1182" s="237"/>
      <c r="R1182" s="237"/>
      <c r="S1182" s="237"/>
      <c r="T1182" s="238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39" t="s">
        <v>149</v>
      </c>
      <c r="AU1182" s="239" t="s">
        <v>147</v>
      </c>
      <c r="AV1182" s="13" t="s">
        <v>81</v>
      </c>
      <c r="AW1182" s="13" t="s">
        <v>30</v>
      </c>
      <c r="AX1182" s="13" t="s">
        <v>73</v>
      </c>
      <c r="AY1182" s="239" t="s">
        <v>139</v>
      </c>
    </row>
    <row r="1183" s="14" customFormat="1">
      <c r="A1183" s="14"/>
      <c r="B1183" s="240"/>
      <c r="C1183" s="241"/>
      <c r="D1183" s="231" t="s">
        <v>149</v>
      </c>
      <c r="E1183" s="242" t="s">
        <v>1</v>
      </c>
      <c r="F1183" s="243" t="s">
        <v>1523</v>
      </c>
      <c r="G1183" s="241"/>
      <c r="H1183" s="244">
        <v>4.1159999999999997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50" t="s">
        <v>149</v>
      </c>
      <c r="AU1183" s="250" t="s">
        <v>147</v>
      </c>
      <c r="AV1183" s="14" t="s">
        <v>147</v>
      </c>
      <c r="AW1183" s="14" t="s">
        <v>30</v>
      </c>
      <c r="AX1183" s="14" t="s">
        <v>73</v>
      </c>
      <c r="AY1183" s="250" t="s">
        <v>139</v>
      </c>
    </row>
    <row r="1184" s="13" customFormat="1">
      <c r="A1184" s="13"/>
      <c r="B1184" s="229"/>
      <c r="C1184" s="230"/>
      <c r="D1184" s="231" t="s">
        <v>149</v>
      </c>
      <c r="E1184" s="232" t="s">
        <v>1</v>
      </c>
      <c r="F1184" s="233" t="s">
        <v>164</v>
      </c>
      <c r="G1184" s="230"/>
      <c r="H1184" s="232" t="s">
        <v>1</v>
      </c>
      <c r="I1184" s="234"/>
      <c r="J1184" s="230"/>
      <c r="K1184" s="230"/>
      <c r="L1184" s="235"/>
      <c r="M1184" s="236"/>
      <c r="N1184" s="237"/>
      <c r="O1184" s="237"/>
      <c r="P1184" s="237"/>
      <c r="Q1184" s="237"/>
      <c r="R1184" s="237"/>
      <c r="S1184" s="237"/>
      <c r="T1184" s="238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39" t="s">
        <v>149</v>
      </c>
      <c r="AU1184" s="239" t="s">
        <v>147</v>
      </c>
      <c r="AV1184" s="13" t="s">
        <v>81</v>
      </c>
      <c r="AW1184" s="13" t="s">
        <v>30</v>
      </c>
      <c r="AX1184" s="13" t="s">
        <v>73</v>
      </c>
      <c r="AY1184" s="239" t="s">
        <v>139</v>
      </c>
    </row>
    <row r="1185" s="14" customFormat="1">
      <c r="A1185" s="14"/>
      <c r="B1185" s="240"/>
      <c r="C1185" s="241"/>
      <c r="D1185" s="231" t="s">
        <v>149</v>
      </c>
      <c r="E1185" s="242" t="s">
        <v>1</v>
      </c>
      <c r="F1185" s="243" t="s">
        <v>1524</v>
      </c>
      <c r="G1185" s="241"/>
      <c r="H1185" s="244">
        <v>6.3380000000000001</v>
      </c>
      <c r="I1185" s="245"/>
      <c r="J1185" s="241"/>
      <c r="K1185" s="241"/>
      <c r="L1185" s="246"/>
      <c r="M1185" s="247"/>
      <c r="N1185" s="248"/>
      <c r="O1185" s="248"/>
      <c r="P1185" s="248"/>
      <c r="Q1185" s="248"/>
      <c r="R1185" s="248"/>
      <c r="S1185" s="248"/>
      <c r="T1185" s="249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0" t="s">
        <v>149</v>
      </c>
      <c r="AU1185" s="250" t="s">
        <v>147</v>
      </c>
      <c r="AV1185" s="14" t="s">
        <v>147</v>
      </c>
      <c r="AW1185" s="14" t="s">
        <v>30</v>
      </c>
      <c r="AX1185" s="14" t="s">
        <v>73</v>
      </c>
      <c r="AY1185" s="250" t="s">
        <v>139</v>
      </c>
    </row>
    <row r="1186" s="13" customFormat="1">
      <c r="A1186" s="13"/>
      <c r="B1186" s="229"/>
      <c r="C1186" s="230"/>
      <c r="D1186" s="231" t="s">
        <v>149</v>
      </c>
      <c r="E1186" s="232" t="s">
        <v>1</v>
      </c>
      <c r="F1186" s="233" t="s">
        <v>168</v>
      </c>
      <c r="G1186" s="230"/>
      <c r="H1186" s="232" t="s">
        <v>1</v>
      </c>
      <c r="I1186" s="234"/>
      <c r="J1186" s="230"/>
      <c r="K1186" s="230"/>
      <c r="L1186" s="235"/>
      <c r="M1186" s="236"/>
      <c r="N1186" s="237"/>
      <c r="O1186" s="237"/>
      <c r="P1186" s="237"/>
      <c r="Q1186" s="237"/>
      <c r="R1186" s="237"/>
      <c r="S1186" s="237"/>
      <c r="T1186" s="238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39" t="s">
        <v>149</v>
      </c>
      <c r="AU1186" s="239" t="s">
        <v>147</v>
      </c>
      <c r="AV1186" s="13" t="s">
        <v>81</v>
      </c>
      <c r="AW1186" s="13" t="s">
        <v>30</v>
      </c>
      <c r="AX1186" s="13" t="s">
        <v>73</v>
      </c>
      <c r="AY1186" s="239" t="s">
        <v>139</v>
      </c>
    </row>
    <row r="1187" s="14" customFormat="1">
      <c r="A1187" s="14"/>
      <c r="B1187" s="240"/>
      <c r="C1187" s="241"/>
      <c r="D1187" s="231" t="s">
        <v>149</v>
      </c>
      <c r="E1187" s="242" t="s">
        <v>1</v>
      </c>
      <c r="F1187" s="243" t="s">
        <v>1361</v>
      </c>
      <c r="G1187" s="241"/>
      <c r="H1187" s="244">
        <v>5.4299999999999997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0" t="s">
        <v>149</v>
      </c>
      <c r="AU1187" s="250" t="s">
        <v>147</v>
      </c>
      <c r="AV1187" s="14" t="s">
        <v>147</v>
      </c>
      <c r="AW1187" s="14" t="s">
        <v>30</v>
      </c>
      <c r="AX1187" s="14" t="s">
        <v>73</v>
      </c>
      <c r="AY1187" s="250" t="s">
        <v>139</v>
      </c>
    </row>
    <row r="1188" s="15" customFormat="1">
      <c r="A1188" s="15"/>
      <c r="B1188" s="251"/>
      <c r="C1188" s="252"/>
      <c r="D1188" s="231" t="s">
        <v>149</v>
      </c>
      <c r="E1188" s="253" t="s">
        <v>1</v>
      </c>
      <c r="F1188" s="254" t="s">
        <v>174</v>
      </c>
      <c r="G1188" s="252"/>
      <c r="H1188" s="255">
        <v>15.884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5"/>
      <c r="V1188" s="15"/>
      <c r="W1188" s="15"/>
      <c r="X1188" s="15"/>
      <c r="Y1188" s="15"/>
      <c r="Z1188" s="15"/>
      <c r="AA1188" s="15"/>
      <c r="AB1188" s="15"/>
      <c r="AC1188" s="15"/>
      <c r="AD1188" s="15"/>
      <c r="AE1188" s="15"/>
      <c r="AT1188" s="261" t="s">
        <v>149</v>
      </c>
      <c r="AU1188" s="261" t="s">
        <v>147</v>
      </c>
      <c r="AV1188" s="15" t="s">
        <v>146</v>
      </c>
      <c r="AW1188" s="15" t="s">
        <v>30</v>
      </c>
      <c r="AX1188" s="15" t="s">
        <v>81</v>
      </c>
      <c r="AY1188" s="261" t="s">
        <v>139</v>
      </c>
    </row>
    <row r="1189" s="2" customFormat="1" ht="24.15" customHeight="1">
      <c r="A1189" s="38"/>
      <c r="B1189" s="39"/>
      <c r="C1189" s="262" t="s">
        <v>1525</v>
      </c>
      <c r="D1189" s="262" t="s">
        <v>357</v>
      </c>
      <c r="E1189" s="263" t="s">
        <v>1526</v>
      </c>
      <c r="F1189" s="264" t="s">
        <v>1527</v>
      </c>
      <c r="G1189" s="265" t="s">
        <v>271</v>
      </c>
      <c r="H1189" s="266">
        <v>17.472000000000001</v>
      </c>
      <c r="I1189" s="267"/>
      <c r="J1189" s="268">
        <f>ROUND(I1189*H1189,2)</f>
        <v>0</v>
      </c>
      <c r="K1189" s="269"/>
      <c r="L1189" s="270"/>
      <c r="M1189" s="271" t="s">
        <v>1</v>
      </c>
      <c r="N1189" s="272" t="s">
        <v>39</v>
      </c>
      <c r="O1189" s="91"/>
      <c r="P1189" s="225">
        <f>O1189*H1189</f>
        <v>0</v>
      </c>
      <c r="Q1189" s="225">
        <v>0</v>
      </c>
      <c r="R1189" s="225">
        <f>Q1189*H1189</f>
        <v>0</v>
      </c>
      <c r="S1189" s="225">
        <v>0</v>
      </c>
      <c r="T1189" s="226">
        <f>S1189*H1189</f>
        <v>0</v>
      </c>
      <c r="U1189" s="38"/>
      <c r="V1189" s="38"/>
      <c r="W1189" s="38"/>
      <c r="X1189" s="38"/>
      <c r="Y1189" s="38"/>
      <c r="Z1189" s="38"/>
      <c r="AA1189" s="38"/>
      <c r="AB1189" s="38"/>
      <c r="AC1189" s="38"/>
      <c r="AD1189" s="38"/>
      <c r="AE1189" s="38"/>
      <c r="AR1189" s="227" t="s">
        <v>330</v>
      </c>
      <c r="AT1189" s="227" t="s">
        <v>357</v>
      </c>
      <c r="AU1189" s="227" t="s">
        <v>147</v>
      </c>
      <c r="AY1189" s="17" t="s">
        <v>139</v>
      </c>
      <c r="BE1189" s="228">
        <f>IF(N1189="základní",J1189,0)</f>
        <v>0</v>
      </c>
      <c r="BF1189" s="228">
        <f>IF(N1189="snížená",J1189,0)</f>
        <v>0</v>
      </c>
      <c r="BG1189" s="228">
        <f>IF(N1189="zákl. přenesená",J1189,0)</f>
        <v>0</v>
      </c>
      <c r="BH1189" s="228">
        <f>IF(N1189="sníž. přenesená",J1189,0)</f>
        <v>0</v>
      </c>
      <c r="BI1189" s="228">
        <f>IF(N1189="nulová",J1189,0)</f>
        <v>0</v>
      </c>
      <c r="BJ1189" s="17" t="s">
        <v>147</v>
      </c>
      <c r="BK1189" s="228">
        <f>ROUND(I1189*H1189,2)</f>
        <v>0</v>
      </c>
      <c r="BL1189" s="17" t="s">
        <v>247</v>
      </c>
      <c r="BM1189" s="227" t="s">
        <v>1528</v>
      </c>
    </row>
    <row r="1190" s="14" customFormat="1">
      <c r="A1190" s="14"/>
      <c r="B1190" s="240"/>
      <c r="C1190" s="241"/>
      <c r="D1190" s="231" t="s">
        <v>149</v>
      </c>
      <c r="E1190" s="241"/>
      <c r="F1190" s="243" t="s">
        <v>1529</v>
      </c>
      <c r="G1190" s="241"/>
      <c r="H1190" s="244">
        <v>17.472000000000001</v>
      </c>
      <c r="I1190" s="245"/>
      <c r="J1190" s="241"/>
      <c r="K1190" s="241"/>
      <c r="L1190" s="246"/>
      <c r="M1190" s="247"/>
      <c r="N1190" s="248"/>
      <c r="O1190" s="248"/>
      <c r="P1190" s="248"/>
      <c r="Q1190" s="248"/>
      <c r="R1190" s="248"/>
      <c r="S1190" s="248"/>
      <c r="T1190" s="249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0" t="s">
        <v>149</v>
      </c>
      <c r="AU1190" s="250" t="s">
        <v>147</v>
      </c>
      <c r="AV1190" s="14" t="s">
        <v>147</v>
      </c>
      <c r="AW1190" s="14" t="s">
        <v>4</v>
      </c>
      <c r="AX1190" s="14" t="s">
        <v>81</v>
      </c>
      <c r="AY1190" s="250" t="s">
        <v>139</v>
      </c>
    </row>
    <row r="1191" s="2" customFormat="1" ht="24.15" customHeight="1">
      <c r="A1191" s="38"/>
      <c r="B1191" s="39"/>
      <c r="C1191" s="215" t="s">
        <v>1530</v>
      </c>
      <c r="D1191" s="215" t="s">
        <v>142</v>
      </c>
      <c r="E1191" s="216" t="s">
        <v>1531</v>
      </c>
      <c r="F1191" s="217" t="s">
        <v>1532</v>
      </c>
      <c r="G1191" s="218" t="s">
        <v>154</v>
      </c>
      <c r="H1191" s="219">
        <v>17.102</v>
      </c>
      <c r="I1191" s="220"/>
      <c r="J1191" s="221">
        <f>ROUND(I1191*H1191,2)</f>
        <v>0</v>
      </c>
      <c r="K1191" s="222"/>
      <c r="L1191" s="44"/>
      <c r="M1191" s="223" t="s">
        <v>1</v>
      </c>
      <c r="N1191" s="224" t="s">
        <v>39</v>
      </c>
      <c r="O1191" s="91"/>
      <c r="P1191" s="225">
        <f>O1191*H1191</f>
        <v>0</v>
      </c>
      <c r="Q1191" s="225">
        <v>0.0060499999999999998</v>
      </c>
      <c r="R1191" s="225">
        <f>Q1191*H1191</f>
        <v>0.10346709999999999</v>
      </c>
      <c r="S1191" s="225">
        <v>0</v>
      </c>
      <c r="T1191" s="226">
        <f>S1191*H1191</f>
        <v>0</v>
      </c>
      <c r="U1191" s="38"/>
      <c r="V1191" s="38"/>
      <c r="W1191" s="38"/>
      <c r="X1191" s="38"/>
      <c r="Y1191" s="38"/>
      <c r="Z1191" s="38"/>
      <c r="AA1191" s="38"/>
      <c r="AB1191" s="38"/>
      <c r="AC1191" s="38"/>
      <c r="AD1191" s="38"/>
      <c r="AE1191" s="38"/>
      <c r="AR1191" s="227" t="s">
        <v>247</v>
      </c>
      <c r="AT1191" s="227" t="s">
        <v>142</v>
      </c>
      <c r="AU1191" s="227" t="s">
        <v>147</v>
      </c>
      <c r="AY1191" s="17" t="s">
        <v>139</v>
      </c>
      <c r="BE1191" s="228">
        <f>IF(N1191="základní",J1191,0)</f>
        <v>0</v>
      </c>
      <c r="BF1191" s="228">
        <f>IF(N1191="snížená",J1191,0)</f>
        <v>0</v>
      </c>
      <c r="BG1191" s="228">
        <f>IF(N1191="zákl. přenesená",J1191,0)</f>
        <v>0</v>
      </c>
      <c r="BH1191" s="228">
        <f>IF(N1191="sníž. přenesená",J1191,0)</f>
        <v>0</v>
      </c>
      <c r="BI1191" s="228">
        <f>IF(N1191="nulová",J1191,0)</f>
        <v>0</v>
      </c>
      <c r="BJ1191" s="17" t="s">
        <v>147</v>
      </c>
      <c r="BK1191" s="228">
        <f>ROUND(I1191*H1191,2)</f>
        <v>0</v>
      </c>
      <c r="BL1191" s="17" t="s">
        <v>247</v>
      </c>
      <c r="BM1191" s="227" t="s">
        <v>1533</v>
      </c>
    </row>
    <row r="1192" s="13" customFormat="1">
      <c r="A1192" s="13"/>
      <c r="B1192" s="229"/>
      <c r="C1192" s="230"/>
      <c r="D1192" s="231" t="s">
        <v>149</v>
      </c>
      <c r="E1192" s="232" t="s">
        <v>1</v>
      </c>
      <c r="F1192" s="233" t="s">
        <v>166</v>
      </c>
      <c r="G1192" s="230"/>
      <c r="H1192" s="232" t="s">
        <v>1</v>
      </c>
      <c r="I1192" s="234"/>
      <c r="J1192" s="230"/>
      <c r="K1192" s="230"/>
      <c r="L1192" s="235"/>
      <c r="M1192" s="236"/>
      <c r="N1192" s="237"/>
      <c r="O1192" s="237"/>
      <c r="P1192" s="237"/>
      <c r="Q1192" s="237"/>
      <c r="R1192" s="237"/>
      <c r="S1192" s="237"/>
      <c r="T1192" s="238"/>
      <c r="U1192" s="13"/>
      <c r="V1192" s="13"/>
      <c r="W1192" s="13"/>
      <c r="X1192" s="13"/>
      <c r="Y1192" s="13"/>
      <c r="Z1192" s="13"/>
      <c r="AA1192" s="13"/>
      <c r="AB1192" s="13"/>
      <c r="AC1192" s="13"/>
      <c r="AD1192" s="13"/>
      <c r="AE1192" s="13"/>
      <c r="AT1192" s="239" t="s">
        <v>149</v>
      </c>
      <c r="AU1192" s="239" t="s">
        <v>147</v>
      </c>
      <c r="AV1192" s="13" t="s">
        <v>81</v>
      </c>
      <c r="AW1192" s="13" t="s">
        <v>30</v>
      </c>
      <c r="AX1192" s="13" t="s">
        <v>73</v>
      </c>
      <c r="AY1192" s="239" t="s">
        <v>139</v>
      </c>
    </row>
    <row r="1193" s="14" customFormat="1">
      <c r="A1193" s="14"/>
      <c r="B1193" s="240"/>
      <c r="C1193" s="241"/>
      <c r="D1193" s="231" t="s">
        <v>149</v>
      </c>
      <c r="E1193" s="242" t="s">
        <v>1</v>
      </c>
      <c r="F1193" s="243" t="s">
        <v>1508</v>
      </c>
      <c r="G1193" s="241"/>
      <c r="H1193" s="244">
        <v>5.6260000000000003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149</v>
      </c>
      <c r="AU1193" s="250" t="s">
        <v>147</v>
      </c>
      <c r="AV1193" s="14" t="s">
        <v>147</v>
      </c>
      <c r="AW1193" s="14" t="s">
        <v>30</v>
      </c>
      <c r="AX1193" s="14" t="s">
        <v>73</v>
      </c>
      <c r="AY1193" s="250" t="s">
        <v>139</v>
      </c>
    </row>
    <row r="1194" s="13" customFormat="1">
      <c r="A1194" s="13"/>
      <c r="B1194" s="229"/>
      <c r="C1194" s="230"/>
      <c r="D1194" s="231" t="s">
        <v>149</v>
      </c>
      <c r="E1194" s="232" t="s">
        <v>1</v>
      </c>
      <c r="F1194" s="233" t="s">
        <v>164</v>
      </c>
      <c r="G1194" s="230"/>
      <c r="H1194" s="232" t="s">
        <v>1</v>
      </c>
      <c r="I1194" s="234"/>
      <c r="J1194" s="230"/>
      <c r="K1194" s="230"/>
      <c r="L1194" s="235"/>
      <c r="M1194" s="236"/>
      <c r="N1194" s="237"/>
      <c r="O1194" s="237"/>
      <c r="P1194" s="237"/>
      <c r="Q1194" s="237"/>
      <c r="R1194" s="237"/>
      <c r="S1194" s="237"/>
      <c r="T1194" s="238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39" t="s">
        <v>149</v>
      </c>
      <c r="AU1194" s="239" t="s">
        <v>147</v>
      </c>
      <c r="AV1194" s="13" t="s">
        <v>81</v>
      </c>
      <c r="AW1194" s="13" t="s">
        <v>30</v>
      </c>
      <c r="AX1194" s="13" t="s">
        <v>73</v>
      </c>
      <c r="AY1194" s="239" t="s">
        <v>139</v>
      </c>
    </row>
    <row r="1195" s="14" customFormat="1">
      <c r="A1195" s="14"/>
      <c r="B1195" s="240"/>
      <c r="C1195" s="241"/>
      <c r="D1195" s="231" t="s">
        <v>149</v>
      </c>
      <c r="E1195" s="242" t="s">
        <v>1</v>
      </c>
      <c r="F1195" s="243" t="s">
        <v>1509</v>
      </c>
      <c r="G1195" s="241"/>
      <c r="H1195" s="244">
        <v>11.476000000000001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149</v>
      </c>
      <c r="AU1195" s="250" t="s">
        <v>147</v>
      </c>
      <c r="AV1195" s="14" t="s">
        <v>147</v>
      </c>
      <c r="AW1195" s="14" t="s">
        <v>30</v>
      </c>
      <c r="AX1195" s="14" t="s">
        <v>73</v>
      </c>
      <c r="AY1195" s="250" t="s">
        <v>139</v>
      </c>
    </row>
    <row r="1196" s="15" customFormat="1">
      <c r="A1196" s="15"/>
      <c r="B1196" s="251"/>
      <c r="C1196" s="252"/>
      <c r="D1196" s="231" t="s">
        <v>149</v>
      </c>
      <c r="E1196" s="253" t="s">
        <v>1</v>
      </c>
      <c r="F1196" s="254" t="s">
        <v>174</v>
      </c>
      <c r="G1196" s="252"/>
      <c r="H1196" s="255">
        <v>17.102</v>
      </c>
      <c r="I1196" s="256"/>
      <c r="J1196" s="252"/>
      <c r="K1196" s="252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5"/>
      <c r="V1196" s="15"/>
      <c r="W1196" s="15"/>
      <c r="X1196" s="15"/>
      <c r="Y1196" s="15"/>
      <c r="Z1196" s="15"/>
      <c r="AA1196" s="15"/>
      <c r="AB1196" s="15"/>
      <c r="AC1196" s="15"/>
      <c r="AD1196" s="15"/>
      <c r="AE1196" s="15"/>
      <c r="AT1196" s="261" t="s">
        <v>149</v>
      </c>
      <c r="AU1196" s="261" t="s">
        <v>147</v>
      </c>
      <c r="AV1196" s="15" t="s">
        <v>146</v>
      </c>
      <c r="AW1196" s="15" t="s">
        <v>30</v>
      </c>
      <c r="AX1196" s="15" t="s">
        <v>81</v>
      </c>
      <c r="AY1196" s="261" t="s">
        <v>139</v>
      </c>
    </row>
    <row r="1197" s="2" customFormat="1" ht="16.5" customHeight="1">
      <c r="A1197" s="38"/>
      <c r="B1197" s="39"/>
      <c r="C1197" s="262" t="s">
        <v>1534</v>
      </c>
      <c r="D1197" s="262" t="s">
        <v>357</v>
      </c>
      <c r="E1197" s="263" t="s">
        <v>1535</v>
      </c>
      <c r="F1197" s="264" t="s">
        <v>1536</v>
      </c>
      <c r="G1197" s="265" t="s">
        <v>154</v>
      </c>
      <c r="H1197" s="266">
        <v>18.812000000000001</v>
      </c>
      <c r="I1197" s="267"/>
      <c r="J1197" s="268">
        <f>ROUND(I1197*H1197,2)</f>
        <v>0</v>
      </c>
      <c r="K1197" s="269"/>
      <c r="L1197" s="270"/>
      <c r="M1197" s="271" t="s">
        <v>1</v>
      </c>
      <c r="N1197" s="272" t="s">
        <v>39</v>
      </c>
      <c r="O1197" s="91"/>
      <c r="P1197" s="225">
        <f>O1197*H1197</f>
        <v>0</v>
      </c>
      <c r="Q1197" s="225">
        <v>0.0129</v>
      </c>
      <c r="R1197" s="225">
        <f>Q1197*H1197</f>
        <v>0.24267480000000002</v>
      </c>
      <c r="S1197" s="225">
        <v>0</v>
      </c>
      <c r="T1197" s="226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27" t="s">
        <v>330</v>
      </c>
      <c r="AT1197" s="227" t="s">
        <v>357</v>
      </c>
      <c r="AU1197" s="227" t="s">
        <v>147</v>
      </c>
      <c r="AY1197" s="17" t="s">
        <v>139</v>
      </c>
      <c r="BE1197" s="228">
        <f>IF(N1197="základní",J1197,0)</f>
        <v>0</v>
      </c>
      <c r="BF1197" s="228">
        <f>IF(N1197="snížená",J1197,0)</f>
        <v>0</v>
      </c>
      <c r="BG1197" s="228">
        <f>IF(N1197="zákl. přenesená",J1197,0)</f>
        <v>0</v>
      </c>
      <c r="BH1197" s="228">
        <f>IF(N1197="sníž. přenesená",J1197,0)</f>
        <v>0</v>
      </c>
      <c r="BI1197" s="228">
        <f>IF(N1197="nulová",J1197,0)</f>
        <v>0</v>
      </c>
      <c r="BJ1197" s="17" t="s">
        <v>147</v>
      </c>
      <c r="BK1197" s="228">
        <f>ROUND(I1197*H1197,2)</f>
        <v>0</v>
      </c>
      <c r="BL1197" s="17" t="s">
        <v>247</v>
      </c>
      <c r="BM1197" s="227" t="s">
        <v>1537</v>
      </c>
    </row>
    <row r="1198" s="14" customFormat="1">
      <c r="A1198" s="14"/>
      <c r="B1198" s="240"/>
      <c r="C1198" s="241"/>
      <c r="D1198" s="231" t="s">
        <v>149</v>
      </c>
      <c r="E1198" s="241"/>
      <c r="F1198" s="243" t="s">
        <v>1538</v>
      </c>
      <c r="G1198" s="241"/>
      <c r="H1198" s="244">
        <v>18.812000000000001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149</v>
      </c>
      <c r="AU1198" s="250" t="s">
        <v>147</v>
      </c>
      <c r="AV1198" s="14" t="s">
        <v>147</v>
      </c>
      <c r="AW1198" s="14" t="s">
        <v>4</v>
      </c>
      <c r="AX1198" s="14" t="s">
        <v>81</v>
      </c>
      <c r="AY1198" s="250" t="s">
        <v>139</v>
      </c>
    </row>
    <row r="1199" s="2" customFormat="1" ht="21.75" customHeight="1">
      <c r="A1199" s="38"/>
      <c r="B1199" s="39"/>
      <c r="C1199" s="215" t="s">
        <v>1539</v>
      </c>
      <c r="D1199" s="215" t="s">
        <v>142</v>
      </c>
      <c r="E1199" s="216" t="s">
        <v>1540</v>
      </c>
      <c r="F1199" s="217" t="s">
        <v>1541</v>
      </c>
      <c r="G1199" s="218" t="s">
        <v>145</v>
      </c>
      <c r="H1199" s="219">
        <v>1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0.00020000000000000001</v>
      </c>
      <c r="R1199" s="225">
        <f>Q1199*H1199</f>
        <v>0.00020000000000000001</v>
      </c>
      <c r="S1199" s="225">
        <v>0</v>
      </c>
      <c r="T1199" s="226">
        <f>S1199*H1199</f>
        <v>0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247</v>
      </c>
      <c r="AT1199" s="227" t="s">
        <v>142</v>
      </c>
      <c r="AU1199" s="227" t="s">
        <v>147</v>
      </c>
      <c r="AY1199" s="17" t="s">
        <v>139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147</v>
      </c>
      <c r="BK1199" s="228">
        <f>ROUND(I1199*H1199,2)</f>
        <v>0</v>
      </c>
      <c r="BL1199" s="17" t="s">
        <v>247</v>
      </c>
      <c r="BM1199" s="227" t="s">
        <v>1542</v>
      </c>
    </row>
    <row r="1200" s="13" customFormat="1">
      <c r="A1200" s="13"/>
      <c r="B1200" s="229"/>
      <c r="C1200" s="230"/>
      <c r="D1200" s="231" t="s">
        <v>149</v>
      </c>
      <c r="E1200" s="232" t="s">
        <v>1</v>
      </c>
      <c r="F1200" s="233" t="s">
        <v>441</v>
      </c>
      <c r="G1200" s="230"/>
      <c r="H1200" s="232" t="s">
        <v>1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39" t="s">
        <v>149</v>
      </c>
      <c r="AU1200" s="239" t="s">
        <v>147</v>
      </c>
      <c r="AV1200" s="13" t="s">
        <v>81</v>
      </c>
      <c r="AW1200" s="13" t="s">
        <v>30</v>
      </c>
      <c r="AX1200" s="13" t="s">
        <v>73</v>
      </c>
      <c r="AY1200" s="239" t="s">
        <v>139</v>
      </c>
    </row>
    <row r="1201" s="14" customFormat="1">
      <c r="A1201" s="14"/>
      <c r="B1201" s="240"/>
      <c r="C1201" s="241"/>
      <c r="D1201" s="231" t="s">
        <v>149</v>
      </c>
      <c r="E1201" s="242" t="s">
        <v>1</v>
      </c>
      <c r="F1201" s="243" t="s">
        <v>81</v>
      </c>
      <c r="G1201" s="241"/>
      <c r="H1201" s="244">
        <v>1</v>
      </c>
      <c r="I1201" s="245"/>
      <c r="J1201" s="241"/>
      <c r="K1201" s="241"/>
      <c r="L1201" s="246"/>
      <c r="M1201" s="247"/>
      <c r="N1201" s="248"/>
      <c r="O1201" s="248"/>
      <c r="P1201" s="248"/>
      <c r="Q1201" s="248"/>
      <c r="R1201" s="248"/>
      <c r="S1201" s="248"/>
      <c r="T1201" s="249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0" t="s">
        <v>149</v>
      </c>
      <c r="AU1201" s="250" t="s">
        <v>147</v>
      </c>
      <c r="AV1201" s="14" t="s">
        <v>147</v>
      </c>
      <c r="AW1201" s="14" t="s">
        <v>30</v>
      </c>
      <c r="AX1201" s="14" t="s">
        <v>81</v>
      </c>
      <c r="AY1201" s="250" t="s">
        <v>139</v>
      </c>
    </row>
    <row r="1202" s="2" customFormat="1" ht="16.5" customHeight="1">
      <c r="A1202" s="38"/>
      <c r="B1202" s="39"/>
      <c r="C1202" s="262" t="s">
        <v>1543</v>
      </c>
      <c r="D1202" s="262" t="s">
        <v>357</v>
      </c>
      <c r="E1202" s="263" t="s">
        <v>1544</v>
      </c>
      <c r="F1202" s="264" t="s">
        <v>1545</v>
      </c>
      <c r="G1202" s="265" t="s">
        <v>145</v>
      </c>
      <c r="H1202" s="266">
        <v>1</v>
      </c>
      <c r="I1202" s="267"/>
      <c r="J1202" s="268">
        <f>ROUND(I1202*H1202,2)</f>
        <v>0</v>
      </c>
      <c r="K1202" s="269"/>
      <c r="L1202" s="270"/>
      <c r="M1202" s="271" t="s">
        <v>1</v>
      </c>
      <c r="N1202" s="272" t="s">
        <v>39</v>
      </c>
      <c r="O1202" s="91"/>
      <c r="P1202" s="225">
        <f>O1202*H1202</f>
        <v>0</v>
      </c>
      <c r="Q1202" s="225">
        <v>0.00106</v>
      </c>
      <c r="R1202" s="225">
        <f>Q1202*H1202</f>
        <v>0.00106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330</v>
      </c>
      <c r="AT1202" s="227" t="s">
        <v>357</v>
      </c>
      <c r="AU1202" s="227" t="s">
        <v>147</v>
      </c>
      <c r="AY1202" s="17" t="s">
        <v>139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147</v>
      </c>
      <c r="BK1202" s="228">
        <f>ROUND(I1202*H1202,2)</f>
        <v>0</v>
      </c>
      <c r="BL1202" s="17" t="s">
        <v>247</v>
      </c>
      <c r="BM1202" s="227" t="s">
        <v>1546</v>
      </c>
    </row>
    <row r="1203" s="2" customFormat="1" ht="16.5" customHeight="1">
      <c r="A1203" s="38"/>
      <c r="B1203" s="39"/>
      <c r="C1203" s="215" t="s">
        <v>1547</v>
      </c>
      <c r="D1203" s="215" t="s">
        <v>142</v>
      </c>
      <c r="E1203" s="216" t="s">
        <v>1548</v>
      </c>
      <c r="F1203" s="217" t="s">
        <v>1549</v>
      </c>
      <c r="G1203" s="218" t="s">
        <v>271</v>
      </c>
      <c r="H1203" s="219">
        <v>15.884</v>
      </c>
      <c r="I1203" s="220"/>
      <c r="J1203" s="221">
        <f>ROUND(I1203*H1203,2)</f>
        <v>0</v>
      </c>
      <c r="K1203" s="222"/>
      <c r="L1203" s="44"/>
      <c r="M1203" s="223" t="s">
        <v>1</v>
      </c>
      <c r="N1203" s="224" t="s">
        <v>39</v>
      </c>
      <c r="O1203" s="91"/>
      <c r="P1203" s="225">
        <f>O1203*H1203</f>
        <v>0</v>
      </c>
      <c r="Q1203" s="225">
        <v>3.0000000000000001E-05</v>
      </c>
      <c r="R1203" s="225">
        <f>Q1203*H1203</f>
        <v>0.00047652000000000003</v>
      </c>
      <c r="S1203" s="225">
        <v>0</v>
      </c>
      <c r="T1203" s="226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27" t="s">
        <v>247</v>
      </c>
      <c r="AT1203" s="227" t="s">
        <v>142</v>
      </c>
      <c r="AU1203" s="227" t="s">
        <v>147</v>
      </c>
      <c r="AY1203" s="17" t="s">
        <v>139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17" t="s">
        <v>147</v>
      </c>
      <c r="BK1203" s="228">
        <f>ROUND(I1203*H1203,2)</f>
        <v>0</v>
      </c>
      <c r="BL1203" s="17" t="s">
        <v>247</v>
      </c>
      <c r="BM1203" s="227" t="s">
        <v>1550</v>
      </c>
    </row>
    <row r="1204" s="13" customFormat="1">
      <c r="A1204" s="13"/>
      <c r="B1204" s="229"/>
      <c r="C1204" s="230"/>
      <c r="D1204" s="231" t="s">
        <v>149</v>
      </c>
      <c r="E1204" s="232" t="s">
        <v>1</v>
      </c>
      <c r="F1204" s="233" t="s">
        <v>1551</v>
      </c>
      <c r="G1204" s="230"/>
      <c r="H1204" s="232" t="s">
        <v>1</v>
      </c>
      <c r="I1204" s="234"/>
      <c r="J1204" s="230"/>
      <c r="K1204" s="230"/>
      <c r="L1204" s="235"/>
      <c r="M1204" s="236"/>
      <c r="N1204" s="237"/>
      <c r="O1204" s="237"/>
      <c r="P1204" s="237"/>
      <c r="Q1204" s="237"/>
      <c r="R1204" s="237"/>
      <c r="S1204" s="237"/>
      <c r="T1204" s="238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39" t="s">
        <v>149</v>
      </c>
      <c r="AU1204" s="239" t="s">
        <v>147</v>
      </c>
      <c r="AV1204" s="13" t="s">
        <v>81</v>
      </c>
      <c r="AW1204" s="13" t="s">
        <v>30</v>
      </c>
      <c r="AX1204" s="13" t="s">
        <v>73</v>
      </c>
      <c r="AY1204" s="239" t="s">
        <v>139</v>
      </c>
    </row>
    <row r="1205" s="13" customFormat="1">
      <c r="A1205" s="13"/>
      <c r="B1205" s="229"/>
      <c r="C1205" s="230"/>
      <c r="D1205" s="231" t="s">
        <v>149</v>
      </c>
      <c r="E1205" s="232" t="s">
        <v>1</v>
      </c>
      <c r="F1205" s="233" t="s">
        <v>166</v>
      </c>
      <c r="G1205" s="230"/>
      <c r="H1205" s="232" t="s">
        <v>1</v>
      </c>
      <c r="I1205" s="234"/>
      <c r="J1205" s="230"/>
      <c r="K1205" s="230"/>
      <c r="L1205" s="235"/>
      <c r="M1205" s="236"/>
      <c r="N1205" s="237"/>
      <c r="O1205" s="237"/>
      <c r="P1205" s="237"/>
      <c r="Q1205" s="237"/>
      <c r="R1205" s="237"/>
      <c r="S1205" s="237"/>
      <c r="T1205" s="238"/>
      <c r="U1205" s="13"/>
      <c r="V1205" s="13"/>
      <c r="W1205" s="13"/>
      <c r="X1205" s="13"/>
      <c r="Y1205" s="13"/>
      <c r="Z1205" s="13"/>
      <c r="AA1205" s="13"/>
      <c r="AB1205" s="13"/>
      <c r="AC1205" s="13"/>
      <c r="AD1205" s="13"/>
      <c r="AE1205" s="13"/>
      <c r="AT1205" s="239" t="s">
        <v>149</v>
      </c>
      <c r="AU1205" s="239" t="s">
        <v>147</v>
      </c>
      <c r="AV1205" s="13" t="s">
        <v>81</v>
      </c>
      <c r="AW1205" s="13" t="s">
        <v>30</v>
      </c>
      <c r="AX1205" s="13" t="s">
        <v>73</v>
      </c>
      <c r="AY1205" s="239" t="s">
        <v>139</v>
      </c>
    </row>
    <row r="1206" s="14" customFormat="1">
      <c r="A1206" s="14"/>
      <c r="B1206" s="240"/>
      <c r="C1206" s="241"/>
      <c r="D1206" s="231" t="s">
        <v>149</v>
      </c>
      <c r="E1206" s="242" t="s">
        <v>1</v>
      </c>
      <c r="F1206" s="243" t="s">
        <v>1523</v>
      </c>
      <c r="G1206" s="241"/>
      <c r="H1206" s="244">
        <v>4.1159999999999997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0" t="s">
        <v>149</v>
      </c>
      <c r="AU1206" s="250" t="s">
        <v>147</v>
      </c>
      <c r="AV1206" s="14" t="s">
        <v>147</v>
      </c>
      <c r="AW1206" s="14" t="s">
        <v>30</v>
      </c>
      <c r="AX1206" s="14" t="s">
        <v>73</v>
      </c>
      <c r="AY1206" s="250" t="s">
        <v>139</v>
      </c>
    </row>
    <row r="1207" s="13" customFormat="1">
      <c r="A1207" s="13"/>
      <c r="B1207" s="229"/>
      <c r="C1207" s="230"/>
      <c r="D1207" s="231" t="s">
        <v>149</v>
      </c>
      <c r="E1207" s="232" t="s">
        <v>1</v>
      </c>
      <c r="F1207" s="233" t="s">
        <v>164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149</v>
      </c>
      <c r="AU1207" s="239" t="s">
        <v>147</v>
      </c>
      <c r="AV1207" s="13" t="s">
        <v>81</v>
      </c>
      <c r="AW1207" s="13" t="s">
        <v>30</v>
      </c>
      <c r="AX1207" s="13" t="s">
        <v>73</v>
      </c>
      <c r="AY1207" s="239" t="s">
        <v>139</v>
      </c>
    </row>
    <row r="1208" s="14" customFormat="1">
      <c r="A1208" s="14"/>
      <c r="B1208" s="240"/>
      <c r="C1208" s="241"/>
      <c r="D1208" s="231" t="s">
        <v>149</v>
      </c>
      <c r="E1208" s="242" t="s">
        <v>1</v>
      </c>
      <c r="F1208" s="243" t="s">
        <v>1524</v>
      </c>
      <c r="G1208" s="241"/>
      <c r="H1208" s="244">
        <v>6.3380000000000001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149</v>
      </c>
      <c r="AU1208" s="250" t="s">
        <v>147</v>
      </c>
      <c r="AV1208" s="14" t="s">
        <v>147</v>
      </c>
      <c r="AW1208" s="14" t="s">
        <v>30</v>
      </c>
      <c r="AX1208" s="14" t="s">
        <v>73</v>
      </c>
      <c r="AY1208" s="250" t="s">
        <v>139</v>
      </c>
    </row>
    <row r="1209" s="13" customFormat="1">
      <c r="A1209" s="13"/>
      <c r="B1209" s="229"/>
      <c r="C1209" s="230"/>
      <c r="D1209" s="231" t="s">
        <v>149</v>
      </c>
      <c r="E1209" s="232" t="s">
        <v>1</v>
      </c>
      <c r="F1209" s="233" t="s">
        <v>168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149</v>
      </c>
      <c r="AU1209" s="239" t="s">
        <v>147</v>
      </c>
      <c r="AV1209" s="13" t="s">
        <v>81</v>
      </c>
      <c r="AW1209" s="13" t="s">
        <v>30</v>
      </c>
      <c r="AX1209" s="13" t="s">
        <v>73</v>
      </c>
      <c r="AY1209" s="239" t="s">
        <v>139</v>
      </c>
    </row>
    <row r="1210" s="14" customFormat="1">
      <c r="A1210" s="14"/>
      <c r="B1210" s="240"/>
      <c r="C1210" s="241"/>
      <c r="D1210" s="231" t="s">
        <v>149</v>
      </c>
      <c r="E1210" s="242" t="s">
        <v>1</v>
      </c>
      <c r="F1210" s="243" t="s">
        <v>1361</v>
      </c>
      <c r="G1210" s="241"/>
      <c r="H1210" s="244">
        <v>5.4299999999999997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149</v>
      </c>
      <c r="AU1210" s="250" t="s">
        <v>147</v>
      </c>
      <c r="AV1210" s="14" t="s">
        <v>147</v>
      </c>
      <c r="AW1210" s="14" t="s">
        <v>30</v>
      </c>
      <c r="AX1210" s="14" t="s">
        <v>73</v>
      </c>
      <c r="AY1210" s="250" t="s">
        <v>139</v>
      </c>
    </row>
    <row r="1211" s="15" customFormat="1">
      <c r="A1211" s="15"/>
      <c r="B1211" s="251"/>
      <c r="C1211" s="252"/>
      <c r="D1211" s="231" t="s">
        <v>149</v>
      </c>
      <c r="E1211" s="253" t="s">
        <v>1</v>
      </c>
      <c r="F1211" s="254" t="s">
        <v>174</v>
      </c>
      <c r="G1211" s="252"/>
      <c r="H1211" s="255">
        <v>15.884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61" t="s">
        <v>149</v>
      </c>
      <c r="AU1211" s="261" t="s">
        <v>147</v>
      </c>
      <c r="AV1211" s="15" t="s">
        <v>146</v>
      </c>
      <c r="AW1211" s="15" t="s">
        <v>30</v>
      </c>
      <c r="AX1211" s="15" t="s">
        <v>81</v>
      </c>
      <c r="AY1211" s="261" t="s">
        <v>139</v>
      </c>
    </row>
    <row r="1212" s="2" customFormat="1" ht="16.5" customHeight="1">
      <c r="A1212" s="38"/>
      <c r="B1212" s="39"/>
      <c r="C1212" s="215" t="s">
        <v>1552</v>
      </c>
      <c r="D1212" s="215" t="s">
        <v>142</v>
      </c>
      <c r="E1212" s="216" t="s">
        <v>1553</v>
      </c>
      <c r="F1212" s="217" t="s">
        <v>1554</v>
      </c>
      <c r="G1212" s="218" t="s">
        <v>145</v>
      </c>
      <c r="H1212" s="219">
        <v>4</v>
      </c>
      <c r="I1212" s="220"/>
      <c r="J1212" s="221">
        <f>ROUND(I1212*H1212,2)</f>
        <v>0</v>
      </c>
      <c r="K1212" s="222"/>
      <c r="L1212" s="44"/>
      <c r="M1212" s="223" t="s">
        <v>1</v>
      </c>
      <c r="N1212" s="224" t="s">
        <v>39</v>
      </c>
      <c r="O1212" s="91"/>
      <c r="P1212" s="225">
        <f>O1212*H1212</f>
        <v>0</v>
      </c>
      <c r="Q1212" s="225">
        <v>0</v>
      </c>
      <c r="R1212" s="225">
        <f>Q1212*H1212</f>
        <v>0</v>
      </c>
      <c r="S1212" s="225">
        <v>0</v>
      </c>
      <c r="T1212" s="226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247</v>
      </c>
      <c r="AT1212" s="227" t="s">
        <v>142</v>
      </c>
      <c r="AU1212" s="227" t="s">
        <v>147</v>
      </c>
      <c r="AY1212" s="17" t="s">
        <v>139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147</v>
      </c>
      <c r="BK1212" s="228">
        <f>ROUND(I1212*H1212,2)</f>
        <v>0</v>
      </c>
      <c r="BL1212" s="17" t="s">
        <v>247</v>
      </c>
      <c r="BM1212" s="227" t="s">
        <v>1555</v>
      </c>
    </row>
    <row r="1213" s="13" customFormat="1">
      <c r="A1213" s="13"/>
      <c r="B1213" s="229"/>
      <c r="C1213" s="230"/>
      <c r="D1213" s="231" t="s">
        <v>149</v>
      </c>
      <c r="E1213" s="232" t="s">
        <v>1</v>
      </c>
      <c r="F1213" s="233" t="s">
        <v>1556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149</v>
      </c>
      <c r="AU1213" s="239" t="s">
        <v>147</v>
      </c>
      <c r="AV1213" s="13" t="s">
        <v>81</v>
      </c>
      <c r="AW1213" s="13" t="s">
        <v>30</v>
      </c>
      <c r="AX1213" s="13" t="s">
        <v>73</v>
      </c>
      <c r="AY1213" s="239" t="s">
        <v>139</v>
      </c>
    </row>
    <row r="1214" s="14" customFormat="1">
      <c r="A1214" s="14"/>
      <c r="B1214" s="240"/>
      <c r="C1214" s="241"/>
      <c r="D1214" s="231" t="s">
        <v>149</v>
      </c>
      <c r="E1214" s="242" t="s">
        <v>1</v>
      </c>
      <c r="F1214" s="243" t="s">
        <v>557</v>
      </c>
      <c r="G1214" s="241"/>
      <c r="H1214" s="244">
        <v>4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149</v>
      </c>
      <c r="AU1214" s="250" t="s">
        <v>147</v>
      </c>
      <c r="AV1214" s="14" t="s">
        <v>147</v>
      </c>
      <c r="AW1214" s="14" t="s">
        <v>30</v>
      </c>
      <c r="AX1214" s="14" t="s">
        <v>73</v>
      </c>
      <c r="AY1214" s="250" t="s">
        <v>139</v>
      </c>
    </row>
    <row r="1215" s="15" customFormat="1">
      <c r="A1215" s="15"/>
      <c r="B1215" s="251"/>
      <c r="C1215" s="252"/>
      <c r="D1215" s="231" t="s">
        <v>149</v>
      </c>
      <c r="E1215" s="253" t="s">
        <v>1</v>
      </c>
      <c r="F1215" s="254" t="s">
        <v>174</v>
      </c>
      <c r="G1215" s="252"/>
      <c r="H1215" s="255">
        <v>4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61" t="s">
        <v>149</v>
      </c>
      <c r="AU1215" s="261" t="s">
        <v>147</v>
      </c>
      <c r="AV1215" s="15" t="s">
        <v>146</v>
      </c>
      <c r="AW1215" s="15" t="s">
        <v>30</v>
      </c>
      <c r="AX1215" s="15" t="s">
        <v>81</v>
      </c>
      <c r="AY1215" s="261" t="s">
        <v>139</v>
      </c>
    </row>
    <row r="1216" s="2" customFormat="1" ht="16.5" customHeight="1">
      <c r="A1216" s="38"/>
      <c r="B1216" s="39"/>
      <c r="C1216" s="215" t="s">
        <v>1557</v>
      </c>
      <c r="D1216" s="215" t="s">
        <v>142</v>
      </c>
      <c r="E1216" s="216" t="s">
        <v>1558</v>
      </c>
      <c r="F1216" s="217" t="s">
        <v>1559</v>
      </c>
      <c r="G1216" s="218" t="s">
        <v>145</v>
      </c>
      <c r="H1216" s="219">
        <v>4</v>
      </c>
      <c r="I1216" s="220"/>
      <c r="J1216" s="221">
        <f>ROUND(I1216*H1216,2)</f>
        <v>0</v>
      </c>
      <c r="K1216" s="222"/>
      <c r="L1216" s="44"/>
      <c r="M1216" s="223" t="s">
        <v>1</v>
      </c>
      <c r="N1216" s="224" t="s">
        <v>39</v>
      </c>
      <c r="O1216" s="91"/>
      <c r="P1216" s="225">
        <f>O1216*H1216</f>
        <v>0</v>
      </c>
      <c r="Q1216" s="225">
        <v>0</v>
      </c>
      <c r="R1216" s="225">
        <f>Q1216*H1216</f>
        <v>0</v>
      </c>
      <c r="S1216" s="225">
        <v>0</v>
      </c>
      <c r="T1216" s="226">
        <f>S1216*H1216</f>
        <v>0</v>
      </c>
      <c r="U1216" s="38"/>
      <c r="V1216" s="38"/>
      <c r="W1216" s="38"/>
      <c r="X1216" s="38"/>
      <c r="Y1216" s="38"/>
      <c r="Z1216" s="38"/>
      <c r="AA1216" s="38"/>
      <c r="AB1216" s="38"/>
      <c r="AC1216" s="38"/>
      <c r="AD1216" s="38"/>
      <c r="AE1216" s="38"/>
      <c r="AR1216" s="227" t="s">
        <v>247</v>
      </c>
      <c r="AT1216" s="227" t="s">
        <v>142</v>
      </c>
      <c r="AU1216" s="227" t="s">
        <v>147</v>
      </c>
      <c r="AY1216" s="17" t="s">
        <v>139</v>
      </c>
      <c r="BE1216" s="228">
        <f>IF(N1216="základní",J1216,0)</f>
        <v>0</v>
      </c>
      <c r="BF1216" s="228">
        <f>IF(N1216="snížená",J1216,0)</f>
        <v>0</v>
      </c>
      <c r="BG1216" s="228">
        <f>IF(N1216="zákl. přenesená",J1216,0)</f>
        <v>0</v>
      </c>
      <c r="BH1216" s="228">
        <f>IF(N1216="sníž. přenesená",J1216,0)</f>
        <v>0</v>
      </c>
      <c r="BI1216" s="228">
        <f>IF(N1216="nulová",J1216,0)</f>
        <v>0</v>
      </c>
      <c r="BJ1216" s="17" t="s">
        <v>147</v>
      </c>
      <c r="BK1216" s="228">
        <f>ROUND(I1216*H1216,2)</f>
        <v>0</v>
      </c>
      <c r="BL1216" s="17" t="s">
        <v>247</v>
      </c>
      <c r="BM1216" s="227" t="s">
        <v>1560</v>
      </c>
    </row>
    <row r="1217" s="13" customFormat="1">
      <c r="A1217" s="13"/>
      <c r="B1217" s="229"/>
      <c r="C1217" s="230"/>
      <c r="D1217" s="231" t="s">
        <v>149</v>
      </c>
      <c r="E1217" s="232" t="s">
        <v>1</v>
      </c>
      <c r="F1217" s="233" t="s">
        <v>1561</v>
      </c>
      <c r="G1217" s="230"/>
      <c r="H1217" s="232" t="s">
        <v>1</v>
      </c>
      <c r="I1217" s="234"/>
      <c r="J1217" s="230"/>
      <c r="K1217" s="230"/>
      <c r="L1217" s="235"/>
      <c r="M1217" s="236"/>
      <c r="N1217" s="237"/>
      <c r="O1217" s="237"/>
      <c r="P1217" s="237"/>
      <c r="Q1217" s="237"/>
      <c r="R1217" s="237"/>
      <c r="S1217" s="237"/>
      <c r="T1217" s="238"/>
      <c r="U1217" s="13"/>
      <c r="V1217" s="13"/>
      <c r="W1217" s="13"/>
      <c r="X1217" s="13"/>
      <c r="Y1217" s="13"/>
      <c r="Z1217" s="13"/>
      <c r="AA1217" s="13"/>
      <c r="AB1217" s="13"/>
      <c r="AC1217" s="13"/>
      <c r="AD1217" s="13"/>
      <c r="AE1217" s="13"/>
      <c r="AT1217" s="239" t="s">
        <v>149</v>
      </c>
      <c r="AU1217" s="239" t="s">
        <v>147</v>
      </c>
      <c r="AV1217" s="13" t="s">
        <v>81</v>
      </c>
      <c r="AW1217" s="13" t="s">
        <v>30</v>
      </c>
      <c r="AX1217" s="13" t="s">
        <v>73</v>
      </c>
      <c r="AY1217" s="239" t="s">
        <v>139</v>
      </c>
    </row>
    <row r="1218" s="14" customFormat="1">
      <c r="A1218" s="14"/>
      <c r="B1218" s="240"/>
      <c r="C1218" s="241"/>
      <c r="D1218" s="231" t="s">
        <v>149</v>
      </c>
      <c r="E1218" s="242" t="s">
        <v>1</v>
      </c>
      <c r="F1218" s="243" t="s">
        <v>140</v>
      </c>
      <c r="G1218" s="241"/>
      <c r="H1218" s="244">
        <v>3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50" t="s">
        <v>149</v>
      </c>
      <c r="AU1218" s="250" t="s">
        <v>147</v>
      </c>
      <c r="AV1218" s="14" t="s">
        <v>147</v>
      </c>
      <c r="AW1218" s="14" t="s">
        <v>30</v>
      </c>
      <c r="AX1218" s="14" t="s">
        <v>73</v>
      </c>
      <c r="AY1218" s="250" t="s">
        <v>139</v>
      </c>
    </row>
    <row r="1219" s="13" customFormat="1">
      <c r="A1219" s="13"/>
      <c r="B1219" s="229"/>
      <c r="C1219" s="230"/>
      <c r="D1219" s="231" t="s">
        <v>149</v>
      </c>
      <c r="E1219" s="232" t="s">
        <v>1</v>
      </c>
      <c r="F1219" s="233" t="s">
        <v>1562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149</v>
      </c>
      <c r="AU1219" s="239" t="s">
        <v>147</v>
      </c>
      <c r="AV1219" s="13" t="s">
        <v>81</v>
      </c>
      <c r="AW1219" s="13" t="s">
        <v>30</v>
      </c>
      <c r="AX1219" s="13" t="s">
        <v>73</v>
      </c>
      <c r="AY1219" s="239" t="s">
        <v>139</v>
      </c>
    </row>
    <row r="1220" s="14" customFormat="1">
      <c r="A1220" s="14"/>
      <c r="B1220" s="240"/>
      <c r="C1220" s="241"/>
      <c r="D1220" s="231" t="s">
        <v>149</v>
      </c>
      <c r="E1220" s="242" t="s">
        <v>1</v>
      </c>
      <c r="F1220" s="243" t="s">
        <v>81</v>
      </c>
      <c r="G1220" s="241"/>
      <c r="H1220" s="244">
        <v>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149</v>
      </c>
      <c r="AU1220" s="250" t="s">
        <v>147</v>
      </c>
      <c r="AV1220" s="14" t="s">
        <v>147</v>
      </c>
      <c r="AW1220" s="14" t="s">
        <v>30</v>
      </c>
      <c r="AX1220" s="14" t="s">
        <v>73</v>
      </c>
      <c r="AY1220" s="250" t="s">
        <v>139</v>
      </c>
    </row>
    <row r="1221" s="15" customFormat="1">
      <c r="A1221" s="15"/>
      <c r="B1221" s="251"/>
      <c r="C1221" s="252"/>
      <c r="D1221" s="231" t="s">
        <v>149</v>
      </c>
      <c r="E1221" s="253" t="s">
        <v>1</v>
      </c>
      <c r="F1221" s="254" t="s">
        <v>174</v>
      </c>
      <c r="G1221" s="252"/>
      <c r="H1221" s="255">
        <v>4</v>
      </c>
      <c r="I1221" s="256"/>
      <c r="J1221" s="252"/>
      <c r="K1221" s="252"/>
      <c r="L1221" s="257"/>
      <c r="M1221" s="258"/>
      <c r="N1221" s="259"/>
      <c r="O1221" s="259"/>
      <c r="P1221" s="259"/>
      <c r="Q1221" s="259"/>
      <c r="R1221" s="259"/>
      <c r="S1221" s="259"/>
      <c r="T1221" s="260"/>
      <c r="U1221" s="15"/>
      <c r="V1221" s="15"/>
      <c r="W1221" s="15"/>
      <c r="X1221" s="15"/>
      <c r="Y1221" s="15"/>
      <c r="Z1221" s="15"/>
      <c r="AA1221" s="15"/>
      <c r="AB1221" s="15"/>
      <c r="AC1221" s="15"/>
      <c r="AD1221" s="15"/>
      <c r="AE1221" s="15"/>
      <c r="AT1221" s="261" t="s">
        <v>149</v>
      </c>
      <c r="AU1221" s="261" t="s">
        <v>147</v>
      </c>
      <c r="AV1221" s="15" t="s">
        <v>146</v>
      </c>
      <c r="AW1221" s="15" t="s">
        <v>30</v>
      </c>
      <c r="AX1221" s="15" t="s">
        <v>81</v>
      </c>
      <c r="AY1221" s="261" t="s">
        <v>139</v>
      </c>
    </row>
    <row r="1222" s="2" customFormat="1" ht="16.5" customHeight="1">
      <c r="A1222" s="38"/>
      <c r="B1222" s="39"/>
      <c r="C1222" s="215" t="s">
        <v>1563</v>
      </c>
      <c r="D1222" s="215" t="s">
        <v>142</v>
      </c>
      <c r="E1222" s="216" t="s">
        <v>1564</v>
      </c>
      <c r="F1222" s="217" t="s">
        <v>1565</v>
      </c>
      <c r="G1222" s="218" t="s">
        <v>145</v>
      </c>
      <c r="H1222" s="219">
        <v>1</v>
      </c>
      <c r="I1222" s="220"/>
      <c r="J1222" s="221">
        <f>ROUND(I1222*H1222,2)</f>
        <v>0</v>
      </c>
      <c r="K1222" s="222"/>
      <c r="L1222" s="44"/>
      <c r="M1222" s="223" t="s">
        <v>1</v>
      </c>
      <c r="N1222" s="224" t="s">
        <v>39</v>
      </c>
      <c r="O1222" s="91"/>
      <c r="P1222" s="225">
        <f>O1222*H1222</f>
        <v>0</v>
      </c>
      <c r="Q1222" s="225">
        <v>0</v>
      </c>
      <c r="R1222" s="225">
        <f>Q1222*H1222</f>
        <v>0</v>
      </c>
      <c r="S1222" s="225">
        <v>0</v>
      </c>
      <c r="T1222" s="226">
        <f>S1222*H1222</f>
        <v>0</v>
      </c>
      <c r="U1222" s="38"/>
      <c r="V1222" s="38"/>
      <c r="W1222" s="38"/>
      <c r="X1222" s="38"/>
      <c r="Y1222" s="38"/>
      <c r="Z1222" s="38"/>
      <c r="AA1222" s="38"/>
      <c r="AB1222" s="38"/>
      <c r="AC1222" s="38"/>
      <c r="AD1222" s="38"/>
      <c r="AE1222" s="38"/>
      <c r="AR1222" s="227" t="s">
        <v>247</v>
      </c>
      <c r="AT1222" s="227" t="s">
        <v>142</v>
      </c>
      <c r="AU1222" s="227" t="s">
        <v>147</v>
      </c>
      <c r="AY1222" s="17" t="s">
        <v>139</v>
      </c>
      <c r="BE1222" s="228">
        <f>IF(N1222="základní",J1222,0)</f>
        <v>0</v>
      </c>
      <c r="BF1222" s="228">
        <f>IF(N1222="snížená",J1222,0)</f>
        <v>0</v>
      </c>
      <c r="BG1222" s="228">
        <f>IF(N1222="zákl. přenesená",J1222,0)</f>
        <v>0</v>
      </c>
      <c r="BH1222" s="228">
        <f>IF(N1222="sníž. přenesená",J1222,0)</f>
        <v>0</v>
      </c>
      <c r="BI1222" s="228">
        <f>IF(N1222="nulová",J1222,0)</f>
        <v>0</v>
      </c>
      <c r="BJ1222" s="17" t="s">
        <v>147</v>
      </c>
      <c r="BK1222" s="228">
        <f>ROUND(I1222*H1222,2)</f>
        <v>0</v>
      </c>
      <c r="BL1222" s="17" t="s">
        <v>247</v>
      </c>
      <c r="BM1222" s="227" t="s">
        <v>1566</v>
      </c>
    </row>
    <row r="1223" s="13" customFormat="1">
      <c r="A1223" s="13"/>
      <c r="B1223" s="229"/>
      <c r="C1223" s="230"/>
      <c r="D1223" s="231" t="s">
        <v>149</v>
      </c>
      <c r="E1223" s="232" t="s">
        <v>1</v>
      </c>
      <c r="F1223" s="233" t="s">
        <v>1567</v>
      </c>
      <c r="G1223" s="230"/>
      <c r="H1223" s="232" t="s">
        <v>1</v>
      </c>
      <c r="I1223" s="234"/>
      <c r="J1223" s="230"/>
      <c r="K1223" s="230"/>
      <c r="L1223" s="235"/>
      <c r="M1223" s="236"/>
      <c r="N1223" s="237"/>
      <c r="O1223" s="237"/>
      <c r="P1223" s="237"/>
      <c r="Q1223" s="237"/>
      <c r="R1223" s="237"/>
      <c r="S1223" s="237"/>
      <c r="T1223" s="238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39" t="s">
        <v>149</v>
      </c>
      <c r="AU1223" s="239" t="s">
        <v>147</v>
      </c>
      <c r="AV1223" s="13" t="s">
        <v>81</v>
      </c>
      <c r="AW1223" s="13" t="s">
        <v>30</v>
      </c>
      <c r="AX1223" s="13" t="s">
        <v>73</v>
      </c>
      <c r="AY1223" s="239" t="s">
        <v>139</v>
      </c>
    </row>
    <row r="1224" s="14" customFormat="1">
      <c r="A1224" s="14"/>
      <c r="B1224" s="240"/>
      <c r="C1224" s="241"/>
      <c r="D1224" s="231" t="s">
        <v>149</v>
      </c>
      <c r="E1224" s="242" t="s">
        <v>1</v>
      </c>
      <c r="F1224" s="243" t="s">
        <v>81</v>
      </c>
      <c r="G1224" s="241"/>
      <c r="H1224" s="244">
        <v>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0" t="s">
        <v>149</v>
      </c>
      <c r="AU1224" s="250" t="s">
        <v>147</v>
      </c>
      <c r="AV1224" s="14" t="s">
        <v>147</v>
      </c>
      <c r="AW1224" s="14" t="s">
        <v>30</v>
      </c>
      <c r="AX1224" s="14" t="s">
        <v>81</v>
      </c>
      <c r="AY1224" s="250" t="s">
        <v>139</v>
      </c>
    </row>
    <row r="1225" s="2" customFormat="1" ht="24.15" customHeight="1">
      <c r="A1225" s="38"/>
      <c r="B1225" s="39"/>
      <c r="C1225" s="215" t="s">
        <v>1568</v>
      </c>
      <c r="D1225" s="215" t="s">
        <v>142</v>
      </c>
      <c r="E1225" s="216" t="s">
        <v>1569</v>
      </c>
      <c r="F1225" s="217" t="s">
        <v>1570</v>
      </c>
      <c r="G1225" s="218" t="s">
        <v>154</v>
      </c>
      <c r="H1225" s="219">
        <v>17.102</v>
      </c>
      <c r="I1225" s="220"/>
      <c r="J1225" s="221">
        <f>ROUND(I1225*H1225,2)</f>
        <v>0</v>
      </c>
      <c r="K1225" s="222"/>
      <c r="L1225" s="44"/>
      <c r="M1225" s="223" t="s">
        <v>1</v>
      </c>
      <c r="N1225" s="224" t="s">
        <v>39</v>
      </c>
      <c r="O1225" s="91"/>
      <c r="P1225" s="225">
        <f>O1225*H1225</f>
        <v>0</v>
      </c>
      <c r="Q1225" s="225">
        <v>5.0000000000000002E-05</v>
      </c>
      <c r="R1225" s="225">
        <f>Q1225*H1225</f>
        <v>0.00085510000000000002</v>
      </c>
      <c r="S1225" s="225">
        <v>0</v>
      </c>
      <c r="T1225" s="226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247</v>
      </c>
      <c r="AT1225" s="227" t="s">
        <v>142</v>
      </c>
      <c r="AU1225" s="227" t="s">
        <v>147</v>
      </c>
      <c r="AY1225" s="17" t="s">
        <v>139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147</v>
      </c>
      <c r="BK1225" s="228">
        <f>ROUND(I1225*H1225,2)</f>
        <v>0</v>
      </c>
      <c r="BL1225" s="17" t="s">
        <v>247</v>
      </c>
      <c r="BM1225" s="227" t="s">
        <v>1571</v>
      </c>
    </row>
    <row r="1226" s="13" customFormat="1">
      <c r="A1226" s="13"/>
      <c r="B1226" s="229"/>
      <c r="C1226" s="230"/>
      <c r="D1226" s="231" t="s">
        <v>149</v>
      </c>
      <c r="E1226" s="232" t="s">
        <v>1</v>
      </c>
      <c r="F1226" s="233" t="s">
        <v>166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149</v>
      </c>
      <c r="AU1226" s="239" t="s">
        <v>147</v>
      </c>
      <c r="AV1226" s="13" t="s">
        <v>81</v>
      </c>
      <c r="AW1226" s="13" t="s">
        <v>30</v>
      </c>
      <c r="AX1226" s="13" t="s">
        <v>73</v>
      </c>
      <c r="AY1226" s="239" t="s">
        <v>139</v>
      </c>
    </row>
    <row r="1227" s="14" customFormat="1">
      <c r="A1227" s="14"/>
      <c r="B1227" s="240"/>
      <c r="C1227" s="241"/>
      <c r="D1227" s="231" t="s">
        <v>149</v>
      </c>
      <c r="E1227" s="242" t="s">
        <v>1</v>
      </c>
      <c r="F1227" s="243" t="s">
        <v>1508</v>
      </c>
      <c r="G1227" s="241"/>
      <c r="H1227" s="244">
        <v>5.6260000000000003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149</v>
      </c>
      <c r="AU1227" s="250" t="s">
        <v>147</v>
      </c>
      <c r="AV1227" s="14" t="s">
        <v>147</v>
      </c>
      <c r="AW1227" s="14" t="s">
        <v>30</v>
      </c>
      <c r="AX1227" s="14" t="s">
        <v>73</v>
      </c>
      <c r="AY1227" s="250" t="s">
        <v>139</v>
      </c>
    </row>
    <row r="1228" s="13" customFormat="1">
      <c r="A1228" s="13"/>
      <c r="B1228" s="229"/>
      <c r="C1228" s="230"/>
      <c r="D1228" s="231" t="s">
        <v>149</v>
      </c>
      <c r="E1228" s="232" t="s">
        <v>1</v>
      </c>
      <c r="F1228" s="233" t="s">
        <v>164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149</v>
      </c>
      <c r="AU1228" s="239" t="s">
        <v>147</v>
      </c>
      <c r="AV1228" s="13" t="s">
        <v>81</v>
      </c>
      <c r="AW1228" s="13" t="s">
        <v>30</v>
      </c>
      <c r="AX1228" s="13" t="s">
        <v>73</v>
      </c>
      <c r="AY1228" s="239" t="s">
        <v>139</v>
      </c>
    </row>
    <row r="1229" s="14" customFormat="1">
      <c r="A1229" s="14"/>
      <c r="B1229" s="240"/>
      <c r="C1229" s="241"/>
      <c r="D1229" s="231" t="s">
        <v>149</v>
      </c>
      <c r="E1229" s="242" t="s">
        <v>1</v>
      </c>
      <c r="F1229" s="243" t="s">
        <v>1509</v>
      </c>
      <c r="G1229" s="241"/>
      <c r="H1229" s="244">
        <v>11.476000000000001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149</v>
      </c>
      <c r="AU1229" s="250" t="s">
        <v>147</v>
      </c>
      <c r="AV1229" s="14" t="s">
        <v>147</v>
      </c>
      <c r="AW1229" s="14" t="s">
        <v>30</v>
      </c>
      <c r="AX1229" s="14" t="s">
        <v>73</v>
      </c>
      <c r="AY1229" s="250" t="s">
        <v>139</v>
      </c>
    </row>
    <row r="1230" s="15" customFormat="1">
      <c r="A1230" s="15"/>
      <c r="B1230" s="251"/>
      <c r="C1230" s="252"/>
      <c r="D1230" s="231" t="s">
        <v>149</v>
      </c>
      <c r="E1230" s="253" t="s">
        <v>1</v>
      </c>
      <c r="F1230" s="254" t="s">
        <v>174</v>
      </c>
      <c r="G1230" s="252"/>
      <c r="H1230" s="255">
        <v>17.102</v>
      </c>
      <c r="I1230" s="256"/>
      <c r="J1230" s="252"/>
      <c r="K1230" s="252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61" t="s">
        <v>149</v>
      </c>
      <c r="AU1230" s="261" t="s">
        <v>147</v>
      </c>
      <c r="AV1230" s="15" t="s">
        <v>146</v>
      </c>
      <c r="AW1230" s="15" t="s">
        <v>30</v>
      </c>
      <c r="AX1230" s="15" t="s">
        <v>81</v>
      </c>
      <c r="AY1230" s="261" t="s">
        <v>139</v>
      </c>
    </row>
    <row r="1231" s="2" customFormat="1" ht="24.15" customHeight="1">
      <c r="A1231" s="38"/>
      <c r="B1231" s="39"/>
      <c r="C1231" s="215" t="s">
        <v>1572</v>
      </c>
      <c r="D1231" s="215" t="s">
        <v>142</v>
      </c>
      <c r="E1231" s="216" t="s">
        <v>1573</v>
      </c>
      <c r="F1231" s="217" t="s">
        <v>1574</v>
      </c>
      <c r="G1231" s="218" t="s">
        <v>314</v>
      </c>
      <c r="H1231" s="219">
        <v>0.35399999999999998</v>
      </c>
      <c r="I1231" s="220"/>
      <c r="J1231" s="221">
        <f>ROUND(I1231*H1231,2)</f>
        <v>0</v>
      </c>
      <c r="K1231" s="222"/>
      <c r="L1231" s="44"/>
      <c r="M1231" s="223" t="s">
        <v>1</v>
      </c>
      <c r="N1231" s="224" t="s">
        <v>39</v>
      </c>
      <c r="O1231" s="91"/>
      <c r="P1231" s="225">
        <f>O1231*H1231</f>
        <v>0</v>
      </c>
      <c r="Q1231" s="225">
        <v>0</v>
      </c>
      <c r="R1231" s="225">
        <f>Q1231*H1231</f>
        <v>0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247</v>
      </c>
      <c r="AT1231" s="227" t="s">
        <v>142</v>
      </c>
      <c r="AU1231" s="227" t="s">
        <v>147</v>
      </c>
      <c r="AY1231" s="17" t="s">
        <v>139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147</v>
      </c>
      <c r="BK1231" s="228">
        <f>ROUND(I1231*H1231,2)</f>
        <v>0</v>
      </c>
      <c r="BL1231" s="17" t="s">
        <v>247</v>
      </c>
      <c r="BM1231" s="227" t="s">
        <v>1575</v>
      </c>
    </row>
    <row r="1232" s="2" customFormat="1" ht="24.15" customHeight="1">
      <c r="A1232" s="38"/>
      <c r="B1232" s="39"/>
      <c r="C1232" s="215" t="s">
        <v>1576</v>
      </c>
      <c r="D1232" s="215" t="s">
        <v>142</v>
      </c>
      <c r="E1232" s="216" t="s">
        <v>1577</v>
      </c>
      <c r="F1232" s="217" t="s">
        <v>1578</v>
      </c>
      <c r="G1232" s="218" t="s">
        <v>314</v>
      </c>
      <c r="H1232" s="219">
        <v>0.35399999999999998</v>
      </c>
      <c r="I1232" s="220"/>
      <c r="J1232" s="221">
        <f>ROUND(I1232*H1232,2)</f>
        <v>0</v>
      </c>
      <c r="K1232" s="222"/>
      <c r="L1232" s="44"/>
      <c r="M1232" s="223" t="s">
        <v>1</v>
      </c>
      <c r="N1232" s="224" t="s">
        <v>39</v>
      </c>
      <c r="O1232" s="91"/>
      <c r="P1232" s="225">
        <f>O1232*H1232</f>
        <v>0</v>
      </c>
      <c r="Q1232" s="225">
        <v>0</v>
      </c>
      <c r="R1232" s="225">
        <f>Q1232*H1232</f>
        <v>0</v>
      </c>
      <c r="S1232" s="225">
        <v>0</v>
      </c>
      <c r="T1232" s="226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7" t="s">
        <v>247</v>
      </c>
      <c r="AT1232" s="227" t="s">
        <v>142</v>
      </c>
      <c r="AU1232" s="227" t="s">
        <v>147</v>
      </c>
      <c r="AY1232" s="17" t="s">
        <v>139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17" t="s">
        <v>147</v>
      </c>
      <c r="BK1232" s="228">
        <f>ROUND(I1232*H1232,2)</f>
        <v>0</v>
      </c>
      <c r="BL1232" s="17" t="s">
        <v>247</v>
      </c>
      <c r="BM1232" s="227" t="s">
        <v>1579</v>
      </c>
    </row>
    <row r="1233" s="2" customFormat="1" ht="24.15" customHeight="1">
      <c r="A1233" s="38"/>
      <c r="B1233" s="39"/>
      <c r="C1233" s="215" t="s">
        <v>1580</v>
      </c>
      <c r="D1233" s="215" t="s">
        <v>142</v>
      </c>
      <c r="E1233" s="216" t="s">
        <v>1581</v>
      </c>
      <c r="F1233" s="217" t="s">
        <v>1582</v>
      </c>
      <c r="G1233" s="218" t="s">
        <v>314</v>
      </c>
      <c r="H1233" s="219">
        <v>0.35399999999999998</v>
      </c>
      <c r="I1233" s="220"/>
      <c r="J1233" s="221">
        <f>ROUND(I1233*H1233,2)</f>
        <v>0</v>
      </c>
      <c r="K1233" s="222"/>
      <c r="L1233" s="44"/>
      <c r="M1233" s="223" t="s">
        <v>1</v>
      </c>
      <c r="N1233" s="224" t="s">
        <v>39</v>
      </c>
      <c r="O1233" s="91"/>
      <c r="P1233" s="225">
        <f>O1233*H1233</f>
        <v>0</v>
      </c>
      <c r="Q1233" s="225">
        <v>0</v>
      </c>
      <c r="R1233" s="225">
        <f>Q1233*H1233</f>
        <v>0</v>
      </c>
      <c r="S1233" s="225">
        <v>0</v>
      </c>
      <c r="T1233" s="226">
        <f>S1233*H1233</f>
        <v>0</v>
      </c>
      <c r="U1233" s="38"/>
      <c r="V1233" s="38"/>
      <c r="W1233" s="38"/>
      <c r="X1233" s="38"/>
      <c r="Y1233" s="38"/>
      <c r="Z1233" s="38"/>
      <c r="AA1233" s="38"/>
      <c r="AB1233" s="38"/>
      <c r="AC1233" s="38"/>
      <c r="AD1233" s="38"/>
      <c r="AE1233" s="38"/>
      <c r="AR1233" s="227" t="s">
        <v>247</v>
      </c>
      <c r="AT1233" s="227" t="s">
        <v>142</v>
      </c>
      <c r="AU1233" s="227" t="s">
        <v>147</v>
      </c>
      <c r="AY1233" s="17" t="s">
        <v>139</v>
      </c>
      <c r="BE1233" s="228">
        <f>IF(N1233="základní",J1233,0)</f>
        <v>0</v>
      </c>
      <c r="BF1233" s="228">
        <f>IF(N1233="snížená",J1233,0)</f>
        <v>0</v>
      </c>
      <c r="BG1233" s="228">
        <f>IF(N1233="zákl. přenesená",J1233,0)</f>
        <v>0</v>
      </c>
      <c r="BH1233" s="228">
        <f>IF(N1233="sníž. přenesená",J1233,0)</f>
        <v>0</v>
      </c>
      <c r="BI1233" s="228">
        <f>IF(N1233="nulová",J1233,0)</f>
        <v>0</v>
      </c>
      <c r="BJ1233" s="17" t="s">
        <v>147</v>
      </c>
      <c r="BK1233" s="228">
        <f>ROUND(I1233*H1233,2)</f>
        <v>0</v>
      </c>
      <c r="BL1233" s="17" t="s">
        <v>247</v>
      </c>
      <c r="BM1233" s="227" t="s">
        <v>1583</v>
      </c>
    </row>
    <row r="1234" s="12" customFormat="1" ht="22.8" customHeight="1">
      <c r="A1234" s="12"/>
      <c r="B1234" s="199"/>
      <c r="C1234" s="200"/>
      <c r="D1234" s="201" t="s">
        <v>72</v>
      </c>
      <c r="E1234" s="213" t="s">
        <v>1584</v>
      </c>
      <c r="F1234" s="213" t="s">
        <v>1585</v>
      </c>
      <c r="G1234" s="200"/>
      <c r="H1234" s="200"/>
      <c r="I1234" s="203"/>
      <c r="J1234" s="214">
        <f>BK1234</f>
        <v>0</v>
      </c>
      <c r="K1234" s="200"/>
      <c r="L1234" s="205"/>
      <c r="M1234" s="206"/>
      <c r="N1234" s="207"/>
      <c r="O1234" s="207"/>
      <c r="P1234" s="208">
        <f>SUM(P1235:P1396)</f>
        <v>0</v>
      </c>
      <c r="Q1234" s="207"/>
      <c r="R1234" s="208">
        <f>SUM(R1235:R1396)</f>
        <v>0.011682129999999999</v>
      </c>
      <c r="S1234" s="207"/>
      <c r="T1234" s="209">
        <f>SUM(T1235:T1396)</f>
        <v>0</v>
      </c>
      <c r="U1234" s="12"/>
      <c r="V1234" s="12"/>
      <c r="W1234" s="12"/>
      <c r="X1234" s="12"/>
      <c r="Y1234" s="12"/>
      <c r="Z1234" s="12"/>
      <c r="AA1234" s="12"/>
      <c r="AB1234" s="12"/>
      <c r="AC1234" s="12"/>
      <c r="AD1234" s="12"/>
      <c r="AE1234" s="12"/>
      <c r="AR1234" s="210" t="s">
        <v>147</v>
      </c>
      <c r="AT1234" s="211" t="s">
        <v>72</v>
      </c>
      <c r="AU1234" s="211" t="s">
        <v>81</v>
      </c>
      <c r="AY1234" s="210" t="s">
        <v>139</v>
      </c>
      <c r="BK1234" s="212">
        <f>SUM(BK1235:BK1396)</f>
        <v>0</v>
      </c>
    </row>
    <row r="1235" s="2" customFormat="1" ht="24.15" customHeight="1">
      <c r="A1235" s="38"/>
      <c r="B1235" s="39"/>
      <c r="C1235" s="215" t="s">
        <v>1586</v>
      </c>
      <c r="D1235" s="215" t="s">
        <v>142</v>
      </c>
      <c r="E1235" s="216" t="s">
        <v>1587</v>
      </c>
      <c r="F1235" s="217" t="s">
        <v>1588</v>
      </c>
      <c r="G1235" s="218" t="s">
        <v>154</v>
      </c>
      <c r="H1235" s="219">
        <v>13.063000000000001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247</v>
      </c>
      <c r="AT1235" s="227" t="s">
        <v>142</v>
      </c>
      <c r="AU1235" s="227" t="s">
        <v>147</v>
      </c>
      <c r="AY1235" s="17" t="s">
        <v>139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147</v>
      </c>
      <c r="BK1235" s="228">
        <f>ROUND(I1235*H1235,2)</f>
        <v>0</v>
      </c>
      <c r="BL1235" s="17" t="s">
        <v>247</v>
      </c>
      <c r="BM1235" s="227" t="s">
        <v>1589</v>
      </c>
    </row>
    <row r="1236" s="13" customFormat="1">
      <c r="A1236" s="13"/>
      <c r="B1236" s="229"/>
      <c r="C1236" s="230"/>
      <c r="D1236" s="231" t="s">
        <v>149</v>
      </c>
      <c r="E1236" s="232" t="s">
        <v>1</v>
      </c>
      <c r="F1236" s="233" t="s">
        <v>1590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149</v>
      </c>
      <c r="AU1236" s="239" t="s">
        <v>147</v>
      </c>
      <c r="AV1236" s="13" t="s">
        <v>81</v>
      </c>
      <c r="AW1236" s="13" t="s">
        <v>30</v>
      </c>
      <c r="AX1236" s="13" t="s">
        <v>73</v>
      </c>
      <c r="AY1236" s="239" t="s">
        <v>139</v>
      </c>
    </row>
    <row r="1237" s="13" customFormat="1">
      <c r="A1237" s="13"/>
      <c r="B1237" s="229"/>
      <c r="C1237" s="230"/>
      <c r="D1237" s="231" t="s">
        <v>149</v>
      </c>
      <c r="E1237" s="232" t="s">
        <v>1</v>
      </c>
      <c r="F1237" s="233" t="s">
        <v>1591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149</v>
      </c>
      <c r="AU1237" s="239" t="s">
        <v>147</v>
      </c>
      <c r="AV1237" s="13" t="s">
        <v>81</v>
      </c>
      <c r="AW1237" s="13" t="s">
        <v>30</v>
      </c>
      <c r="AX1237" s="13" t="s">
        <v>73</v>
      </c>
      <c r="AY1237" s="239" t="s">
        <v>139</v>
      </c>
    </row>
    <row r="1238" s="14" customFormat="1">
      <c r="A1238" s="14"/>
      <c r="B1238" s="240"/>
      <c r="C1238" s="241"/>
      <c r="D1238" s="231" t="s">
        <v>149</v>
      </c>
      <c r="E1238" s="242" t="s">
        <v>1</v>
      </c>
      <c r="F1238" s="243" t="s">
        <v>1592</v>
      </c>
      <c r="G1238" s="241"/>
      <c r="H1238" s="244">
        <v>2.5819999999999999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149</v>
      </c>
      <c r="AU1238" s="250" t="s">
        <v>147</v>
      </c>
      <c r="AV1238" s="14" t="s">
        <v>147</v>
      </c>
      <c r="AW1238" s="14" t="s">
        <v>30</v>
      </c>
      <c r="AX1238" s="14" t="s">
        <v>73</v>
      </c>
      <c r="AY1238" s="250" t="s">
        <v>139</v>
      </c>
    </row>
    <row r="1239" s="13" customFormat="1">
      <c r="A1239" s="13"/>
      <c r="B1239" s="229"/>
      <c r="C1239" s="230"/>
      <c r="D1239" s="231" t="s">
        <v>149</v>
      </c>
      <c r="E1239" s="232" t="s">
        <v>1</v>
      </c>
      <c r="F1239" s="233" t="s">
        <v>1593</v>
      </c>
      <c r="G1239" s="230"/>
      <c r="H1239" s="232" t="s">
        <v>1</v>
      </c>
      <c r="I1239" s="234"/>
      <c r="J1239" s="230"/>
      <c r="K1239" s="230"/>
      <c r="L1239" s="235"/>
      <c r="M1239" s="236"/>
      <c r="N1239" s="237"/>
      <c r="O1239" s="237"/>
      <c r="P1239" s="237"/>
      <c r="Q1239" s="237"/>
      <c r="R1239" s="237"/>
      <c r="S1239" s="237"/>
      <c r="T1239" s="238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39" t="s">
        <v>149</v>
      </c>
      <c r="AU1239" s="239" t="s">
        <v>147</v>
      </c>
      <c r="AV1239" s="13" t="s">
        <v>81</v>
      </c>
      <c r="AW1239" s="13" t="s">
        <v>30</v>
      </c>
      <c r="AX1239" s="13" t="s">
        <v>73</v>
      </c>
      <c r="AY1239" s="239" t="s">
        <v>139</v>
      </c>
    </row>
    <row r="1240" s="14" customFormat="1">
      <c r="A1240" s="14"/>
      <c r="B1240" s="240"/>
      <c r="C1240" s="241"/>
      <c r="D1240" s="231" t="s">
        <v>149</v>
      </c>
      <c r="E1240" s="242" t="s">
        <v>1</v>
      </c>
      <c r="F1240" s="243" t="s">
        <v>1594</v>
      </c>
      <c r="G1240" s="241"/>
      <c r="H1240" s="244">
        <v>2.633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0" t="s">
        <v>149</v>
      </c>
      <c r="AU1240" s="250" t="s">
        <v>147</v>
      </c>
      <c r="AV1240" s="14" t="s">
        <v>147</v>
      </c>
      <c r="AW1240" s="14" t="s">
        <v>30</v>
      </c>
      <c r="AX1240" s="14" t="s">
        <v>73</v>
      </c>
      <c r="AY1240" s="250" t="s">
        <v>139</v>
      </c>
    </row>
    <row r="1241" s="13" customFormat="1">
      <c r="A1241" s="13"/>
      <c r="B1241" s="229"/>
      <c r="C1241" s="230"/>
      <c r="D1241" s="231" t="s">
        <v>149</v>
      </c>
      <c r="E1241" s="232" t="s">
        <v>1</v>
      </c>
      <c r="F1241" s="233" t="s">
        <v>1595</v>
      </c>
      <c r="G1241" s="230"/>
      <c r="H1241" s="232" t="s">
        <v>1</v>
      </c>
      <c r="I1241" s="234"/>
      <c r="J1241" s="230"/>
      <c r="K1241" s="230"/>
      <c r="L1241" s="235"/>
      <c r="M1241" s="236"/>
      <c r="N1241" s="237"/>
      <c r="O1241" s="237"/>
      <c r="P1241" s="237"/>
      <c r="Q1241" s="237"/>
      <c r="R1241" s="237"/>
      <c r="S1241" s="237"/>
      <c r="T1241" s="238"/>
      <c r="U1241" s="13"/>
      <c r="V1241" s="13"/>
      <c r="W1241" s="13"/>
      <c r="X1241" s="13"/>
      <c r="Y1241" s="13"/>
      <c r="Z1241" s="13"/>
      <c r="AA1241" s="13"/>
      <c r="AB1241" s="13"/>
      <c r="AC1241" s="13"/>
      <c r="AD1241" s="13"/>
      <c r="AE1241" s="13"/>
      <c r="AT1241" s="239" t="s">
        <v>149</v>
      </c>
      <c r="AU1241" s="239" t="s">
        <v>147</v>
      </c>
      <c r="AV1241" s="13" t="s">
        <v>81</v>
      </c>
      <c r="AW1241" s="13" t="s">
        <v>30</v>
      </c>
      <c r="AX1241" s="13" t="s">
        <v>73</v>
      </c>
      <c r="AY1241" s="239" t="s">
        <v>139</v>
      </c>
    </row>
    <row r="1242" s="14" customFormat="1">
      <c r="A1242" s="14"/>
      <c r="B1242" s="240"/>
      <c r="C1242" s="241"/>
      <c r="D1242" s="231" t="s">
        <v>149</v>
      </c>
      <c r="E1242" s="242" t="s">
        <v>1</v>
      </c>
      <c r="F1242" s="243" t="s">
        <v>1594</v>
      </c>
      <c r="G1242" s="241"/>
      <c r="H1242" s="244">
        <v>2.633</v>
      </c>
      <c r="I1242" s="245"/>
      <c r="J1242" s="241"/>
      <c r="K1242" s="241"/>
      <c r="L1242" s="246"/>
      <c r="M1242" s="247"/>
      <c r="N1242" s="248"/>
      <c r="O1242" s="248"/>
      <c r="P1242" s="248"/>
      <c r="Q1242" s="248"/>
      <c r="R1242" s="248"/>
      <c r="S1242" s="248"/>
      <c r="T1242" s="249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0" t="s">
        <v>149</v>
      </c>
      <c r="AU1242" s="250" t="s">
        <v>147</v>
      </c>
      <c r="AV1242" s="14" t="s">
        <v>147</v>
      </c>
      <c r="AW1242" s="14" t="s">
        <v>30</v>
      </c>
      <c r="AX1242" s="14" t="s">
        <v>73</v>
      </c>
      <c r="AY1242" s="250" t="s">
        <v>139</v>
      </c>
    </row>
    <row r="1243" s="13" customFormat="1">
      <c r="A1243" s="13"/>
      <c r="B1243" s="229"/>
      <c r="C1243" s="230"/>
      <c r="D1243" s="231" t="s">
        <v>149</v>
      </c>
      <c r="E1243" s="232" t="s">
        <v>1</v>
      </c>
      <c r="F1243" s="233" t="s">
        <v>1596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149</v>
      </c>
      <c r="AU1243" s="239" t="s">
        <v>147</v>
      </c>
      <c r="AV1243" s="13" t="s">
        <v>81</v>
      </c>
      <c r="AW1243" s="13" t="s">
        <v>30</v>
      </c>
      <c r="AX1243" s="13" t="s">
        <v>73</v>
      </c>
      <c r="AY1243" s="239" t="s">
        <v>139</v>
      </c>
    </row>
    <row r="1244" s="14" customFormat="1">
      <c r="A1244" s="14"/>
      <c r="B1244" s="240"/>
      <c r="C1244" s="241"/>
      <c r="D1244" s="231" t="s">
        <v>149</v>
      </c>
      <c r="E1244" s="242" t="s">
        <v>1</v>
      </c>
      <c r="F1244" s="243" t="s">
        <v>1594</v>
      </c>
      <c r="G1244" s="241"/>
      <c r="H1244" s="244">
        <v>2.633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149</v>
      </c>
      <c r="AU1244" s="250" t="s">
        <v>147</v>
      </c>
      <c r="AV1244" s="14" t="s">
        <v>147</v>
      </c>
      <c r="AW1244" s="14" t="s">
        <v>30</v>
      </c>
      <c r="AX1244" s="14" t="s">
        <v>73</v>
      </c>
      <c r="AY1244" s="250" t="s">
        <v>139</v>
      </c>
    </row>
    <row r="1245" s="13" customFormat="1">
      <c r="A1245" s="13"/>
      <c r="B1245" s="229"/>
      <c r="C1245" s="230"/>
      <c r="D1245" s="231" t="s">
        <v>149</v>
      </c>
      <c r="E1245" s="232" t="s">
        <v>1</v>
      </c>
      <c r="F1245" s="233" t="s">
        <v>1597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149</v>
      </c>
      <c r="AU1245" s="239" t="s">
        <v>147</v>
      </c>
      <c r="AV1245" s="13" t="s">
        <v>81</v>
      </c>
      <c r="AW1245" s="13" t="s">
        <v>30</v>
      </c>
      <c r="AX1245" s="13" t="s">
        <v>73</v>
      </c>
      <c r="AY1245" s="239" t="s">
        <v>139</v>
      </c>
    </row>
    <row r="1246" s="14" customFormat="1">
      <c r="A1246" s="14"/>
      <c r="B1246" s="240"/>
      <c r="C1246" s="241"/>
      <c r="D1246" s="231" t="s">
        <v>149</v>
      </c>
      <c r="E1246" s="242" t="s">
        <v>1</v>
      </c>
      <c r="F1246" s="243" t="s">
        <v>1592</v>
      </c>
      <c r="G1246" s="241"/>
      <c r="H1246" s="244">
        <v>2.5819999999999999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149</v>
      </c>
      <c r="AU1246" s="250" t="s">
        <v>147</v>
      </c>
      <c r="AV1246" s="14" t="s">
        <v>147</v>
      </c>
      <c r="AW1246" s="14" t="s">
        <v>30</v>
      </c>
      <c r="AX1246" s="14" t="s">
        <v>73</v>
      </c>
      <c r="AY1246" s="250" t="s">
        <v>139</v>
      </c>
    </row>
    <row r="1247" s="15" customFormat="1">
      <c r="A1247" s="15"/>
      <c r="B1247" s="251"/>
      <c r="C1247" s="252"/>
      <c r="D1247" s="231" t="s">
        <v>149</v>
      </c>
      <c r="E1247" s="253" t="s">
        <v>1</v>
      </c>
      <c r="F1247" s="254" t="s">
        <v>174</v>
      </c>
      <c r="G1247" s="252"/>
      <c r="H1247" s="255">
        <v>13.063000000000001</v>
      </c>
      <c r="I1247" s="256"/>
      <c r="J1247" s="252"/>
      <c r="K1247" s="252"/>
      <c r="L1247" s="257"/>
      <c r="M1247" s="258"/>
      <c r="N1247" s="259"/>
      <c r="O1247" s="259"/>
      <c r="P1247" s="259"/>
      <c r="Q1247" s="259"/>
      <c r="R1247" s="259"/>
      <c r="S1247" s="259"/>
      <c r="T1247" s="260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61" t="s">
        <v>149</v>
      </c>
      <c r="AU1247" s="261" t="s">
        <v>147</v>
      </c>
      <c r="AV1247" s="15" t="s">
        <v>146</v>
      </c>
      <c r="AW1247" s="15" t="s">
        <v>30</v>
      </c>
      <c r="AX1247" s="15" t="s">
        <v>81</v>
      </c>
      <c r="AY1247" s="261" t="s">
        <v>139</v>
      </c>
    </row>
    <row r="1248" s="2" customFormat="1" ht="24.15" customHeight="1">
      <c r="A1248" s="38"/>
      <c r="B1248" s="39"/>
      <c r="C1248" s="215" t="s">
        <v>1598</v>
      </c>
      <c r="D1248" s="215" t="s">
        <v>142</v>
      </c>
      <c r="E1248" s="216" t="s">
        <v>1599</v>
      </c>
      <c r="F1248" s="217" t="s">
        <v>1600</v>
      </c>
      <c r="G1248" s="218" t="s">
        <v>154</v>
      </c>
      <c r="H1248" s="219">
        <v>13.063000000000001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6.0000000000000002E-05</v>
      </c>
      <c r="R1248" s="225">
        <f>Q1248*H1248</f>
        <v>0.00078378000000000009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247</v>
      </c>
      <c r="AT1248" s="227" t="s">
        <v>142</v>
      </c>
      <c r="AU1248" s="227" t="s">
        <v>147</v>
      </c>
      <c r="AY1248" s="17" t="s">
        <v>139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147</v>
      </c>
      <c r="BK1248" s="228">
        <f>ROUND(I1248*H1248,2)</f>
        <v>0</v>
      </c>
      <c r="BL1248" s="17" t="s">
        <v>247</v>
      </c>
      <c r="BM1248" s="227" t="s">
        <v>1601</v>
      </c>
    </row>
    <row r="1249" s="13" customFormat="1">
      <c r="A1249" s="13"/>
      <c r="B1249" s="229"/>
      <c r="C1249" s="230"/>
      <c r="D1249" s="231" t="s">
        <v>149</v>
      </c>
      <c r="E1249" s="232" t="s">
        <v>1</v>
      </c>
      <c r="F1249" s="233" t="s">
        <v>1590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149</v>
      </c>
      <c r="AU1249" s="239" t="s">
        <v>147</v>
      </c>
      <c r="AV1249" s="13" t="s">
        <v>81</v>
      </c>
      <c r="AW1249" s="13" t="s">
        <v>30</v>
      </c>
      <c r="AX1249" s="13" t="s">
        <v>73</v>
      </c>
      <c r="AY1249" s="239" t="s">
        <v>139</v>
      </c>
    </row>
    <row r="1250" s="13" customFormat="1">
      <c r="A1250" s="13"/>
      <c r="B1250" s="229"/>
      <c r="C1250" s="230"/>
      <c r="D1250" s="231" t="s">
        <v>149</v>
      </c>
      <c r="E1250" s="232" t="s">
        <v>1</v>
      </c>
      <c r="F1250" s="233" t="s">
        <v>1591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149</v>
      </c>
      <c r="AU1250" s="239" t="s">
        <v>147</v>
      </c>
      <c r="AV1250" s="13" t="s">
        <v>81</v>
      </c>
      <c r="AW1250" s="13" t="s">
        <v>30</v>
      </c>
      <c r="AX1250" s="13" t="s">
        <v>73</v>
      </c>
      <c r="AY1250" s="239" t="s">
        <v>139</v>
      </c>
    </row>
    <row r="1251" s="14" customFormat="1">
      <c r="A1251" s="14"/>
      <c r="B1251" s="240"/>
      <c r="C1251" s="241"/>
      <c r="D1251" s="231" t="s">
        <v>149</v>
      </c>
      <c r="E1251" s="242" t="s">
        <v>1</v>
      </c>
      <c r="F1251" s="243" t="s">
        <v>1592</v>
      </c>
      <c r="G1251" s="241"/>
      <c r="H1251" s="244">
        <v>2.5819999999999999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149</v>
      </c>
      <c r="AU1251" s="250" t="s">
        <v>147</v>
      </c>
      <c r="AV1251" s="14" t="s">
        <v>147</v>
      </c>
      <c r="AW1251" s="14" t="s">
        <v>30</v>
      </c>
      <c r="AX1251" s="14" t="s">
        <v>73</v>
      </c>
      <c r="AY1251" s="250" t="s">
        <v>139</v>
      </c>
    </row>
    <row r="1252" s="13" customFormat="1">
      <c r="A1252" s="13"/>
      <c r="B1252" s="229"/>
      <c r="C1252" s="230"/>
      <c r="D1252" s="231" t="s">
        <v>149</v>
      </c>
      <c r="E1252" s="232" t="s">
        <v>1</v>
      </c>
      <c r="F1252" s="233" t="s">
        <v>1593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149</v>
      </c>
      <c r="AU1252" s="239" t="s">
        <v>147</v>
      </c>
      <c r="AV1252" s="13" t="s">
        <v>81</v>
      </c>
      <c r="AW1252" s="13" t="s">
        <v>30</v>
      </c>
      <c r="AX1252" s="13" t="s">
        <v>73</v>
      </c>
      <c r="AY1252" s="239" t="s">
        <v>139</v>
      </c>
    </row>
    <row r="1253" s="14" customFormat="1">
      <c r="A1253" s="14"/>
      <c r="B1253" s="240"/>
      <c r="C1253" s="241"/>
      <c r="D1253" s="231" t="s">
        <v>149</v>
      </c>
      <c r="E1253" s="242" t="s">
        <v>1</v>
      </c>
      <c r="F1253" s="243" t="s">
        <v>1594</v>
      </c>
      <c r="G1253" s="241"/>
      <c r="H1253" s="244">
        <v>2.633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149</v>
      </c>
      <c r="AU1253" s="250" t="s">
        <v>147</v>
      </c>
      <c r="AV1253" s="14" t="s">
        <v>147</v>
      </c>
      <c r="AW1253" s="14" t="s">
        <v>30</v>
      </c>
      <c r="AX1253" s="14" t="s">
        <v>73</v>
      </c>
      <c r="AY1253" s="250" t="s">
        <v>139</v>
      </c>
    </row>
    <row r="1254" s="13" customFormat="1">
      <c r="A1254" s="13"/>
      <c r="B1254" s="229"/>
      <c r="C1254" s="230"/>
      <c r="D1254" s="231" t="s">
        <v>149</v>
      </c>
      <c r="E1254" s="232" t="s">
        <v>1</v>
      </c>
      <c r="F1254" s="233" t="s">
        <v>1595</v>
      </c>
      <c r="G1254" s="230"/>
      <c r="H1254" s="232" t="s">
        <v>1</v>
      </c>
      <c r="I1254" s="234"/>
      <c r="J1254" s="230"/>
      <c r="K1254" s="230"/>
      <c r="L1254" s="235"/>
      <c r="M1254" s="236"/>
      <c r="N1254" s="237"/>
      <c r="O1254" s="237"/>
      <c r="P1254" s="237"/>
      <c r="Q1254" s="237"/>
      <c r="R1254" s="237"/>
      <c r="S1254" s="237"/>
      <c r="T1254" s="238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39" t="s">
        <v>149</v>
      </c>
      <c r="AU1254" s="239" t="s">
        <v>147</v>
      </c>
      <c r="AV1254" s="13" t="s">
        <v>81</v>
      </c>
      <c r="AW1254" s="13" t="s">
        <v>30</v>
      </c>
      <c r="AX1254" s="13" t="s">
        <v>73</v>
      </c>
      <c r="AY1254" s="239" t="s">
        <v>139</v>
      </c>
    </row>
    <row r="1255" s="14" customFormat="1">
      <c r="A1255" s="14"/>
      <c r="B1255" s="240"/>
      <c r="C1255" s="241"/>
      <c r="D1255" s="231" t="s">
        <v>149</v>
      </c>
      <c r="E1255" s="242" t="s">
        <v>1</v>
      </c>
      <c r="F1255" s="243" t="s">
        <v>1594</v>
      </c>
      <c r="G1255" s="241"/>
      <c r="H1255" s="244">
        <v>2.633</v>
      </c>
      <c r="I1255" s="245"/>
      <c r="J1255" s="241"/>
      <c r="K1255" s="241"/>
      <c r="L1255" s="246"/>
      <c r="M1255" s="247"/>
      <c r="N1255" s="248"/>
      <c r="O1255" s="248"/>
      <c r="P1255" s="248"/>
      <c r="Q1255" s="248"/>
      <c r="R1255" s="248"/>
      <c r="S1255" s="248"/>
      <c r="T1255" s="249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0" t="s">
        <v>149</v>
      </c>
      <c r="AU1255" s="250" t="s">
        <v>147</v>
      </c>
      <c r="AV1255" s="14" t="s">
        <v>147</v>
      </c>
      <c r="AW1255" s="14" t="s">
        <v>30</v>
      </c>
      <c r="AX1255" s="14" t="s">
        <v>73</v>
      </c>
      <c r="AY1255" s="250" t="s">
        <v>139</v>
      </c>
    </row>
    <row r="1256" s="13" customFormat="1">
      <c r="A1256" s="13"/>
      <c r="B1256" s="229"/>
      <c r="C1256" s="230"/>
      <c r="D1256" s="231" t="s">
        <v>149</v>
      </c>
      <c r="E1256" s="232" t="s">
        <v>1</v>
      </c>
      <c r="F1256" s="233" t="s">
        <v>1596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149</v>
      </c>
      <c r="AU1256" s="239" t="s">
        <v>147</v>
      </c>
      <c r="AV1256" s="13" t="s">
        <v>81</v>
      </c>
      <c r="AW1256" s="13" t="s">
        <v>30</v>
      </c>
      <c r="AX1256" s="13" t="s">
        <v>73</v>
      </c>
      <c r="AY1256" s="239" t="s">
        <v>139</v>
      </c>
    </row>
    <row r="1257" s="14" customFormat="1">
      <c r="A1257" s="14"/>
      <c r="B1257" s="240"/>
      <c r="C1257" s="241"/>
      <c r="D1257" s="231" t="s">
        <v>149</v>
      </c>
      <c r="E1257" s="242" t="s">
        <v>1</v>
      </c>
      <c r="F1257" s="243" t="s">
        <v>1594</v>
      </c>
      <c r="G1257" s="241"/>
      <c r="H1257" s="244">
        <v>2.633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149</v>
      </c>
      <c r="AU1257" s="250" t="s">
        <v>147</v>
      </c>
      <c r="AV1257" s="14" t="s">
        <v>147</v>
      </c>
      <c r="AW1257" s="14" t="s">
        <v>30</v>
      </c>
      <c r="AX1257" s="14" t="s">
        <v>73</v>
      </c>
      <c r="AY1257" s="250" t="s">
        <v>139</v>
      </c>
    </row>
    <row r="1258" s="13" customFormat="1">
      <c r="A1258" s="13"/>
      <c r="B1258" s="229"/>
      <c r="C1258" s="230"/>
      <c r="D1258" s="231" t="s">
        <v>149</v>
      </c>
      <c r="E1258" s="232" t="s">
        <v>1</v>
      </c>
      <c r="F1258" s="233" t="s">
        <v>1597</v>
      </c>
      <c r="G1258" s="230"/>
      <c r="H1258" s="232" t="s">
        <v>1</v>
      </c>
      <c r="I1258" s="234"/>
      <c r="J1258" s="230"/>
      <c r="K1258" s="230"/>
      <c r="L1258" s="235"/>
      <c r="M1258" s="236"/>
      <c r="N1258" s="237"/>
      <c r="O1258" s="237"/>
      <c r="P1258" s="237"/>
      <c r="Q1258" s="237"/>
      <c r="R1258" s="237"/>
      <c r="S1258" s="237"/>
      <c r="T1258" s="238"/>
      <c r="U1258" s="13"/>
      <c r="V1258" s="13"/>
      <c r="W1258" s="13"/>
      <c r="X1258" s="13"/>
      <c r="Y1258" s="13"/>
      <c r="Z1258" s="13"/>
      <c r="AA1258" s="13"/>
      <c r="AB1258" s="13"/>
      <c r="AC1258" s="13"/>
      <c r="AD1258" s="13"/>
      <c r="AE1258" s="13"/>
      <c r="AT1258" s="239" t="s">
        <v>149</v>
      </c>
      <c r="AU1258" s="239" t="s">
        <v>147</v>
      </c>
      <c r="AV1258" s="13" t="s">
        <v>81</v>
      </c>
      <c r="AW1258" s="13" t="s">
        <v>30</v>
      </c>
      <c r="AX1258" s="13" t="s">
        <v>73</v>
      </c>
      <c r="AY1258" s="239" t="s">
        <v>139</v>
      </c>
    </row>
    <row r="1259" s="14" customFormat="1">
      <c r="A1259" s="14"/>
      <c r="B1259" s="240"/>
      <c r="C1259" s="241"/>
      <c r="D1259" s="231" t="s">
        <v>149</v>
      </c>
      <c r="E1259" s="242" t="s">
        <v>1</v>
      </c>
      <c r="F1259" s="243" t="s">
        <v>1592</v>
      </c>
      <c r="G1259" s="241"/>
      <c r="H1259" s="244">
        <v>2.5819999999999999</v>
      </c>
      <c r="I1259" s="245"/>
      <c r="J1259" s="241"/>
      <c r="K1259" s="241"/>
      <c r="L1259" s="246"/>
      <c r="M1259" s="247"/>
      <c r="N1259" s="248"/>
      <c r="O1259" s="248"/>
      <c r="P1259" s="248"/>
      <c r="Q1259" s="248"/>
      <c r="R1259" s="248"/>
      <c r="S1259" s="248"/>
      <c r="T1259" s="249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50" t="s">
        <v>149</v>
      </c>
      <c r="AU1259" s="250" t="s">
        <v>147</v>
      </c>
      <c r="AV1259" s="14" t="s">
        <v>147</v>
      </c>
      <c r="AW1259" s="14" t="s">
        <v>30</v>
      </c>
      <c r="AX1259" s="14" t="s">
        <v>73</v>
      </c>
      <c r="AY1259" s="250" t="s">
        <v>139</v>
      </c>
    </row>
    <row r="1260" s="15" customFormat="1">
      <c r="A1260" s="15"/>
      <c r="B1260" s="251"/>
      <c r="C1260" s="252"/>
      <c r="D1260" s="231" t="s">
        <v>149</v>
      </c>
      <c r="E1260" s="253" t="s">
        <v>1</v>
      </c>
      <c r="F1260" s="254" t="s">
        <v>174</v>
      </c>
      <c r="G1260" s="252"/>
      <c r="H1260" s="255">
        <v>13.063000000000001</v>
      </c>
      <c r="I1260" s="256"/>
      <c r="J1260" s="252"/>
      <c r="K1260" s="252"/>
      <c r="L1260" s="257"/>
      <c r="M1260" s="258"/>
      <c r="N1260" s="259"/>
      <c r="O1260" s="259"/>
      <c r="P1260" s="259"/>
      <c r="Q1260" s="259"/>
      <c r="R1260" s="259"/>
      <c r="S1260" s="259"/>
      <c r="T1260" s="260"/>
      <c r="U1260" s="15"/>
      <c r="V1260" s="15"/>
      <c r="W1260" s="15"/>
      <c r="X1260" s="15"/>
      <c r="Y1260" s="15"/>
      <c r="Z1260" s="15"/>
      <c r="AA1260" s="15"/>
      <c r="AB1260" s="15"/>
      <c r="AC1260" s="15"/>
      <c r="AD1260" s="15"/>
      <c r="AE1260" s="15"/>
      <c r="AT1260" s="261" t="s">
        <v>149</v>
      </c>
      <c r="AU1260" s="261" t="s">
        <v>147</v>
      </c>
      <c r="AV1260" s="15" t="s">
        <v>146</v>
      </c>
      <c r="AW1260" s="15" t="s">
        <v>30</v>
      </c>
      <c r="AX1260" s="15" t="s">
        <v>81</v>
      </c>
      <c r="AY1260" s="261" t="s">
        <v>139</v>
      </c>
    </row>
    <row r="1261" s="2" customFormat="1" ht="24.15" customHeight="1">
      <c r="A1261" s="38"/>
      <c r="B1261" s="39"/>
      <c r="C1261" s="215" t="s">
        <v>1602</v>
      </c>
      <c r="D1261" s="215" t="s">
        <v>142</v>
      </c>
      <c r="E1261" s="216" t="s">
        <v>1603</v>
      </c>
      <c r="F1261" s="217" t="s">
        <v>1604</v>
      </c>
      <c r="G1261" s="218" t="s">
        <v>154</v>
      </c>
      <c r="H1261" s="219">
        <v>13.063000000000001</v>
      </c>
      <c r="I1261" s="220"/>
      <c r="J1261" s="221">
        <f>ROUND(I1261*H1261,2)</f>
        <v>0</v>
      </c>
      <c r="K1261" s="222"/>
      <c r="L1261" s="44"/>
      <c r="M1261" s="223" t="s">
        <v>1</v>
      </c>
      <c r="N1261" s="224" t="s">
        <v>39</v>
      </c>
      <c r="O1261" s="91"/>
      <c r="P1261" s="225">
        <f>O1261*H1261</f>
        <v>0</v>
      </c>
      <c r="Q1261" s="225">
        <v>0.00017000000000000001</v>
      </c>
      <c r="R1261" s="225">
        <f>Q1261*H1261</f>
        <v>0.0022207100000000003</v>
      </c>
      <c r="S1261" s="225">
        <v>0</v>
      </c>
      <c r="T1261" s="226">
        <f>S1261*H1261</f>
        <v>0</v>
      </c>
      <c r="U1261" s="38"/>
      <c r="V1261" s="38"/>
      <c r="W1261" s="38"/>
      <c r="X1261" s="38"/>
      <c r="Y1261" s="38"/>
      <c r="Z1261" s="38"/>
      <c r="AA1261" s="38"/>
      <c r="AB1261" s="38"/>
      <c r="AC1261" s="38"/>
      <c r="AD1261" s="38"/>
      <c r="AE1261" s="38"/>
      <c r="AR1261" s="227" t="s">
        <v>247</v>
      </c>
      <c r="AT1261" s="227" t="s">
        <v>142</v>
      </c>
      <c r="AU1261" s="227" t="s">
        <v>147</v>
      </c>
      <c r="AY1261" s="17" t="s">
        <v>139</v>
      </c>
      <c r="BE1261" s="228">
        <f>IF(N1261="základní",J1261,0)</f>
        <v>0</v>
      </c>
      <c r="BF1261" s="228">
        <f>IF(N1261="snížená",J1261,0)</f>
        <v>0</v>
      </c>
      <c r="BG1261" s="228">
        <f>IF(N1261="zákl. přenesená",J1261,0)</f>
        <v>0</v>
      </c>
      <c r="BH1261" s="228">
        <f>IF(N1261="sníž. přenesená",J1261,0)</f>
        <v>0</v>
      </c>
      <c r="BI1261" s="228">
        <f>IF(N1261="nulová",J1261,0)</f>
        <v>0</v>
      </c>
      <c r="BJ1261" s="17" t="s">
        <v>147</v>
      </c>
      <c r="BK1261" s="228">
        <f>ROUND(I1261*H1261,2)</f>
        <v>0</v>
      </c>
      <c r="BL1261" s="17" t="s">
        <v>247</v>
      </c>
      <c r="BM1261" s="227" t="s">
        <v>1605</v>
      </c>
    </row>
    <row r="1262" s="13" customFormat="1">
      <c r="A1262" s="13"/>
      <c r="B1262" s="229"/>
      <c r="C1262" s="230"/>
      <c r="D1262" s="231" t="s">
        <v>149</v>
      </c>
      <c r="E1262" s="232" t="s">
        <v>1</v>
      </c>
      <c r="F1262" s="233" t="s">
        <v>1590</v>
      </c>
      <c r="G1262" s="230"/>
      <c r="H1262" s="232" t="s">
        <v>1</v>
      </c>
      <c r="I1262" s="234"/>
      <c r="J1262" s="230"/>
      <c r="K1262" s="230"/>
      <c r="L1262" s="235"/>
      <c r="M1262" s="236"/>
      <c r="N1262" s="237"/>
      <c r="O1262" s="237"/>
      <c r="P1262" s="237"/>
      <c r="Q1262" s="237"/>
      <c r="R1262" s="237"/>
      <c r="S1262" s="237"/>
      <c r="T1262" s="238"/>
      <c r="U1262" s="13"/>
      <c r="V1262" s="13"/>
      <c r="W1262" s="13"/>
      <c r="X1262" s="13"/>
      <c r="Y1262" s="13"/>
      <c r="Z1262" s="13"/>
      <c r="AA1262" s="13"/>
      <c r="AB1262" s="13"/>
      <c r="AC1262" s="13"/>
      <c r="AD1262" s="13"/>
      <c r="AE1262" s="13"/>
      <c r="AT1262" s="239" t="s">
        <v>149</v>
      </c>
      <c r="AU1262" s="239" t="s">
        <v>147</v>
      </c>
      <c r="AV1262" s="13" t="s">
        <v>81</v>
      </c>
      <c r="AW1262" s="13" t="s">
        <v>30</v>
      </c>
      <c r="AX1262" s="13" t="s">
        <v>73</v>
      </c>
      <c r="AY1262" s="239" t="s">
        <v>139</v>
      </c>
    </row>
    <row r="1263" s="13" customFormat="1">
      <c r="A1263" s="13"/>
      <c r="B1263" s="229"/>
      <c r="C1263" s="230"/>
      <c r="D1263" s="231" t="s">
        <v>149</v>
      </c>
      <c r="E1263" s="232" t="s">
        <v>1</v>
      </c>
      <c r="F1263" s="233" t="s">
        <v>1591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149</v>
      </c>
      <c r="AU1263" s="239" t="s">
        <v>147</v>
      </c>
      <c r="AV1263" s="13" t="s">
        <v>81</v>
      </c>
      <c r="AW1263" s="13" t="s">
        <v>30</v>
      </c>
      <c r="AX1263" s="13" t="s">
        <v>73</v>
      </c>
      <c r="AY1263" s="239" t="s">
        <v>139</v>
      </c>
    </row>
    <row r="1264" s="14" customFormat="1">
      <c r="A1264" s="14"/>
      <c r="B1264" s="240"/>
      <c r="C1264" s="241"/>
      <c r="D1264" s="231" t="s">
        <v>149</v>
      </c>
      <c r="E1264" s="242" t="s">
        <v>1</v>
      </c>
      <c r="F1264" s="243" t="s">
        <v>1592</v>
      </c>
      <c r="G1264" s="241"/>
      <c r="H1264" s="244">
        <v>2.5819999999999999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149</v>
      </c>
      <c r="AU1264" s="250" t="s">
        <v>147</v>
      </c>
      <c r="AV1264" s="14" t="s">
        <v>147</v>
      </c>
      <c r="AW1264" s="14" t="s">
        <v>30</v>
      </c>
      <c r="AX1264" s="14" t="s">
        <v>73</v>
      </c>
      <c r="AY1264" s="250" t="s">
        <v>139</v>
      </c>
    </row>
    <row r="1265" s="13" customFormat="1">
      <c r="A1265" s="13"/>
      <c r="B1265" s="229"/>
      <c r="C1265" s="230"/>
      <c r="D1265" s="231" t="s">
        <v>149</v>
      </c>
      <c r="E1265" s="232" t="s">
        <v>1</v>
      </c>
      <c r="F1265" s="233" t="s">
        <v>1593</v>
      </c>
      <c r="G1265" s="230"/>
      <c r="H1265" s="232" t="s">
        <v>1</v>
      </c>
      <c r="I1265" s="234"/>
      <c r="J1265" s="230"/>
      <c r="K1265" s="230"/>
      <c r="L1265" s="235"/>
      <c r="M1265" s="236"/>
      <c r="N1265" s="237"/>
      <c r="O1265" s="237"/>
      <c r="P1265" s="237"/>
      <c r="Q1265" s="237"/>
      <c r="R1265" s="237"/>
      <c r="S1265" s="237"/>
      <c r="T1265" s="238"/>
      <c r="U1265" s="13"/>
      <c r="V1265" s="13"/>
      <c r="W1265" s="13"/>
      <c r="X1265" s="13"/>
      <c r="Y1265" s="13"/>
      <c r="Z1265" s="13"/>
      <c r="AA1265" s="13"/>
      <c r="AB1265" s="13"/>
      <c r="AC1265" s="13"/>
      <c r="AD1265" s="13"/>
      <c r="AE1265" s="13"/>
      <c r="AT1265" s="239" t="s">
        <v>149</v>
      </c>
      <c r="AU1265" s="239" t="s">
        <v>147</v>
      </c>
      <c r="AV1265" s="13" t="s">
        <v>81</v>
      </c>
      <c r="AW1265" s="13" t="s">
        <v>30</v>
      </c>
      <c r="AX1265" s="13" t="s">
        <v>73</v>
      </c>
      <c r="AY1265" s="239" t="s">
        <v>139</v>
      </c>
    </row>
    <row r="1266" s="14" customFormat="1">
      <c r="A1266" s="14"/>
      <c r="B1266" s="240"/>
      <c r="C1266" s="241"/>
      <c r="D1266" s="231" t="s">
        <v>149</v>
      </c>
      <c r="E1266" s="242" t="s">
        <v>1</v>
      </c>
      <c r="F1266" s="243" t="s">
        <v>1594</v>
      </c>
      <c r="G1266" s="241"/>
      <c r="H1266" s="244">
        <v>2.633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149</v>
      </c>
      <c r="AU1266" s="250" t="s">
        <v>147</v>
      </c>
      <c r="AV1266" s="14" t="s">
        <v>147</v>
      </c>
      <c r="AW1266" s="14" t="s">
        <v>30</v>
      </c>
      <c r="AX1266" s="14" t="s">
        <v>73</v>
      </c>
      <c r="AY1266" s="250" t="s">
        <v>139</v>
      </c>
    </row>
    <row r="1267" s="13" customFormat="1">
      <c r="A1267" s="13"/>
      <c r="B1267" s="229"/>
      <c r="C1267" s="230"/>
      <c r="D1267" s="231" t="s">
        <v>149</v>
      </c>
      <c r="E1267" s="232" t="s">
        <v>1</v>
      </c>
      <c r="F1267" s="233" t="s">
        <v>1595</v>
      </c>
      <c r="G1267" s="230"/>
      <c r="H1267" s="232" t="s">
        <v>1</v>
      </c>
      <c r="I1267" s="234"/>
      <c r="J1267" s="230"/>
      <c r="K1267" s="230"/>
      <c r="L1267" s="235"/>
      <c r="M1267" s="236"/>
      <c r="N1267" s="237"/>
      <c r="O1267" s="237"/>
      <c r="P1267" s="237"/>
      <c r="Q1267" s="237"/>
      <c r="R1267" s="237"/>
      <c r="S1267" s="237"/>
      <c r="T1267" s="238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39" t="s">
        <v>149</v>
      </c>
      <c r="AU1267" s="239" t="s">
        <v>147</v>
      </c>
      <c r="AV1267" s="13" t="s">
        <v>81</v>
      </c>
      <c r="AW1267" s="13" t="s">
        <v>30</v>
      </c>
      <c r="AX1267" s="13" t="s">
        <v>73</v>
      </c>
      <c r="AY1267" s="239" t="s">
        <v>139</v>
      </c>
    </row>
    <row r="1268" s="14" customFormat="1">
      <c r="A1268" s="14"/>
      <c r="B1268" s="240"/>
      <c r="C1268" s="241"/>
      <c r="D1268" s="231" t="s">
        <v>149</v>
      </c>
      <c r="E1268" s="242" t="s">
        <v>1</v>
      </c>
      <c r="F1268" s="243" t="s">
        <v>1594</v>
      </c>
      <c r="G1268" s="241"/>
      <c r="H1268" s="244">
        <v>2.633</v>
      </c>
      <c r="I1268" s="245"/>
      <c r="J1268" s="241"/>
      <c r="K1268" s="241"/>
      <c r="L1268" s="246"/>
      <c r="M1268" s="247"/>
      <c r="N1268" s="248"/>
      <c r="O1268" s="248"/>
      <c r="P1268" s="248"/>
      <c r="Q1268" s="248"/>
      <c r="R1268" s="248"/>
      <c r="S1268" s="248"/>
      <c r="T1268" s="249"/>
      <c r="U1268" s="14"/>
      <c r="V1268" s="14"/>
      <c r="W1268" s="14"/>
      <c r="X1268" s="14"/>
      <c r="Y1268" s="14"/>
      <c r="Z1268" s="14"/>
      <c r="AA1268" s="14"/>
      <c r="AB1268" s="14"/>
      <c r="AC1268" s="14"/>
      <c r="AD1268" s="14"/>
      <c r="AE1268" s="14"/>
      <c r="AT1268" s="250" t="s">
        <v>149</v>
      </c>
      <c r="AU1268" s="250" t="s">
        <v>147</v>
      </c>
      <c r="AV1268" s="14" t="s">
        <v>147</v>
      </c>
      <c r="AW1268" s="14" t="s">
        <v>30</v>
      </c>
      <c r="AX1268" s="14" t="s">
        <v>73</v>
      </c>
      <c r="AY1268" s="250" t="s">
        <v>139</v>
      </c>
    </row>
    <row r="1269" s="13" customFormat="1">
      <c r="A1269" s="13"/>
      <c r="B1269" s="229"/>
      <c r="C1269" s="230"/>
      <c r="D1269" s="231" t="s">
        <v>149</v>
      </c>
      <c r="E1269" s="232" t="s">
        <v>1</v>
      </c>
      <c r="F1269" s="233" t="s">
        <v>1596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149</v>
      </c>
      <c r="AU1269" s="239" t="s">
        <v>147</v>
      </c>
      <c r="AV1269" s="13" t="s">
        <v>81</v>
      </c>
      <c r="AW1269" s="13" t="s">
        <v>30</v>
      </c>
      <c r="AX1269" s="13" t="s">
        <v>73</v>
      </c>
      <c r="AY1269" s="239" t="s">
        <v>139</v>
      </c>
    </row>
    <row r="1270" s="14" customFormat="1">
      <c r="A1270" s="14"/>
      <c r="B1270" s="240"/>
      <c r="C1270" s="241"/>
      <c r="D1270" s="231" t="s">
        <v>149</v>
      </c>
      <c r="E1270" s="242" t="s">
        <v>1</v>
      </c>
      <c r="F1270" s="243" t="s">
        <v>1594</v>
      </c>
      <c r="G1270" s="241"/>
      <c r="H1270" s="244">
        <v>2.633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149</v>
      </c>
      <c r="AU1270" s="250" t="s">
        <v>147</v>
      </c>
      <c r="AV1270" s="14" t="s">
        <v>147</v>
      </c>
      <c r="AW1270" s="14" t="s">
        <v>30</v>
      </c>
      <c r="AX1270" s="14" t="s">
        <v>73</v>
      </c>
      <c r="AY1270" s="250" t="s">
        <v>139</v>
      </c>
    </row>
    <row r="1271" s="13" customFormat="1">
      <c r="A1271" s="13"/>
      <c r="B1271" s="229"/>
      <c r="C1271" s="230"/>
      <c r="D1271" s="231" t="s">
        <v>149</v>
      </c>
      <c r="E1271" s="232" t="s">
        <v>1</v>
      </c>
      <c r="F1271" s="233" t="s">
        <v>1597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149</v>
      </c>
      <c r="AU1271" s="239" t="s">
        <v>147</v>
      </c>
      <c r="AV1271" s="13" t="s">
        <v>81</v>
      </c>
      <c r="AW1271" s="13" t="s">
        <v>30</v>
      </c>
      <c r="AX1271" s="13" t="s">
        <v>73</v>
      </c>
      <c r="AY1271" s="239" t="s">
        <v>139</v>
      </c>
    </row>
    <row r="1272" s="14" customFormat="1">
      <c r="A1272" s="14"/>
      <c r="B1272" s="240"/>
      <c r="C1272" s="241"/>
      <c r="D1272" s="231" t="s">
        <v>149</v>
      </c>
      <c r="E1272" s="242" t="s">
        <v>1</v>
      </c>
      <c r="F1272" s="243" t="s">
        <v>1592</v>
      </c>
      <c r="G1272" s="241"/>
      <c r="H1272" s="244">
        <v>2.5819999999999999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149</v>
      </c>
      <c r="AU1272" s="250" t="s">
        <v>147</v>
      </c>
      <c r="AV1272" s="14" t="s">
        <v>147</v>
      </c>
      <c r="AW1272" s="14" t="s">
        <v>30</v>
      </c>
      <c r="AX1272" s="14" t="s">
        <v>73</v>
      </c>
      <c r="AY1272" s="250" t="s">
        <v>139</v>
      </c>
    </row>
    <row r="1273" s="15" customFormat="1">
      <c r="A1273" s="15"/>
      <c r="B1273" s="251"/>
      <c r="C1273" s="252"/>
      <c r="D1273" s="231" t="s">
        <v>149</v>
      </c>
      <c r="E1273" s="253" t="s">
        <v>1</v>
      </c>
      <c r="F1273" s="254" t="s">
        <v>174</v>
      </c>
      <c r="G1273" s="252"/>
      <c r="H1273" s="255">
        <v>13.063000000000001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1" t="s">
        <v>149</v>
      </c>
      <c r="AU1273" s="261" t="s">
        <v>147</v>
      </c>
      <c r="AV1273" s="15" t="s">
        <v>146</v>
      </c>
      <c r="AW1273" s="15" t="s">
        <v>30</v>
      </c>
      <c r="AX1273" s="15" t="s">
        <v>81</v>
      </c>
      <c r="AY1273" s="261" t="s">
        <v>139</v>
      </c>
    </row>
    <row r="1274" s="2" customFormat="1" ht="24.15" customHeight="1">
      <c r="A1274" s="38"/>
      <c r="B1274" s="39"/>
      <c r="C1274" s="215" t="s">
        <v>1606</v>
      </c>
      <c r="D1274" s="215" t="s">
        <v>142</v>
      </c>
      <c r="E1274" s="216" t="s">
        <v>1607</v>
      </c>
      <c r="F1274" s="217" t="s">
        <v>1608</v>
      </c>
      <c r="G1274" s="218" t="s">
        <v>154</v>
      </c>
      <c r="H1274" s="219">
        <v>13.063000000000001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0.00012999999999999999</v>
      </c>
      <c r="R1274" s="225">
        <f>Q1274*H1274</f>
        <v>0.00169819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247</v>
      </c>
      <c r="AT1274" s="227" t="s">
        <v>142</v>
      </c>
      <c r="AU1274" s="227" t="s">
        <v>147</v>
      </c>
      <c r="AY1274" s="17" t="s">
        <v>139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147</v>
      </c>
      <c r="BK1274" s="228">
        <f>ROUND(I1274*H1274,2)</f>
        <v>0</v>
      </c>
      <c r="BL1274" s="17" t="s">
        <v>247</v>
      </c>
      <c r="BM1274" s="227" t="s">
        <v>1609</v>
      </c>
    </row>
    <row r="1275" s="13" customFormat="1">
      <c r="A1275" s="13"/>
      <c r="B1275" s="229"/>
      <c r="C1275" s="230"/>
      <c r="D1275" s="231" t="s">
        <v>149</v>
      </c>
      <c r="E1275" s="232" t="s">
        <v>1</v>
      </c>
      <c r="F1275" s="233" t="s">
        <v>1590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149</v>
      </c>
      <c r="AU1275" s="239" t="s">
        <v>147</v>
      </c>
      <c r="AV1275" s="13" t="s">
        <v>81</v>
      </c>
      <c r="AW1275" s="13" t="s">
        <v>30</v>
      </c>
      <c r="AX1275" s="13" t="s">
        <v>73</v>
      </c>
      <c r="AY1275" s="239" t="s">
        <v>139</v>
      </c>
    </row>
    <row r="1276" s="13" customFormat="1">
      <c r="A1276" s="13"/>
      <c r="B1276" s="229"/>
      <c r="C1276" s="230"/>
      <c r="D1276" s="231" t="s">
        <v>149</v>
      </c>
      <c r="E1276" s="232" t="s">
        <v>1</v>
      </c>
      <c r="F1276" s="233" t="s">
        <v>1591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149</v>
      </c>
      <c r="AU1276" s="239" t="s">
        <v>147</v>
      </c>
      <c r="AV1276" s="13" t="s">
        <v>81</v>
      </c>
      <c r="AW1276" s="13" t="s">
        <v>30</v>
      </c>
      <c r="AX1276" s="13" t="s">
        <v>73</v>
      </c>
      <c r="AY1276" s="239" t="s">
        <v>139</v>
      </c>
    </row>
    <row r="1277" s="14" customFormat="1">
      <c r="A1277" s="14"/>
      <c r="B1277" s="240"/>
      <c r="C1277" s="241"/>
      <c r="D1277" s="231" t="s">
        <v>149</v>
      </c>
      <c r="E1277" s="242" t="s">
        <v>1</v>
      </c>
      <c r="F1277" s="243" t="s">
        <v>1592</v>
      </c>
      <c r="G1277" s="241"/>
      <c r="H1277" s="244">
        <v>2.5819999999999999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149</v>
      </c>
      <c r="AU1277" s="250" t="s">
        <v>147</v>
      </c>
      <c r="AV1277" s="14" t="s">
        <v>147</v>
      </c>
      <c r="AW1277" s="14" t="s">
        <v>30</v>
      </c>
      <c r="AX1277" s="14" t="s">
        <v>73</v>
      </c>
      <c r="AY1277" s="250" t="s">
        <v>139</v>
      </c>
    </row>
    <row r="1278" s="13" customFormat="1">
      <c r="A1278" s="13"/>
      <c r="B1278" s="229"/>
      <c r="C1278" s="230"/>
      <c r="D1278" s="231" t="s">
        <v>149</v>
      </c>
      <c r="E1278" s="232" t="s">
        <v>1</v>
      </c>
      <c r="F1278" s="233" t="s">
        <v>1593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149</v>
      </c>
      <c r="AU1278" s="239" t="s">
        <v>147</v>
      </c>
      <c r="AV1278" s="13" t="s">
        <v>81</v>
      </c>
      <c r="AW1278" s="13" t="s">
        <v>30</v>
      </c>
      <c r="AX1278" s="13" t="s">
        <v>73</v>
      </c>
      <c r="AY1278" s="239" t="s">
        <v>139</v>
      </c>
    </row>
    <row r="1279" s="14" customFormat="1">
      <c r="A1279" s="14"/>
      <c r="B1279" s="240"/>
      <c r="C1279" s="241"/>
      <c r="D1279" s="231" t="s">
        <v>149</v>
      </c>
      <c r="E1279" s="242" t="s">
        <v>1</v>
      </c>
      <c r="F1279" s="243" t="s">
        <v>1594</v>
      </c>
      <c r="G1279" s="241"/>
      <c r="H1279" s="244">
        <v>2.633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149</v>
      </c>
      <c r="AU1279" s="250" t="s">
        <v>147</v>
      </c>
      <c r="AV1279" s="14" t="s">
        <v>147</v>
      </c>
      <c r="AW1279" s="14" t="s">
        <v>30</v>
      </c>
      <c r="AX1279" s="14" t="s">
        <v>73</v>
      </c>
      <c r="AY1279" s="250" t="s">
        <v>139</v>
      </c>
    </row>
    <row r="1280" s="13" customFormat="1">
      <c r="A1280" s="13"/>
      <c r="B1280" s="229"/>
      <c r="C1280" s="230"/>
      <c r="D1280" s="231" t="s">
        <v>149</v>
      </c>
      <c r="E1280" s="232" t="s">
        <v>1</v>
      </c>
      <c r="F1280" s="233" t="s">
        <v>1595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149</v>
      </c>
      <c r="AU1280" s="239" t="s">
        <v>147</v>
      </c>
      <c r="AV1280" s="13" t="s">
        <v>81</v>
      </c>
      <c r="AW1280" s="13" t="s">
        <v>30</v>
      </c>
      <c r="AX1280" s="13" t="s">
        <v>73</v>
      </c>
      <c r="AY1280" s="239" t="s">
        <v>139</v>
      </c>
    </row>
    <row r="1281" s="14" customFormat="1">
      <c r="A1281" s="14"/>
      <c r="B1281" s="240"/>
      <c r="C1281" s="241"/>
      <c r="D1281" s="231" t="s">
        <v>149</v>
      </c>
      <c r="E1281" s="242" t="s">
        <v>1</v>
      </c>
      <c r="F1281" s="243" t="s">
        <v>1594</v>
      </c>
      <c r="G1281" s="241"/>
      <c r="H1281" s="244">
        <v>2.633</v>
      </c>
      <c r="I1281" s="245"/>
      <c r="J1281" s="241"/>
      <c r="K1281" s="241"/>
      <c r="L1281" s="246"/>
      <c r="M1281" s="247"/>
      <c r="N1281" s="248"/>
      <c r="O1281" s="248"/>
      <c r="P1281" s="248"/>
      <c r="Q1281" s="248"/>
      <c r="R1281" s="248"/>
      <c r="S1281" s="248"/>
      <c r="T1281" s="249"/>
      <c r="U1281" s="14"/>
      <c r="V1281" s="14"/>
      <c r="W1281" s="14"/>
      <c r="X1281" s="14"/>
      <c r="Y1281" s="14"/>
      <c r="Z1281" s="14"/>
      <c r="AA1281" s="14"/>
      <c r="AB1281" s="14"/>
      <c r="AC1281" s="14"/>
      <c r="AD1281" s="14"/>
      <c r="AE1281" s="14"/>
      <c r="AT1281" s="250" t="s">
        <v>149</v>
      </c>
      <c r="AU1281" s="250" t="s">
        <v>147</v>
      </c>
      <c r="AV1281" s="14" t="s">
        <v>147</v>
      </c>
      <c r="AW1281" s="14" t="s">
        <v>30</v>
      </c>
      <c r="AX1281" s="14" t="s">
        <v>73</v>
      </c>
      <c r="AY1281" s="250" t="s">
        <v>139</v>
      </c>
    </row>
    <row r="1282" s="13" customFormat="1">
      <c r="A1282" s="13"/>
      <c r="B1282" s="229"/>
      <c r="C1282" s="230"/>
      <c r="D1282" s="231" t="s">
        <v>149</v>
      </c>
      <c r="E1282" s="232" t="s">
        <v>1</v>
      </c>
      <c r="F1282" s="233" t="s">
        <v>1596</v>
      </c>
      <c r="G1282" s="230"/>
      <c r="H1282" s="232" t="s">
        <v>1</v>
      </c>
      <c r="I1282" s="234"/>
      <c r="J1282" s="230"/>
      <c r="K1282" s="230"/>
      <c r="L1282" s="235"/>
      <c r="M1282" s="236"/>
      <c r="N1282" s="237"/>
      <c r="O1282" s="237"/>
      <c r="P1282" s="237"/>
      <c r="Q1282" s="237"/>
      <c r="R1282" s="237"/>
      <c r="S1282" s="237"/>
      <c r="T1282" s="238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39" t="s">
        <v>149</v>
      </c>
      <c r="AU1282" s="239" t="s">
        <v>147</v>
      </c>
      <c r="AV1282" s="13" t="s">
        <v>81</v>
      </c>
      <c r="AW1282" s="13" t="s">
        <v>30</v>
      </c>
      <c r="AX1282" s="13" t="s">
        <v>73</v>
      </c>
      <c r="AY1282" s="239" t="s">
        <v>139</v>
      </c>
    </row>
    <row r="1283" s="14" customFormat="1">
      <c r="A1283" s="14"/>
      <c r="B1283" s="240"/>
      <c r="C1283" s="241"/>
      <c r="D1283" s="231" t="s">
        <v>149</v>
      </c>
      <c r="E1283" s="242" t="s">
        <v>1</v>
      </c>
      <c r="F1283" s="243" t="s">
        <v>1594</v>
      </c>
      <c r="G1283" s="241"/>
      <c r="H1283" s="244">
        <v>2.633</v>
      </c>
      <c r="I1283" s="245"/>
      <c r="J1283" s="241"/>
      <c r="K1283" s="241"/>
      <c r="L1283" s="246"/>
      <c r="M1283" s="247"/>
      <c r="N1283" s="248"/>
      <c r="O1283" s="248"/>
      <c r="P1283" s="248"/>
      <c r="Q1283" s="248"/>
      <c r="R1283" s="248"/>
      <c r="S1283" s="248"/>
      <c r="T1283" s="249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0" t="s">
        <v>149</v>
      </c>
      <c r="AU1283" s="250" t="s">
        <v>147</v>
      </c>
      <c r="AV1283" s="14" t="s">
        <v>147</v>
      </c>
      <c r="AW1283" s="14" t="s">
        <v>30</v>
      </c>
      <c r="AX1283" s="14" t="s">
        <v>73</v>
      </c>
      <c r="AY1283" s="250" t="s">
        <v>139</v>
      </c>
    </row>
    <row r="1284" s="13" customFormat="1">
      <c r="A1284" s="13"/>
      <c r="B1284" s="229"/>
      <c r="C1284" s="230"/>
      <c r="D1284" s="231" t="s">
        <v>149</v>
      </c>
      <c r="E1284" s="232" t="s">
        <v>1</v>
      </c>
      <c r="F1284" s="233" t="s">
        <v>1597</v>
      </c>
      <c r="G1284" s="230"/>
      <c r="H1284" s="232" t="s">
        <v>1</v>
      </c>
      <c r="I1284" s="234"/>
      <c r="J1284" s="230"/>
      <c r="K1284" s="230"/>
      <c r="L1284" s="235"/>
      <c r="M1284" s="236"/>
      <c r="N1284" s="237"/>
      <c r="O1284" s="237"/>
      <c r="P1284" s="237"/>
      <c r="Q1284" s="237"/>
      <c r="R1284" s="237"/>
      <c r="S1284" s="237"/>
      <c r="T1284" s="238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39" t="s">
        <v>149</v>
      </c>
      <c r="AU1284" s="239" t="s">
        <v>147</v>
      </c>
      <c r="AV1284" s="13" t="s">
        <v>81</v>
      </c>
      <c r="AW1284" s="13" t="s">
        <v>30</v>
      </c>
      <c r="AX1284" s="13" t="s">
        <v>73</v>
      </c>
      <c r="AY1284" s="239" t="s">
        <v>139</v>
      </c>
    </row>
    <row r="1285" s="14" customFormat="1">
      <c r="A1285" s="14"/>
      <c r="B1285" s="240"/>
      <c r="C1285" s="241"/>
      <c r="D1285" s="231" t="s">
        <v>149</v>
      </c>
      <c r="E1285" s="242" t="s">
        <v>1</v>
      </c>
      <c r="F1285" s="243" t="s">
        <v>1592</v>
      </c>
      <c r="G1285" s="241"/>
      <c r="H1285" s="244">
        <v>2.5819999999999999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149</v>
      </c>
      <c r="AU1285" s="250" t="s">
        <v>147</v>
      </c>
      <c r="AV1285" s="14" t="s">
        <v>147</v>
      </c>
      <c r="AW1285" s="14" t="s">
        <v>30</v>
      </c>
      <c r="AX1285" s="14" t="s">
        <v>73</v>
      </c>
      <c r="AY1285" s="250" t="s">
        <v>139</v>
      </c>
    </row>
    <row r="1286" s="15" customFormat="1">
      <c r="A1286" s="15"/>
      <c r="B1286" s="251"/>
      <c r="C1286" s="252"/>
      <c r="D1286" s="231" t="s">
        <v>149</v>
      </c>
      <c r="E1286" s="253" t="s">
        <v>1</v>
      </c>
      <c r="F1286" s="254" t="s">
        <v>174</v>
      </c>
      <c r="G1286" s="252"/>
      <c r="H1286" s="255">
        <v>13.063000000000001</v>
      </c>
      <c r="I1286" s="256"/>
      <c r="J1286" s="252"/>
      <c r="K1286" s="252"/>
      <c r="L1286" s="257"/>
      <c r="M1286" s="258"/>
      <c r="N1286" s="259"/>
      <c r="O1286" s="259"/>
      <c r="P1286" s="259"/>
      <c r="Q1286" s="259"/>
      <c r="R1286" s="259"/>
      <c r="S1286" s="259"/>
      <c r="T1286" s="260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61" t="s">
        <v>149</v>
      </c>
      <c r="AU1286" s="261" t="s">
        <v>147</v>
      </c>
      <c r="AV1286" s="15" t="s">
        <v>146</v>
      </c>
      <c r="AW1286" s="15" t="s">
        <v>30</v>
      </c>
      <c r="AX1286" s="15" t="s">
        <v>81</v>
      </c>
      <c r="AY1286" s="261" t="s">
        <v>139</v>
      </c>
    </row>
    <row r="1287" s="2" customFormat="1" ht="24.15" customHeight="1">
      <c r="A1287" s="38"/>
      <c r="B1287" s="39"/>
      <c r="C1287" s="215" t="s">
        <v>1610</v>
      </c>
      <c r="D1287" s="215" t="s">
        <v>142</v>
      </c>
      <c r="E1287" s="216" t="s">
        <v>1611</v>
      </c>
      <c r="F1287" s="217" t="s">
        <v>1612</v>
      </c>
      <c r="G1287" s="218" t="s">
        <v>154</v>
      </c>
      <c r="H1287" s="219">
        <v>13.063000000000001</v>
      </c>
      <c r="I1287" s="220"/>
      <c r="J1287" s="221">
        <f>ROUND(I1287*H1287,2)</f>
        <v>0</v>
      </c>
      <c r="K1287" s="222"/>
      <c r="L1287" s="44"/>
      <c r="M1287" s="223" t="s">
        <v>1</v>
      </c>
      <c r="N1287" s="224" t="s">
        <v>39</v>
      </c>
      <c r="O1287" s="91"/>
      <c r="P1287" s="225">
        <f>O1287*H1287</f>
        <v>0</v>
      </c>
      <c r="Q1287" s="225">
        <v>0.00012</v>
      </c>
      <c r="R1287" s="225">
        <f>Q1287*H1287</f>
        <v>0.0015675600000000002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247</v>
      </c>
      <c r="AT1287" s="227" t="s">
        <v>142</v>
      </c>
      <c r="AU1287" s="227" t="s">
        <v>147</v>
      </c>
      <c r="AY1287" s="17" t="s">
        <v>139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147</v>
      </c>
      <c r="BK1287" s="228">
        <f>ROUND(I1287*H1287,2)</f>
        <v>0</v>
      </c>
      <c r="BL1287" s="17" t="s">
        <v>247</v>
      </c>
      <c r="BM1287" s="227" t="s">
        <v>1613</v>
      </c>
    </row>
    <row r="1288" s="13" customFormat="1">
      <c r="A1288" s="13"/>
      <c r="B1288" s="229"/>
      <c r="C1288" s="230"/>
      <c r="D1288" s="231" t="s">
        <v>149</v>
      </c>
      <c r="E1288" s="232" t="s">
        <v>1</v>
      </c>
      <c r="F1288" s="233" t="s">
        <v>1590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149</v>
      </c>
      <c r="AU1288" s="239" t="s">
        <v>147</v>
      </c>
      <c r="AV1288" s="13" t="s">
        <v>81</v>
      </c>
      <c r="AW1288" s="13" t="s">
        <v>30</v>
      </c>
      <c r="AX1288" s="13" t="s">
        <v>73</v>
      </c>
      <c r="AY1288" s="239" t="s">
        <v>139</v>
      </c>
    </row>
    <row r="1289" s="13" customFormat="1">
      <c r="A1289" s="13"/>
      <c r="B1289" s="229"/>
      <c r="C1289" s="230"/>
      <c r="D1289" s="231" t="s">
        <v>149</v>
      </c>
      <c r="E1289" s="232" t="s">
        <v>1</v>
      </c>
      <c r="F1289" s="233" t="s">
        <v>1591</v>
      </c>
      <c r="G1289" s="230"/>
      <c r="H1289" s="232" t="s">
        <v>1</v>
      </c>
      <c r="I1289" s="234"/>
      <c r="J1289" s="230"/>
      <c r="K1289" s="230"/>
      <c r="L1289" s="235"/>
      <c r="M1289" s="236"/>
      <c r="N1289" s="237"/>
      <c r="O1289" s="237"/>
      <c r="P1289" s="237"/>
      <c r="Q1289" s="237"/>
      <c r="R1289" s="237"/>
      <c r="S1289" s="237"/>
      <c r="T1289" s="238"/>
      <c r="U1289" s="13"/>
      <c r="V1289" s="13"/>
      <c r="W1289" s="13"/>
      <c r="X1289" s="13"/>
      <c r="Y1289" s="13"/>
      <c r="Z1289" s="13"/>
      <c r="AA1289" s="13"/>
      <c r="AB1289" s="13"/>
      <c r="AC1289" s="13"/>
      <c r="AD1289" s="13"/>
      <c r="AE1289" s="13"/>
      <c r="AT1289" s="239" t="s">
        <v>149</v>
      </c>
      <c r="AU1289" s="239" t="s">
        <v>147</v>
      </c>
      <c r="AV1289" s="13" t="s">
        <v>81</v>
      </c>
      <c r="AW1289" s="13" t="s">
        <v>30</v>
      </c>
      <c r="AX1289" s="13" t="s">
        <v>73</v>
      </c>
      <c r="AY1289" s="239" t="s">
        <v>139</v>
      </c>
    </row>
    <row r="1290" s="14" customFormat="1">
      <c r="A1290" s="14"/>
      <c r="B1290" s="240"/>
      <c r="C1290" s="241"/>
      <c r="D1290" s="231" t="s">
        <v>149</v>
      </c>
      <c r="E1290" s="242" t="s">
        <v>1</v>
      </c>
      <c r="F1290" s="243" t="s">
        <v>1592</v>
      </c>
      <c r="G1290" s="241"/>
      <c r="H1290" s="244">
        <v>2.5819999999999999</v>
      </c>
      <c r="I1290" s="245"/>
      <c r="J1290" s="241"/>
      <c r="K1290" s="241"/>
      <c r="L1290" s="246"/>
      <c r="M1290" s="247"/>
      <c r="N1290" s="248"/>
      <c r="O1290" s="248"/>
      <c r="P1290" s="248"/>
      <c r="Q1290" s="248"/>
      <c r="R1290" s="248"/>
      <c r="S1290" s="248"/>
      <c r="T1290" s="249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0" t="s">
        <v>149</v>
      </c>
      <c r="AU1290" s="250" t="s">
        <v>147</v>
      </c>
      <c r="AV1290" s="14" t="s">
        <v>147</v>
      </c>
      <c r="AW1290" s="14" t="s">
        <v>30</v>
      </c>
      <c r="AX1290" s="14" t="s">
        <v>73</v>
      </c>
      <c r="AY1290" s="250" t="s">
        <v>139</v>
      </c>
    </row>
    <row r="1291" s="13" customFormat="1">
      <c r="A1291" s="13"/>
      <c r="B1291" s="229"/>
      <c r="C1291" s="230"/>
      <c r="D1291" s="231" t="s">
        <v>149</v>
      </c>
      <c r="E1291" s="232" t="s">
        <v>1</v>
      </c>
      <c r="F1291" s="233" t="s">
        <v>1593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149</v>
      </c>
      <c r="AU1291" s="239" t="s">
        <v>147</v>
      </c>
      <c r="AV1291" s="13" t="s">
        <v>81</v>
      </c>
      <c r="AW1291" s="13" t="s">
        <v>30</v>
      </c>
      <c r="AX1291" s="13" t="s">
        <v>73</v>
      </c>
      <c r="AY1291" s="239" t="s">
        <v>139</v>
      </c>
    </row>
    <row r="1292" s="14" customFormat="1">
      <c r="A1292" s="14"/>
      <c r="B1292" s="240"/>
      <c r="C1292" s="241"/>
      <c r="D1292" s="231" t="s">
        <v>149</v>
      </c>
      <c r="E1292" s="242" t="s">
        <v>1</v>
      </c>
      <c r="F1292" s="243" t="s">
        <v>1594</v>
      </c>
      <c r="G1292" s="241"/>
      <c r="H1292" s="244">
        <v>2.633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149</v>
      </c>
      <c r="AU1292" s="250" t="s">
        <v>147</v>
      </c>
      <c r="AV1292" s="14" t="s">
        <v>147</v>
      </c>
      <c r="AW1292" s="14" t="s">
        <v>30</v>
      </c>
      <c r="AX1292" s="14" t="s">
        <v>73</v>
      </c>
      <c r="AY1292" s="250" t="s">
        <v>139</v>
      </c>
    </row>
    <row r="1293" s="13" customFormat="1">
      <c r="A1293" s="13"/>
      <c r="B1293" s="229"/>
      <c r="C1293" s="230"/>
      <c r="D1293" s="231" t="s">
        <v>149</v>
      </c>
      <c r="E1293" s="232" t="s">
        <v>1</v>
      </c>
      <c r="F1293" s="233" t="s">
        <v>1595</v>
      </c>
      <c r="G1293" s="230"/>
      <c r="H1293" s="232" t="s">
        <v>1</v>
      </c>
      <c r="I1293" s="234"/>
      <c r="J1293" s="230"/>
      <c r="K1293" s="230"/>
      <c r="L1293" s="235"/>
      <c r="M1293" s="236"/>
      <c r="N1293" s="237"/>
      <c r="O1293" s="237"/>
      <c r="P1293" s="237"/>
      <c r="Q1293" s="237"/>
      <c r="R1293" s="237"/>
      <c r="S1293" s="237"/>
      <c r="T1293" s="238"/>
      <c r="U1293" s="13"/>
      <c r="V1293" s="13"/>
      <c r="W1293" s="13"/>
      <c r="X1293" s="13"/>
      <c r="Y1293" s="13"/>
      <c r="Z1293" s="13"/>
      <c r="AA1293" s="13"/>
      <c r="AB1293" s="13"/>
      <c r="AC1293" s="13"/>
      <c r="AD1293" s="13"/>
      <c r="AE1293" s="13"/>
      <c r="AT1293" s="239" t="s">
        <v>149</v>
      </c>
      <c r="AU1293" s="239" t="s">
        <v>147</v>
      </c>
      <c r="AV1293" s="13" t="s">
        <v>81</v>
      </c>
      <c r="AW1293" s="13" t="s">
        <v>30</v>
      </c>
      <c r="AX1293" s="13" t="s">
        <v>73</v>
      </c>
      <c r="AY1293" s="239" t="s">
        <v>139</v>
      </c>
    </row>
    <row r="1294" s="14" customFormat="1">
      <c r="A1294" s="14"/>
      <c r="B1294" s="240"/>
      <c r="C1294" s="241"/>
      <c r="D1294" s="231" t="s">
        <v>149</v>
      </c>
      <c r="E1294" s="242" t="s">
        <v>1</v>
      </c>
      <c r="F1294" s="243" t="s">
        <v>1594</v>
      </c>
      <c r="G1294" s="241"/>
      <c r="H1294" s="244">
        <v>2.633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50" t="s">
        <v>149</v>
      </c>
      <c r="AU1294" s="250" t="s">
        <v>147</v>
      </c>
      <c r="AV1294" s="14" t="s">
        <v>147</v>
      </c>
      <c r="AW1294" s="14" t="s">
        <v>30</v>
      </c>
      <c r="AX1294" s="14" t="s">
        <v>73</v>
      </c>
      <c r="AY1294" s="250" t="s">
        <v>139</v>
      </c>
    </row>
    <row r="1295" s="13" customFormat="1">
      <c r="A1295" s="13"/>
      <c r="B1295" s="229"/>
      <c r="C1295" s="230"/>
      <c r="D1295" s="231" t="s">
        <v>149</v>
      </c>
      <c r="E1295" s="232" t="s">
        <v>1</v>
      </c>
      <c r="F1295" s="233" t="s">
        <v>1596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149</v>
      </c>
      <c r="AU1295" s="239" t="s">
        <v>147</v>
      </c>
      <c r="AV1295" s="13" t="s">
        <v>81</v>
      </c>
      <c r="AW1295" s="13" t="s">
        <v>30</v>
      </c>
      <c r="AX1295" s="13" t="s">
        <v>73</v>
      </c>
      <c r="AY1295" s="239" t="s">
        <v>139</v>
      </c>
    </row>
    <row r="1296" s="14" customFormat="1">
      <c r="A1296" s="14"/>
      <c r="B1296" s="240"/>
      <c r="C1296" s="241"/>
      <c r="D1296" s="231" t="s">
        <v>149</v>
      </c>
      <c r="E1296" s="242" t="s">
        <v>1</v>
      </c>
      <c r="F1296" s="243" t="s">
        <v>1594</v>
      </c>
      <c r="G1296" s="241"/>
      <c r="H1296" s="244">
        <v>2.633</v>
      </c>
      <c r="I1296" s="245"/>
      <c r="J1296" s="241"/>
      <c r="K1296" s="241"/>
      <c r="L1296" s="246"/>
      <c r="M1296" s="247"/>
      <c r="N1296" s="248"/>
      <c r="O1296" s="248"/>
      <c r="P1296" s="248"/>
      <c r="Q1296" s="248"/>
      <c r="R1296" s="248"/>
      <c r="S1296" s="248"/>
      <c r="T1296" s="249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0" t="s">
        <v>149</v>
      </c>
      <c r="AU1296" s="250" t="s">
        <v>147</v>
      </c>
      <c r="AV1296" s="14" t="s">
        <v>147</v>
      </c>
      <c r="AW1296" s="14" t="s">
        <v>30</v>
      </c>
      <c r="AX1296" s="14" t="s">
        <v>73</v>
      </c>
      <c r="AY1296" s="250" t="s">
        <v>139</v>
      </c>
    </row>
    <row r="1297" s="13" customFormat="1">
      <c r="A1297" s="13"/>
      <c r="B1297" s="229"/>
      <c r="C1297" s="230"/>
      <c r="D1297" s="231" t="s">
        <v>149</v>
      </c>
      <c r="E1297" s="232" t="s">
        <v>1</v>
      </c>
      <c r="F1297" s="233" t="s">
        <v>1597</v>
      </c>
      <c r="G1297" s="230"/>
      <c r="H1297" s="232" t="s">
        <v>1</v>
      </c>
      <c r="I1297" s="234"/>
      <c r="J1297" s="230"/>
      <c r="K1297" s="230"/>
      <c r="L1297" s="235"/>
      <c r="M1297" s="236"/>
      <c r="N1297" s="237"/>
      <c r="O1297" s="237"/>
      <c r="P1297" s="237"/>
      <c r="Q1297" s="237"/>
      <c r="R1297" s="237"/>
      <c r="S1297" s="237"/>
      <c r="T1297" s="238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39" t="s">
        <v>149</v>
      </c>
      <c r="AU1297" s="239" t="s">
        <v>147</v>
      </c>
      <c r="AV1297" s="13" t="s">
        <v>81</v>
      </c>
      <c r="AW1297" s="13" t="s">
        <v>30</v>
      </c>
      <c r="AX1297" s="13" t="s">
        <v>73</v>
      </c>
      <c r="AY1297" s="239" t="s">
        <v>139</v>
      </c>
    </row>
    <row r="1298" s="14" customFormat="1">
      <c r="A1298" s="14"/>
      <c r="B1298" s="240"/>
      <c r="C1298" s="241"/>
      <c r="D1298" s="231" t="s">
        <v>149</v>
      </c>
      <c r="E1298" s="242" t="s">
        <v>1</v>
      </c>
      <c r="F1298" s="243" t="s">
        <v>1592</v>
      </c>
      <c r="G1298" s="241"/>
      <c r="H1298" s="244">
        <v>2.5819999999999999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0" t="s">
        <v>149</v>
      </c>
      <c r="AU1298" s="250" t="s">
        <v>147</v>
      </c>
      <c r="AV1298" s="14" t="s">
        <v>147</v>
      </c>
      <c r="AW1298" s="14" t="s">
        <v>30</v>
      </c>
      <c r="AX1298" s="14" t="s">
        <v>73</v>
      </c>
      <c r="AY1298" s="250" t="s">
        <v>139</v>
      </c>
    </row>
    <row r="1299" s="15" customFormat="1">
      <c r="A1299" s="15"/>
      <c r="B1299" s="251"/>
      <c r="C1299" s="252"/>
      <c r="D1299" s="231" t="s">
        <v>149</v>
      </c>
      <c r="E1299" s="253" t="s">
        <v>1</v>
      </c>
      <c r="F1299" s="254" t="s">
        <v>174</v>
      </c>
      <c r="G1299" s="252"/>
      <c r="H1299" s="255">
        <v>13.063000000000001</v>
      </c>
      <c r="I1299" s="256"/>
      <c r="J1299" s="252"/>
      <c r="K1299" s="252"/>
      <c r="L1299" s="257"/>
      <c r="M1299" s="258"/>
      <c r="N1299" s="259"/>
      <c r="O1299" s="259"/>
      <c r="P1299" s="259"/>
      <c r="Q1299" s="259"/>
      <c r="R1299" s="259"/>
      <c r="S1299" s="259"/>
      <c r="T1299" s="260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61" t="s">
        <v>149</v>
      </c>
      <c r="AU1299" s="261" t="s">
        <v>147</v>
      </c>
      <c r="AV1299" s="15" t="s">
        <v>146</v>
      </c>
      <c r="AW1299" s="15" t="s">
        <v>30</v>
      </c>
      <c r="AX1299" s="15" t="s">
        <v>81</v>
      </c>
      <c r="AY1299" s="261" t="s">
        <v>139</v>
      </c>
    </row>
    <row r="1300" s="2" customFormat="1" ht="33" customHeight="1">
      <c r="A1300" s="38"/>
      <c r="B1300" s="39"/>
      <c r="C1300" s="215" t="s">
        <v>1614</v>
      </c>
      <c r="D1300" s="215" t="s">
        <v>142</v>
      </c>
      <c r="E1300" s="216" t="s">
        <v>1615</v>
      </c>
      <c r="F1300" s="217" t="s">
        <v>1616</v>
      </c>
      <c r="G1300" s="218" t="s">
        <v>154</v>
      </c>
      <c r="H1300" s="219">
        <v>13.063000000000001</v>
      </c>
      <c r="I1300" s="220"/>
      <c r="J1300" s="221">
        <f>ROUND(I1300*H1300,2)</f>
        <v>0</v>
      </c>
      <c r="K1300" s="222"/>
      <c r="L1300" s="44"/>
      <c r="M1300" s="223" t="s">
        <v>1</v>
      </c>
      <c r="N1300" s="224" t="s">
        <v>39</v>
      </c>
      <c r="O1300" s="91"/>
      <c r="P1300" s="225">
        <f>O1300*H1300</f>
        <v>0</v>
      </c>
      <c r="Q1300" s="225">
        <v>3.0000000000000001E-05</v>
      </c>
      <c r="R1300" s="225">
        <f>Q1300*H1300</f>
        <v>0.00039189000000000004</v>
      </c>
      <c r="S1300" s="225">
        <v>0</v>
      </c>
      <c r="T1300" s="226">
        <f>S1300*H1300</f>
        <v>0</v>
      </c>
      <c r="U1300" s="38"/>
      <c r="V1300" s="38"/>
      <c r="W1300" s="38"/>
      <c r="X1300" s="38"/>
      <c r="Y1300" s="38"/>
      <c r="Z1300" s="38"/>
      <c r="AA1300" s="38"/>
      <c r="AB1300" s="38"/>
      <c r="AC1300" s="38"/>
      <c r="AD1300" s="38"/>
      <c r="AE1300" s="38"/>
      <c r="AR1300" s="227" t="s">
        <v>247</v>
      </c>
      <c r="AT1300" s="227" t="s">
        <v>142</v>
      </c>
      <c r="AU1300" s="227" t="s">
        <v>147</v>
      </c>
      <c r="AY1300" s="17" t="s">
        <v>139</v>
      </c>
      <c r="BE1300" s="228">
        <f>IF(N1300="základní",J1300,0)</f>
        <v>0</v>
      </c>
      <c r="BF1300" s="228">
        <f>IF(N1300="snížená",J1300,0)</f>
        <v>0</v>
      </c>
      <c r="BG1300" s="228">
        <f>IF(N1300="zákl. přenesená",J1300,0)</f>
        <v>0</v>
      </c>
      <c r="BH1300" s="228">
        <f>IF(N1300="sníž. přenesená",J1300,0)</f>
        <v>0</v>
      </c>
      <c r="BI1300" s="228">
        <f>IF(N1300="nulová",J1300,0)</f>
        <v>0</v>
      </c>
      <c r="BJ1300" s="17" t="s">
        <v>147</v>
      </c>
      <c r="BK1300" s="228">
        <f>ROUND(I1300*H1300,2)</f>
        <v>0</v>
      </c>
      <c r="BL1300" s="17" t="s">
        <v>247</v>
      </c>
      <c r="BM1300" s="227" t="s">
        <v>1617</v>
      </c>
    </row>
    <row r="1301" s="13" customFormat="1">
      <c r="A1301" s="13"/>
      <c r="B1301" s="229"/>
      <c r="C1301" s="230"/>
      <c r="D1301" s="231" t="s">
        <v>149</v>
      </c>
      <c r="E1301" s="232" t="s">
        <v>1</v>
      </c>
      <c r="F1301" s="233" t="s">
        <v>1590</v>
      </c>
      <c r="G1301" s="230"/>
      <c r="H1301" s="232" t="s">
        <v>1</v>
      </c>
      <c r="I1301" s="234"/>
      <c r="J1301" s="230"/>
      <c r="K1301" s="230"/>
      <c r="L1301" s="235"/>
      <c r="M1301" s="236"/>
      <c r="N1301" s="237"/>
      <c r="O1301" s="237"/>
      <c r="P1301" s="237"/>
      <c r="Q1301" s="237"/>
      <c r="R1301" s="237"/>
      <c r="S1301" s="237"/>
      <c r="T1301" s="238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39" t="s">
        <v>149</v>
      </c>
      <c r="AU1301" s="239" t="s">
        <v>147</v>
      </c>
      <c r="AV1301" s="13" t="s">
        <v>81</v>
      </c>
      <c r="AW1301" s="13" t="s">
        <v>30</v>
      </c>
      <c r="AX1301" s="13" t="s">
        <v>73</v>
      </c>
      <c r="AY1301" s="239" t="s">
        <v>139</v>
      </c>
    </row>
    <row r="1302" s="13" customFormat="1">
      <c r="A1302" s="13"/>
      <c r="B1302" s="229"/>
      <c r="C1302" s="230"/>
      <c r="D1302" s="231" t="s">
        <v>149</v>
      </c>
      <c r="E1302" s="232" t="s">
        <v>1</v>
      </c>
      <c r="F1302" s="233" t="s">
        <v>1591</v>
      </c>
      <c r="G1302" s="230"/>
      <c r="H1302" s="232" t="s">
        <v>1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U1302" s="13"/>
      <c r="V1302" s="13"/>
      <c r="W1302" s="13"/>
      <c r="X1302" s="13"/>
      <c r="Y1302" s="13"/>
      <c r="Z1302" s="13"/>
      <c r="AA1302" s="13"/>
      <c r="AB1302" s="13"/>
      <c r="AC1302" s="13"/>
      <c r="AD1302" s="13"/>
      <c r="AE1302" s="13"/>
      <c r="AT1302" s="239" t="s">
        <v>149</v>
      </c>
      <c r="AU1302" s="239" t="s">
        <v>147</v>
      </c>
      <c r="AV1302" s="13" t="s">
        <v>81</v>
      </c>
      <c r="AW1302" s="13" t="s">
        <v>30</v>
      </c>
      <c r="AX1302" s="13" t="s">
        <v>73</v>
      </c>
      <c r="AY1302" s="239" t="s">
        <v>139</v>
      </c>
    </row>
    <row r="1303" s="14" customFormat="1">
      <c r="A1303" s="14"/>
      <c r="B1303" s="240"/>
      <c r="C1303" s="241"/>
      <c r="D1303" s="231" t="s">
        <v>149</v>
      </c>
      <c r="E1303" s="242" t="s">
        <v>1</v>
      </c>
      <c r="F1303" s="243" t="s">
        <v>1592</v>
      </c>
      <c r="G1303" s="241"/>
      <c r="H1303" s="244">
        <v>2.5819999999999999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0" t="s">
        <v>149</v>
      </c>
      <c r="AU1303" s="250" t="s">
        <v>147</v>
      </c>
      <c r="AV1303" s="14" t="s">
        <v>147</v>
      </c>
      <c r="AW1303" s="14" t="s">
        <v>30</v>
      </c>
      <c r="AX1303" s="14" t="s">
        <v>73</v>
      </c>
      <c r="AY1303" s="250" t="s">
        <v>139</v>
      </c>
    </row>
    <row r="1304" s="13" customFormat="1">
      <c r="A1304" s="13"/>
      <c r="B1304" s="229"/>
      <c r="C1304" s="230"/>
      <c r="D1304" s="231" t="s">
        <v>149</v>
      </c>
      <c r="E1304" s="232" t="s">
        <v>1</v>
      </c>
      <c r="F1304" s="233" t="s">
        <v>1593</v>
      </c>
      <c r="G1304" s="230"/>
      <c r="H1304" s="232" t="s">
        <v>1</v>
      </c>
      <c r="I1304" s="234"/>
      <c r="J1304" s="230"/>
      <c r="K1304" s="230"/>
      <c r="L1304" s="235"/>
      <c r="M1304" s="236"/>
      <c r="N1304" s="237"/>
      <c r="O1304" s="237"/>
      <c r="P1304" s="237"/>
      <c r="Q1304" s="237"/>
      <c r="R1304" s="237"/>
      <c r="S1304" s="237"/>
      <c r="T1304" s="238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39" t="s">
        <v>149</v>
      </c>
      <c r="AU1304" s="239" t="s">
        <v>147</v>
      </c>
      <c r="AV1304" s="13" t="s">
        <v>81</v>
      </c>
      <c r="AW1304" s="13" t="s">
        <v>30</v>
      </c>
      <c r="AX1304" s="13" t="s">
        <v>73</v>
      </c>
      <c r="AY1304" s="239" t="s">
        <v>139</v>
      </c>
    </row>
    <row r="1305" s="14" customFormat="1">
      <c r="A1305" s="14"/>
      <c r="B1305" s="240"/>
      <c r="C1305" s="241"/>
      <c r="D1305" s="231" t="s">
        <v>149</v>
      </c>
      <c r="E1305" s="242" t="s">
        <v>1</v>
      </c>
      <c r="F1305" s="243" t="s">
        <v>1594</v>
      </c>
      <c r="G1305" s="241"/>
      <c r="H1305" s="244">
        <v>2.633</v>
      </c>
      <c r="I1305" s="245"/>
      <c r="J1305" s="241"/>
      <c r="K1305" s="241"/>
      <c r="L1305" s="246"/>
      <c r="M1305" s="247"/>
      <c r="N1305" s="248"/>
      <c r="O1305" s="248"/>
      <c r="P1305" s="248"/>
      <c r="Q1305" s="248"/>
      <c r="R1305" s="248"/>
      <c r="S1305" s="248"/>
      <c r="T1305" s="249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0" t="s">
        <v>149</v>
      </c>
      <c r="AU1305" s="250" t="s">
        <v>147</v>
      </c>
      <c r="AV1305" s="14" t="s">
        <v>147</v>
      </c>
      <c r="AW1305" s="14" t="s">
        <v>30</v>
      </c>
      <c r="AX1305" s="14" t="s">
        <v>73</v>
      </c>
      <c r="AY1305" s="250" t="s">
        <v>139</v>
      </c>
    </row>
    <row r="1306" s="13" customFormat="1">
      <c r="A1306" s="13"/>
      <c r="B1306" s="229"/>
      <c r="C1306" s="230"/>
      <c r="D1306" s="231" t="s">
        <v>149</v>
      </c>
      <c r="E1306" s="232" t="s">
        <v>1</v>
      </c>
      <c r="F1306" s="233" t="s">
        <v>1595</v>
      </c>
      <c r="G1306" s="230"/>
      <c r="H1306" s="232" t="s">
        <v>1</v>
      </c>
      <c r="I1306" s="234"/>
      <c r="J1306" s="230"/>
      <c r="K1306" s="230"/>
      <c r="L1306" s="235"/>
      <c r="M1306" s="236"/>
      <c r="N1306" s="237"/>
      <c r="O1306" s="237"/>
      <c r="P1306" s="237"/>
      <c r="Q1306" s="237"/>
      <c r="R1306" s="237"/>
      <c r="S1306" s="237"/>
      <c r="T1306" s="238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39" t="s">
        <v>149</v>
      </c>
      <c r="AU1306" s="239" t="s">
        <v>147</v>
      </c>
      <c r="AV1306" s="13" t="s">
        <v>81</v>
      </c>
      <c r="AW1306" s="13" t="s">
        <v>30</v>
      </c>
      <c r="AX1306" s="13" t="s">
        <v>73</v>
      </c>
      <c r="AY1306" s="239" t="s">
        <v>139</v>
      </c>
    </row>
    <row r="1307" s="14" customFormat="1">
      <c r="A1307" s="14"/>
      <c r="B1307" s="240"/>
      <c r="C1307" s="241"/>
      <c r="D1307" s="231" t="s">
        <v>149</v>
      </c>
      <c r="E1307" s="242" t="s">
        <v>1</v>
      </c>
      <c r="F1307" s="243" t="s">
        <v>1594</v>
      </c>
      <c r="G1307" s="241"/>
      <c r="H1307" s="244">
        <v>2.633</v>
      </c>
      <c r="I1307" s="245"/>
      <c r="J1307" s="241"/>
      <c r="K1307" s="241"/>
      <c r="L1307" s="246"/>
      <c r="M1307" s="247"/>
      <c r="N1307" s="248"/>
      <c r="O1307" s="248"/>
      <c r="P1307" s="248"/>
      <c r="Q1307" s="248"/>
      <c r="R1307" s="248"/>
      <c r="S1307" s="248"/>
      <c r="T1307" s="249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50" t="s">
        <v>149</v>
      </c>
      <c r="AU1307" s="250" t="s">
        <v>147</v>
      </c>
      <c r="AV1307" s="14" t="s">
        <v>147</v>
      </c>
      <c r="AW1307" s="14" t="s">
        <v>30</v>
      </c>
      <c r="AX1307" s="14" t="s">
        <v>73</v>
      </c>
      <c r="AY1307" s="250" t="s">
        <v>139</v>
      </c>
    </row>
    <row r="1308" s="13" customFormat="1">
      <c r="A1308" s="13"/>
      <c r="B1308" s="229"/>
      <c r="C1308" s="230"/>
      <c r="D1308" s="231" t="s">
        <v>149</v>
      </c>
      <c r="E1308" s="232" t="s">
        <v>1</v>
      </c>
      <c r="F1308" s="233" t="s">
        <v>1596</v>
      </c>
      <c r="G1308" s="230"/>
      <c r="H1308" s="232" t="s">
        <v>1</v>
      </c>
      <c r="I1308" s="234"/>
      <c r="J1308" s="230"/>
      <c r="K1308" s="230"/>
      <c r="L1308" s="235"/>
      <c r="M1308" s="236"/>
      <c r="N1308" s="237"/>
      <c r="O1308" s="237"/>
      <c r="P1308" s="237"/>
      <c r="Q1308" s="237"/>
      <c r="R1308" s="237"/>
      <c r="S1308" s="237"/>
      <c r="T1308" s="238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39" t="s">
        <v>149</v>
      </c>
      <c r="AU1308" s="239" t="s">
        <v>147</v>
      </c>
      <c r="AV1308" s="13" t="s">
        <v>81</v>
      </c>
      <c r="AW1308" s="13" t="s">
        <v>30</v>
      </c>
      <c r="AX1308" s="13" t="s">
        <v>73</v>
      </c>
      <c r="AY1308" s="239" t="s">
        <v>139</v>
      </c>
    </row>
    <row r="1309" s="14" customFormat="1">
      <c r="A1309" s="14"/>
      <c r="B1309" s="240"/>
      <c r="C1309" s="241"/>
      <c r="D1309" s="231" t="s">
        <v>149</v>
      </c>
      <c r="E1309" s="242" t="s">
        <v>1</v>
      </c>
      <c r="F1309" s="243" t="s">
        <v>1594</v>
      </c>
      <c r="G1309" s="241"/>
      <c r="H1309" s="244">
        <v>2.633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149</v>
      </c>
      <c r="AU1309" s="250" t="s">
        <v>147</v>
      </c>
      <c r="AV1309" s="14" t="s">
        <v>147</v>
      </c>
      <c r="AW1309" s="14" t="s">
        <v>30</v>
      </c>
      <c r="AX1309" s="14" t="s">
        <v>73</v>
      </c>
      <c r="AY1309" s="250" t="s">
        <v>139</v>
      </c>
    </row>
    <row r="1310" s="13" customFormat="1">
      <c r="A1310" s="13"/>
      <c r="B1310" s="229"/>
      <c r="C1310" s="230"/>
      <c r="D1310" s="231" t="s">
        <v>149</v>
      </c>
      <c r="E1310" s="232" t="s">
        <v>1</v>
      </c>
      <c r="F1310" s="233" t="s">
        <v>1597</v>
      </c>
      <c r="G1310" s="230"/>
      <c r="H1310" s="232" t="s">
        <v>1</v>
      </c>
      <c r="I1310" s="234"/>
      <c r="J1310" s="230"/>
      <c r="K1310" s="230"/>
      <c r="L1310" s="235"/>
      <c r="M1310" s="236"/>
      <c r="N1310" s="237"/>
      <c r="O1310" s="237"/>
      <c r="P1310" s="237"/>
      <c r="Q1310" s="237"/>
      <c r="R1310" s="237"/>
      <c r="S1310" s="237"/>
      <c r="T1310" s="238"/>
      <c r="U1310" s="13"/>
      <c r="V1310" s="13"/>
      <c r="W1310" s="13"/>
      <c r="X1310" s="13"/>
      <c r="Y1310" s="13"/>
      <c r="Z1310" s="13"/>
      <c r="AA1310" s="13"/>
      <c r="AB1310" s="13"/>
      <c r="AC1310" s="13"/>
      <c r="AD1310" s="13"/>
      <c r="AE1310" s="13"/>
      <c r="AT1310" s="239" t="s">
        <v>149</v>
      </c>
      <c r="AU1310" s="239" t="s">
        <v>147</v>
      </c>
      <c r="AV1310" s="13" t="s">
        <v>81</v>
      </c>
      <c r="AW1310" s="13" t="s">
        <v>30</v>
      </c>
      <c r="AX1310" s="13" t="s">
        <v>73</v>
      </c>
      <c r="AY1310" s="239" t="s">
        <v>139</v>
      </c>
    </row>
    <row r="1311" s="14" customFormat="1">
      <c r="A1311" s="14"/>
      <c r="B1311" s="240"/>
      <c r="C1311" s="241"/>
      <c r="D1311" s="231" t="s">
        <v>149</v>
      </c>
      <c r="E1311" s="242" t="s">
        <v>1</v>
      </c>
      <c r="F1311" s="243" t="s">
        <v>1592</v>
      </c>
      <c r="G1311" s="241"/>
      <c r="H1311" s="244">
        <v>2.5819999999999999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0" t="s">
        <v>149</v>
      </c>
      <c r="AU1311" s="250" t="s">
        <v>147</v>
      </c>
      <c r="AV1311" s="14" t="s">
        <v>147</v>
      </c>
      <c r="AW1311" s="14" t="s">
        <v>30</v>
      </c>
      <c r="AX1311" s="14" t="s">
        <v>73</v>
      </c>
      <c r="AY1311" s="250" t="s">
        <v>139</v>
      </c>
    </row>
    <row r="1312" s="15" customFormat="1">
      <c r="A1312" s="15"/>
      <c r="B1312" s="251"/>
      <c r="C1312" s="252"/>
      <c r="D1312" s="231" t="s">
        <v>149</v>
      </c>
      <c r="E1312" s="253" t="s">
        <v>1</v>
      </c>
      <c r="F1312" s="254" t="s">
        <v>174</v>
      </c>
      <c r="G1312" s="252"/>
      <c r="H1312" s="255">
        <v>13.063000000000001</v>
      </c>
      <c r="I1312" s="256"/>
      <c r="J1312" s="252"/>
      <c r="K1312" s="252"/>
      <c r="L1312" s="257"/>
      <c r="M1312" s="258"/>
      <c r="N1312" s="259"/>
      <c r="O1312" s="259"/>
      <c r="P1312" s="259"/>
      <c r="Q1312" s="259"/>
      <c r="R1312" s="259"/>
      <c r="S1312" s="259"/>
      <c r="T1312" s="260"/>
      <c r="U1312" s="15"/>
      <c r="V1312" s="15"/>
      <c r="W1312" s="15"/>
      <c r="X1312" s="15"/>
      <c r="Y1312" s="15"/>
      <c r="Z1312" s="15"/>
      <c r="AA1312" s="15"/>
      <c r="AB1312" s="15"/>
      <c r="AC1312" s="15"/>
      <c r="AD1312" s="15"/>
      <c r="AE1312" s="15"/>
      <c r="AT1312" s="261" t="s">
        <v>149</v>
      </c>
      <c r="AU1312" s="261" t="s">
        <v>147</v>
      </c>
      <c r="AV1312" s="15" t="s">
        <v>146</v>
      </c>
      <c r="AW1312" s="15" t="s">
        <v>30</v>
      </c>
      <c r="AX1312" s="15" t="s">
        <v>81</v>
      </c>
      <c r="AY1312" s="261" t="s">
        <v>139</v>
      </c>
    </row>
    <row r="1313" s="2" customFormat="1" ht="16.5" customHeight="1">
      <c r="A1313" s="38"/>
      <c r="B1313" s="39"/>
      <c r="C1313" s="215" t="s">
        <v>1618</v>
      </c>
      <c r="D1313" s="215" t="s">
        <v>142</v>
      </c>
      <c r="E1313" s="216" t="s">
        <v>1619</v>
      </c>
      <c r="F1313" s="217" t="s">
        <v>1620</v>
      </c>
      <c r="G1313" s="218" t="s">
        <v>154</v>
      </c>
      <c r="H1313" s="219">
        <v>10</v>
      </c>
      <c r="I1313" s="220"/>
      <c r="J1313" s="221">
        <f>ROUND(I1313*H1313,2)</f>
        <v>0</v>
      </c>
      <c r="K1313" s="222"/>
      <c r="L1313" s="44"/>
      <c r="M1313" s="223" t="s">
        <v>1</v>
      </c>
      <c r="N1313" s="224" t="s">
        <v>39</v>
      </c>
      <c r="O1313" s="91"/>
      <c r="P1313" s="225">
        <f>O1313*H1313</f>
        <v>0</v>
      </c>
      <c r="Q1313" s="225">
        <v>0</v>
      </c>
      <c r="R1313" s="225">
        <f>Q1313*H1313</f>
        <v>0</v>
      </c>
      <c r="S1313" s="225">
        <v>0</v>
      </c>
      <c r="T1313" s="226">
        <f>S1313*H1313</f>
        <v>0</v>
      </c>
      <c r="U1313" s="38"/>
      <c r="V1313" s="38"/>
      <c r="W1313" s="38"/>
      <c r="X1313" s="38"/>
      <c r="Y1313" s="38"/>
      <c r="Z1313" s="38"/>
      <c r="AA1313" s="38"/>
      <c r="AB1313" s="38"/>
      <c r="AC1313" s="38"/>
      <c r="AD1313" s="38"/>
      <c r="AE1313" s="38"/>
      <c r="AR1313" s="227" t="s">
        <v>247</v>
      </c>
      <c r="AT1313" s="227" t="s">
        <v>142</v>
      </c>
      <c r="AU1313" s="227" t="s">
        <v>147</v>
      </c>
      <c r="AY1313" s="17" t="s">
        <v>139</v>
      </c>
      <c r="BE1313" s="228">
        <f>IF(N1313="základní",J1313,0)</f>
        <v>0</v>
      </c>
      <c r="BF1313" s="228">
        <f>IF(N1313="snížená",J1313,0)</f>
        <v>0</v>
      </c>
      <c r="BG1313" s="228">
        <f>IF(N1313="zákl. přenesená",J1313,0)</f>
        <v>0</v>
      </c>
      <c r="BH1313" s="228">
        <f>IF(N1313="sníž. přenesená",J1313,0)</f>
        <v>0</v>
      </c>
      <c r="BI1313" s="228">
        <f>IF(N1313="nulová",J1313,0)</f>
        <v>0</v>
      </c>
      <c r="BJ1313" s="17" t="s">
        <v>147</v>
      </c>
      <c r="BK1313" s="228">
        <f>ROUND(I1313*H1313,2)</f>
        <v>0</v>
      </c>
      <c r="BL1313" s="17" t="s">
        <v>247</v>
      </c>
      <c r="BM1313" s="227" t="s">
        <v>1621</v>
      </c>
    </row>
    <row r="1314" s="13" customFormat="1">
      <c r="A1314" s="13"/>
      <c r="B1314" s="229"/>
      <c r="C1314" s="230"/>
      <c r="D1314" s="231" t="s">
        <v>149</v>
      </c>
      <c r="E1314" s="232" t="s">
        <v>1</v>
      </c>
      <c r="F1314" s="233" t="s">
        <v>1622</v>
      </c>
      <c r="G1314" s="230"/>
      <c r="H1314" s="232" t="s">
        <v>1</v>
      </c>
      <c r="I1314" s="234"/>
      <c r="J1314" s="230"/>
      <c r="K1314" s="230"/>
      <c r="L1314" s="235"/>
      <c r="M1314" s="236"/>
      <c r="N1314" s="237"/>
      <c r="O1314" s="237"/>
      <c r="P1314" s="237"/>
      <c r="Q1314" s="237"/>
      <c r="R1314" s="237"/>
      <c r="S1314" s="237"/>
      <c r="T1314" s="238"/>
      <c r="U1314" s="13"/>
      <c r="V1314" s="13"/>
      <c r="W1314" s="13"/>
      <c r="X1314" s="13"/>
      <c r="Y1314" s="13"/>
      <c r="Z1314" s="13"/>
      <c r="AA1314" s="13"/>
      <c r="AB1314" s="13"/>
      <c r="AC1314" s="13"/>
      <c r="AD1314" s="13"/>
      <c r="AE1314" s="13"/>
      <c r="AT1314" s="239" t="s">
        <v>149</v>
      </c>
      <c r="AU1314" s="239" t="s">
        <v>147</v>
      </c>
      <c r="AV1314" s="13" t="s">
        <v>81</v>
      </c>
      <c r="AW1314" s="13" t="s">
        <v>30</v>
      </c>
      <c r="AX1314" s="13" t="s">
        <v>73</v>
      </c>
      <c r="AY1314" s="239" t="s">
        <v>139</v>
      </c>
    </row>
    <row r="1315" s="13" customFormat="1">
      <c r="A1315" s="13"/>
      <c r="B1315" s="229"/>
      <c r="C1315" s="230"/>
      <c r="D1315" s="231" t="s">
        <v>149</v>
      </c>
      <c r="E1315" s="232" t="s">
        <v>1</v>
      </c>
      <c r="F1315" s="233" t="s">
        <v>1623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149</v>
      </c>
      <c r="AU1315" s="239" t="s">
        <v>147</v>
      </c>
      <c r="AV1315" s="13" t="s">
        <v>81</v>
      </c>
      <c r="AW1315" s="13" t="s">
        <v>30</v>
      </c>
      <c r="AX1315" s="13" t="s">
        <v>73</v>
      </c>
      <c r="AY1315" s="239" t="s">
        <v>139</v>
      </c>
    </row>
    <row r="1316" s="14" customFormat="1">
      <c r="A1316" s="14"/>
      <c r="B1316" s="240"/>
      <c r="C1316" s="241"/>
      <c r="D1316" s="231" t="s">
        <v>149</v>
      </c>
      <c r="E1316" s="242" t="s">
        <v>1</v>
      </c>
      <c r="F1316" s="243" t="s">
        <v>1624</v>
      </c>
      <c r="G1316" s="241"/>
      <c r="H1316" s="244">
        <v>2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149</v>
      </c>
      <c r="AU1316" s="250" t="s">
        <v>147</v>
      </c>
      <c r="AV1316" s="14" t="s">
        <v>147</v>
      </c>
      <c r="AW1316" s="14" t="s">
        <v>30</v>
      </c>
      <c r="AX1316" s="14" t="s">
        <v>73</v>
      </c>
      <c r="AY1316" s="250" t="s">
        <v>139</v>
      </c>
    </row>
    <row r="1317" s="13" customFormat="1">
      <c r="A1317" s="13"/>
      <c r="B1317" s="229"/>
      <c r="C1317" s="230"/>
      <c r="D1317" s="231" t="s">
        <v>149</v>
      </c>
      <c r="E1317" s="232" t="s">
        <v>1</v>
      </c>
      <c r="F1317" s="233" t="s">
        <v>1593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149</v>
      </c>
      <c r="AU1317" s="239" t="s">
        <v>147</v>
      </c>
      <c r="AV1317" s="13" t="s">
        <v>81</v>
      </c>
      <c r="AW1317" s="13" t="s">
        <v>30</v>
      </c>
      <c r="AX1317" s="13" t="s">
        <v>73</v>
      </c>
      <c r="AY1317" s="239" t="s">
        <v>139</v>
      </c>
    </row>
    <row r="1318" s="14" customFormat="1">
      <c r="A1318" s="14"/>
      <c r="B1318" s="240"/>
      <c r="C1318" s="241"/>
      <c r="D1318" s="231" t="s">
        <v>149</v>
      </c>
      <c r="E1318" s="242" t="s">
        <v>1</v>
      </c>
      <c r="F1318" s="243" t="s">
        <v>1624</v>
      </c>
      <c r="G1318" s="241"/>
      <c r="H1318" s="244">
        <v>2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149</v>
      </c>
      <c r="AU1318" s="250" t="s">
        <v>147</v>
      </c>
      <c r="AV1318" s="14" t="s">
        <v>147</v>
      </c>
      <c r="AW1318" s="14" t="s">
        <v>30</v>
      </c>
      <c r="AX1318" s="14" t="s">
        <v>73</v>
      </c>
      <c r="AY1318" s="250" t="s">
        <v>139</v>
      </c>
    </row>
    <row r="1319" s="13" customFormat="1">
      <c r="A1319" s="13"/>
      <c r="B1319" s="229"/>
      <c r="C1319" s="230"/>
      <c r="D1319" s="231" t="s">
        <v>149</v>
      </c>
      <c r="E1319" s="232" t="s">
        <v>1</v>
      </c>
      <c r="F1319" s="233" t="s">
        <v>1595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149</v>
      </c>
      <c r="AU1319" s="239" t="s">
        <v>147</v>
      </c>
      <c r="AV1319" s="13" t="s">
        <v>81</v>
      </c>
      <c r="AW1319" s="13" t="s">
        <v>30</v>
      </c>
      <c r="AX1319" s="13" t="s">
        <v>73</v>
      </c>
      <c r="AY1319" s="239" t="s">
        <v>139</v>
      </c>
    </row>
    <row r="1320" s="14" customFormat="1">
      <c r="A1320" s="14"/>
      <c r="B1320" s="240"/>
      <c r="C1320" s="241"/>
      <c r="D1320" s="231" t="s">
        <v>149</v>
      </c>
      <c r="E1320" s="242" t="s">
        <v>1</v>
      </c>
      <c r="F1320" s="243" t="s">
        <v>1624</v>
      </c>
      <c r="G1320" s="241"/>
      <c r="H1320" s="244">
        <v>2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149</v>
      </c>
      <c r="AU1320" s="250" t="s">
        <v>147</v>
      </c>
      <c r="AV1320" s="14" t="s">
        <v>147</v>
      </c>
      <c r="AW1320" s="14" t="s">
        <v>30</v>
      </c>
      <c r="AX1320" s="14" t="s">
        <v>73</v>
      </c>
      <c r="AY1320" s="250" t="s">
        <v>139</v>
      </c>
    </row>
    <row r="1321" s="13" customFormat="1">
      <c r="A1321" s="13"/>
      <c r="B1321" s="229"/>
      <c r="C1321" s="230"/>
      <c r="D1321" s="231" t="s">
        <v>149</v>
      </c>
      <c r="E1321" s="232" t="s">
        <v>1</v>
      </c>
      <c r="F1321" s="233" t="s">
        <v>1596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149</v>
      </c>
      <c r="AU1321" s="239" t="s">
        <v>147</v>
      </c>
      <c r="AV1321" s="13" t="s">
        <v>81</v>
      </c>
      <c r="AW1321" s="13" t="s">
        <v>30</v>
      </c>
      <c r="AX1321" s="13" t="s">
        <v>73</v>
      </c>
      <c r="AY1321" s="239" t="s">
        <v>139</v>
      </c>
    </row>
    <row r="1322" s="14" customFormat="1">
      <c r="A1322" s="14"/>
      <c r="B1322" s="240"/>
      <c r="C1322" s="241"/>
      <c r="D1322" s="231" t="s">
        <v>149</v>
      </c>
      <c r="E1322" s="242" t="s">
        <v>1</v>
      </c>
      <c r="F1322" s="243" t="s">
        <v>1624</v>
      </c>
      <c r="G1322" s="241"/>
      <c r="H1322" s="244">
        <v>2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149</v>
      </c>
      <c r="AU1322" s="250" t="s">
        <v>147</v>
      </c>
      <c r="AV1322" s="14" t="s">
        <v>147</v>
      </c>
      <c r="AW1322" s="14" t="s">
        <v>30</v>
      </c>
      <c r="AX1322" s="14" t="s">
        <v>73</v>
      </c>
      <c r="AY1322" s="250" t="s">
        <v>139</v>
      </c>
    </row>
    <row r="1323" s="13" customFormat="1">
      <c r="A1323" s="13"/>
      <c r="B1323" s="229"/>
      <c r="C1323" s="230"/>
      <c r="D1323" s="231" t="s">
        <v>149</v>
      </c>
      <c r="E1323" s="232" t="s">
        <v>1</v>
      </c>
      <c r="F1323" s="233" t="s">
        <v>1625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149</v>
      </c>
      <c r="AU1323" s="239" t="s">
        <v>147</v>
      </c>
      <c r="AV1323" s="13" t="s">
        <v>81</v>
      </c>
      <c r="AW1323" s="13" t="s">
        <v>30</v>
      </c>
      <c r="AX1323" s="13" t="s">
        <v>73</v>
      </c>
      <c r="AY1323" s="239" t="s">
        <v>139</v>
      </c>
    </row>
    <row r="1324" s="14" customFormat="1">
      <c r="A1324" s="14"/>
      <c r="B1324" s="240"/>
      <c r="C1324" s="241"/>
      <c r="D1324" s="231" t="s">
        <v>149</v>
      </c>
      <c r="E1324" s="242" t="s">
        <v>1</v>
      </c>
      <c r="F1324" s="243" t="s">
        <v>1624</v>
      </c>
      <c r="G1324" s="241"/>
      <c r="H1324" s="244">
        <v>2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149</v>
      </c>
      <c r="AU1324" s="250" t="s">
        <v>147</v>
      </c>
      <c r="AV1324" s="14" t="s">
        <v>147</v>
      </c>
      <c r="AW1324" s="14" t="s">
        <v>30</v>
      </c>
      <c r="AX1324" s="14" t="s">
        <v>73</v>
      </c>
      <c r="AY1324" s="250" t="s">
        <v>139</v>
      </c>
    </row>
    <row r="1325" s="15" customFormat="1">
      <c r="A1325" s="15"/>
      <c r="B1325" s="251"/>
      <c r="C1325" s="252"/>
      <c r="D1325" s="231" t="s">
        <v>149</v>
      </c>
      <c r="E1325" s="253" t="s">
        <v>1</v>
      </c>
      <c r="F1325" s="254" t="s">
        <v>174</v>
      </c>
      <c r="G1325" s="252"/>
      <c r="H1325" s="255">
        <v>10</v>
      </c>
      <c r="I1325" s="256"/>
      <c r="J1325" s="252"/>
      <c r="K1325" s="252"/>
      <c r="L1325" s="257"/>
      <c r="M1325" s="258"/>
      <c r="N1325" s="259"/>
      <c r="O1325" s="259"/>
      <c r="P1325" s="259"/>
      <c r="Q1325" s="259"/>
      <c r="R1325" s="259"/>
      <c r="S1325" s="259"/>
      <c r="T1325" s="260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61" t="s">
        <v>149</v>
      </c>
      <c r="AU1325" s="261" t="s">
        <v>147</v>
      </c>
      <c r="AV1325" s="15" t="s">
        <v>146</v>
      </c>
      <c r="AW1325" s="15" t="s">
        <v>30</v>
      </c>
      <c r="AX1325" s="15" t="s">
        <v>81</v>
      </c>
      <c r="AY1325" s="261" t="s">
        <v>139</v>
      </c>
    </row>
    <row r="1326" s="2" customFormat="1" ht="24.15" customHeight="1">
      <c r="A1326" s="38"/>
      <c r="B1326" s="39"/>
      <c r="C1326" s="215" t="s">
        <v>1626</v>
      </c>
      <c r="D1326" s="215" t="s">
        <v>142</v>
      </c>
      <c r="E1326" s="216" t="s">
        <v>1627</v>
      </c>
      <c r="F1326" s="217" t="s">
        <v>1628</v>
      </c>
      <c r="G1326" s="218" t="s">
        <v>154</v>
      </c>
      <c r="H1326" s="219">
        <v>10</v>
      </c>
      <c r="I1326" s="220"/>
      <c r="J1326" s="221">
        <f>ROUND(I1326*H1326,2)</f>
        <v>0</v>
      </c>
      <c r="K1326" s="222"/>
      <c r="L1326" s="44"/>
      <c r="M1326" s="223" t="s">
        <v>1</v>
      </c>
      <c r="N1326" s="224" t="s">
        <v>39</v>
      </c>
      <c r="O1326" s="91"/>
      <c r="P1326" s="225">
        <f>O1326*H1326</f>
        <v>0</v>
      </c>
      <c r="Q1326" s="225">
        <v>2.0000000000000002E-05</v>
      </c>
      <c r="R1326" s="225">
        <f>Q1326*H1326</f>
        <v>0.00020000000000000001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247</v>
      </c>
      <c r="AT1326" s="227" t="s">
        <v>142</v>
      </c>
      <c r="AU1326" s="227" t="s">
        <v>147</v>
      </c>
      <c r="AY1326" s="17" t="s">
        <v>139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147</v>
      </c>
      <c r="BK1326" s="228">
        <f>ROUND(I1326*H1326,2)</f>
        <v>0</v>
      </c>
      <c r="BL1326" s="17" t="s">
        <v>247</v>
      </c>
      <c r="BM1326" s="227" t="s">
        <v>1629</v>
      </c>
    </row>
    <row r="1327" s="13" customFormat="1">
      <c r="A1327" s="13"/>
      <c r="B1327" s="229"/>
      <c r="C1327" s="230"/>
      <c r="D1327" s="231" t="s">
        <v>149</v>
      </c>
      <c r="E1327" s="232" t="s">
        <v>1</v>
      </c>
      <c r="F1327" s="233" t="s">
        <v>1622</v>
      </c>
      <c r="G1327" s="230"/>
      <c r="H1327" s="232" t="s">
        <v>1</v>
      </c>
      <c r="I1327" s="234"/>
      <c r="J1327" s="230"/>
      <c r="K1327" s="230"/>
      <c r="L1327" s="235"/>
      <c r="M1327" s="236"/>
      <c r="N1327" s="237"/>
      <c r="O1327" s="237"/>
      <c r="P1327" s="237"/>
      <c r="Q1327" s="237"/>
      <c r="R1327" s="237"/>
      <c r="S1327" s="237"/>
      <c r="T1327" s="238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39" t="s">
        <v>149</v>
      </c>
      <c r="AU1327" s="239" t="s">
        <v>147</v>
      </c>
      <c r="AV1327" s="13" t="s">
        <v>81</v>
      </c>
      <c r="AW1327" s="13" t="s">
        <v>30</v>
      </c>
      <c r="AX1327" s="13" t="s">
        <v>73</v>
      </c>
      <c r="AY1327" s="239" t="s">
        <v>139</v>
      </c>
    </row>
    <row r="1328" s="13" customFormat="1">
      <c r="A1328" s="13"/>
      <c r="B1328" s="229"/>
      <c r="C1328" s="230"/>
      <c r="D1328" s="231" t="s">
        <v>149</v>
      </c>
      <c r="E1328" s="232" t="s">
        <v>1</v>
      </c>
      <c r="F1328" s="233" t="s">
        <v>1623</v>
      </c>
      <c r="G1328" s="230"/>
      <c r="H1328" s="232" t="s">
        <v>1</v>
      </c>
      <c r="I1328" s="234"/>
      <c r="J1328" s="230"/>
      <c r="K1328" s="230"/>
      <c r="L1328" s="235"/>
      <c r="M1328" s="236"/>
      <c r="N1328" s="237"/>
      <c r="O1328" s="237"/>
      <c r="P1328" s="237"/>
      <c r="Q1328" s="237"/>
      <c r="R1328" s="237"/>
      <c r="S1328" s="237"/>
      <c r="T1328" s="238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39" t="s">
        <v>149</v>
      </c>
      <c r="AU1328" s="239" t="s">
        <v>147</v>
      </c>
      <c r="AV1328" s="13" t="s">
        <v>81</v>
      </c>
      <c r="AW1328" s="13" t="s">
        <v>30</v>
      </c>
      <c r="AX1328" s="13" t="s">
        <v>73</v>
      </c>
      <c r="AY1328" s="239" t="s">
        <v>139</v>
      </c>
    </row>
    <row r="1329" s="14" customFormat="1">
      <c r="A1329" s="14"/>
      <c r="B1329" s="240"/>
      <c r="C1329" s="241"/>
      <c r="D1329" s="231" t="s">
        <v>149</v>
      </c>
      <c r="E1329" s="242" t="s">
        <v>1</v>
      </c>
      <c r="F1329" s="243" t="s">
        <v>1624</v>
      </c>
      <c r="G1329" s="241"/>
      <c r="H1329" s="244">
        <v>2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0" t="s">
        <v>149</v>
      </c>
      <c r="AU1329" s="250" t="s">
        <v>147</v>
      </c>
      <c r="AV1329" s="14" t="s">
        <v>147</v>
      </c>
      <c r="AW1329" s="14" t="s">
        <v>30</v>
      </c>
      <c r="AX1329" s="14" t="s">
        <v>73</v>
      </c>
      <c r="AY1329" s="250" t="s">
        <v>139</v>
      </c>
    </row>
    <row r="1330" s="13" customFormat="1">
      <c r="A1330" s="13"/>
      <c r="B1330" s="229"/>
      <c r="C1330" s="230"/>
      <c r="D1330" s="231" t="s">
        <v>149</v>
      </c>
      <c r="E1330" s="232" t="s">
        <v>1</v>
      </c>
      <c r="F1330" s="233" t="s">
        <v>1593</v>
      </c>
      <c r="G1330" s="230"/>
      <c r="H1330" s="232" t="s">
        <v>1</v>
      </c>
      <c r="I1330" s="234"/>
      <c r="J1330" s="230"/>
      <c r="K1330" s="230"/>
      <c r="L1330" s="235"/>
      <c r="M1330" s="236"/>
      <c r="N1330" s="237"/>
      <c r="O1330" s="237"/>
      <c r="P1330" s="237"/>
      <c r="Q1330" s="237"/>
      <c r="R1330" s="237"/>
      <c r="S1330" s="237"/>
      <c r="T1330" s="238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39" t="s">
        <v>149</v>
      </c>
      <c r="AU1330" s="239" t="s">
        <v>147</v>
      </c>
      <c r="AV1330" s="13" t="s">
        <v>81</v>
      </c>
      <c r="AW1330" s="13" t="s">
        <v>30</v>
      </c>
      <c r="AX1330" s="13" t="s">
        <v>73</v>
      </c>
      <c r="AY1330" s="239" t="s">
        <v>139</v>
      </c>
    </row>
    <row r="1331" s="14" customFormat="1">
      <c r="A1331" s="14"/>
      <c r="B1331" s="240"/>
      <c r="C1331" s="241"/>
      <c r="D1331" s="231" t="s">
        <v>149</v>
      </c>
      <c r="E1331" s="242" t="s">
        <v>1</v>
      </c>
      <c r="F1331" s="243" t="s">
        <v>1624</v>
      </c>
      <c r="G1331" s="241"/>
      <c r="H1331" s="244">
        <v>2</v>
      </c>
      <c r="I1331" s="245"/>
      <c r="J1331" s="241"/>
      <c r="K1331" s="241"/>
      <c r="L1331" s="246"/>
      <c r="M1331" s="247"/>
      <c r="N1331" s="248"/>
      <c r="O1331" s="248"/>
      <c r="P1331" s="248"/>
      <c r="Q1331" s="248"/>
      <c r="R1331" s="248"/>
      <c r="S1331" s="248"/>
      <c r="T1331" s="249"/>
      <c r="U1331" s="14"/>
      <c r="V1331" s="14"/>
      <c r="W1331" s="14"/>
      <c r="X1331" s="14"/>
      <c r="Y1331" s="14"/>
      <c r="Z1331" s="14"/>
      <c r="AA1331" s="14"/>
      <c r="AB1331" s="14"/>
      <c r="AC1331" s="14"/>
      <c r="AD1331" s="14"/>
      <c r="AE1331" s="14"/>
      <c r="AT1331" s="250" t="s">
        <v>149</v>
      </c>
      <c r="AU1331" s="250" t="s">
        <v>147</v>
      </c>
      <c r="AV1331" s="14" t="s">
        <v>147</v>
      </c>
      <c r="AW1331" s="14" t="s">
        <v>30</v>
      </c>
      <c r="AX1331" s="14" t="s">
        <v>73</v>
      </c>
      <c r="AY1331" s="250" t="s">
        <v>139</v>
      </c>
    </row>
    <row r="1332" s="13" customFormat="1">
      <c r="A1332" s="13"/>
      <c r="B1332" s="229"/>
      <c r="C1332" s="230"/>
      <c r="D1332" s="231" t="s">
        <v>149</v>
      </c>
      <c r="E1332" s="232" t="s">
        <v>1</v>
      </c>
      <c r="F1332" s="233" t="s">
        <v>1595</v>
      </c>
      <c r="G1332" s="230"/>
      <c r="H1332" s="232" t="s">
        <v>1</v>
      </c>
      <c r="I1332" s="234"/>
      <c r="J1332" s="230"/>
      <c r="K1332" s="230"/>
      <c r="L1332" s="235"/>
      <c r="M1332" s="236"/>
      <c r="N1332" s="237"/>
      <c r="O1332" s="237"/>
      <c r="P1332" s="237"/>
      <c r="Q1332" s="237"/>
      <c r="R1332" s="237"/>
      <c r="S1332" s="237"/>
      <c r="T1332" s="238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39" t="s">
        <v>149</v>
      </c>
      <c r="AU1332" s="239" t="s">
        <v>147</v>
      </c>
      <c r="AV1332" s="13" t="s">
        <v>81</v>
      </c>
      <c r="AW1332" s="13" t="s">
        <v>30</v>
      </c>
      <c r="AX1332" s="13" t="s">
        <v>73</v>
      </c>
      <c r="AY1332" s="239" t="s">
        <v>139</v>
      </c>
    </row>
    <row r="1333" s="14" customFormat="1">
      <c r="A1333" s="14"/>
      <c r="B1333" s="240"/>
      <c r="C1333" s="241"/>
      <c r="D1333" s="231" t="s">
        <v>149</v>
      </c>
      <c r="E1333" s="242" t="s">
        <v>1</v>
      </c>
      <c r="F1333" s="243" t="s">
        <v>1624</v>
      </c>
      <c r="G1333" s="241"/>
      <c r="H1333" s="244">
        <v>2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0" t="s">
        <v>149</v>
      </c>
      <c r="AU1333" s="250" t="s">
        <v>147</v>
      </c>
      <c r="AV1333" s="14" t="s">
        <v>147</v>
      </c>
      <c r="AW1333" s="14" t="s">
        <v>30</v>
      </c>
      <c r="AX1333" s="14" t="s">
        <v>73</v>
      </c>
      <c r="AY1333" s="250" t="s">
        <v>139</v>
      </c>
    </row>
    <row r="1334" s="13" customFormat="1">
      <c r="A1334" s="13"/>
      <c r="B1334" s="229"/>
      <c r="C1334" s="230"/>
      <c r="D1334" s="231" t="s">
        <v>149</v>
      </c>
      <c r="E1334" s="232" t="s">
        <v>1</v>
      </c>
      <c r="F1334" s="233" t="s">
        <v>1596</v>
      </c>
      <c r="G1334" s="230"/>
      <c r="H1334" s="232" t="s">
        <v>1</v>
      </c>
      <c r="I1334" s="234"/>
      <c r="J1334" s="230"/>
      <c r="K1334" s="230"/>
      <c r="L1334" s="235"/>
      <c r="M1334" s="236"/>
      <c r="N1334" s="237"/>
      <c r="O1334" s="237"/>
      <c r="P1334" s="237"/>
      <c r="Q1334" s="237"/>
      <c r="R1334" s="237"/>
      <c r="S1334" s="237"/>
      <c r="T1334" s="238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39" t="s">
        <v>149</v>
      </c>
      <c r="AU1334" s="239" t="s">
        <v>147</v>
      </c>
      <c r="AV1334" s="13" t="s">
        <v>81</v>
      </c>
      <c r="AW1334" s="13" t="s">
        <v>30</v>
      </c>
      <c r="AX1334" s="13" t="s">
        <v>73</v>
      </c>
      <c r="AY1334" s="239" t="s">
        <v>139</v>
      </c>
    </row>
    <row r="1335" s="14" customFormat="1">
      <c r="A1335" s="14"/>
      <c r="B1335" s="240"/>
      <c r="C1335" s="241"/>
      <c r="D1335" s="231" t="s">
        <v>149</v>
      </c>
      <c r="E1335" s="242" t="s">
        <v>1</v>
      </c>
      <c r="F1335" s="243" t="s">
        <v>1624</v>
      </c>
      <c r="G1335" s="241"/>
      <c r="H1335" s="244">
        <v>2</v>
      </c>
      <c r="I1335" s="245"/>
      <c r="J1335" s="241"/>
      <c r="K1335" s="241"/>
      <c r="L1335" s="246"/>
      <c r="M1335" s="247"/>
      <c r="N1335" s="248"/>
      <c r="O1335" s="248"/>
      <c r="P1335" s="248"/>
      <c r="Q1335" s="248"/>
      <c r="R1335" s="248"/>
      <c r="S1335" s="248"/>
      <c r="T1335" s="249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50" t="s">
        <v>149</v>
      </c>
      <c r="AU1335" s="250" t="s">
        <v>147</v>
      </c>
      <c r="AV1335" s="14" t="s">
        <v>147</v>
      </c>
      <c r="AW1335" s="14" t="s">
        <v>30</v>
      </c>
      <c r="AX1335" s="14" t="s">
        <v>73</v>
      </c>
      <c r="AY1335" s="250" t="s">
        <v>139</v>
      </c>
    </row>
    <row r="1336" s="13" customFormat="1">
      <c r="A1336" s="13"/>
      <c r="B1336" s="229"/>
      <c r="C1336" s="230"/>
      <c r="D1336" s="231" t="s">
        <v>149</v>
      </c>
      <c r="E1336" s="232" t="s">
        <v>1</v>
      </c>
      <c r="F1336" s="233" t="s">
        <v>1625</v>
      </c>
      <c r="G1336" s="230"/>
      <c r="H1336" s="232" t="s">
        <v>1</v>
      </c>
      <c r="I1336" s="234"/>
      <c r="J1336" s="230"/>
      <c r="K1336" s="230"/>
      <c r="L1336" s="235"/>
      <c r="M1336" s="236"/>
      <c r="N1336" s="237"/>
      <c r="O1336" s="237"/>
      <c r="P1336" s="237"/>
      <c r="Q1336" s="237"/>
      <c r="R1336" s="237"/>
      <c r="S1336" s="237"/>
      <c r="T1336" s="238"/>
      <c r="U1336" s="13"/>
      <c r="V1336" s="13"/>
      <c r="W1336" s="13"/>
      <c r="X1336" s="13"/>
      <c r="Y1336" s="13"/>
      <c r="Z1336" s="13"/>
      <c r="AA1336" s="13"/>
      <c r="AB1336" s="13"/>
      <c r="AC1336" s="13"/>
      <c r="AD1336" s="13"/>
      <c r="AE1336" s="13"/>
      <c r="AT1336" s="239" t="s">
        <v>149</v>
      </c>
      <c r="AU1336" s="239" t="s">
        <v>147</v>
      </c>
      <c r="AV1336" s="13" t="s">
        <v>81</v>
      </c>
      <c r="AW1336" s="13" t="s">
        <v>30</v>
      </c>
      <c r="AX1336" s="13" t="s">
        <v>73</v>
      </c>
      <c r="AY1336" s="239" t="s">
        <v>139</v>
      </c>
    </row>
    <row r="1337" s="14" customFormat="1">
      <c r="A1337" s="14"/>
      <c r="B1337" s="240"/>
      <c r="C1337" s="241"/>
      <c r="D1337" s="231" t="s">
        <v>149</v>
      </c>
      <c r="E1337" s="242" t="s">
        <v>1</v>
      </c>
      <c r="F1337" s="243" t="s">
        <v>1624</v>
      </c>
      <c r="G1337" s="241"/>
      <c r="H1337" s="244">
        <v>2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50" t="s">
        <v>149</v>
      </c>
      <c r="AU1337" s="250" t="s">
        <v>147</v>
      </c>
      <c r="AV1337" s="14" t="s">
        <v>147</v>
      </c>
      <c r="AW1337" s="14" t="s">
        <v>30</v>
      </c>
      <c r="AX1337" s="14" t="s">
        <v>73</v>
      </c>
      <c r="AY1337" s="250" t="s">
        <v>139</v>
      </c>
    </row>
    <row r="1338" s="15" customFormat="1">
      <c r="A1338" s="15"/>
      <c r="B1338" s="251"/>
      <c r="C1338" s="252"/>
      <c r="D1338" s="231" t="s">
        <v>149</v>
      </c>
      <c r="E1338" s="253" t="s">
        <v>1</v>
      </c>
      <c r="F1338" s="254" t="s">
        <v>174</v>
      </c>
      <c r="G1338" s="252"/>
      <c r="H1338" s="255">
        <v>10</v>
      </c>
      <c r="I1338" s="256"/>
      <c r="J1338" s="252"/>
      <c r="K1338" s="252"/>
      <c r="L1338" s="257"/>
      <c r="M1338" s="258"/>
      <c r="N1338" s="259"/>
      <c r="O1338" s="259"/>
      <c r="P1338" s="259"/>
      <c r="Q1338" s="259"/>
      <c r="R1338" s="259"/>
      <c r="S1338" s="259"/>
      <c r="T1338" s="260"/>
      <c r="U1338" s="15"/>
      <c r="V1338" s="15"/>
      <c r="W1338" s="15"/>
      <c r="X1338" s="15"/>
      <c r="Y1338" s="15"/>
      <c r="Z1338" s="15"/>
      <c r="AA1338" s="15"/>
      <c r="AB1338" s="15"/>
      <c r="AC1338" s="15"/>
      <c r="AD1338" s="15"/>
      <c r="AE1338" s="15"/>
      <c r="AT1338" s="261" t="s">
        <v>149</v>
      </c>
      <c r="AU1338" s="261" t="s">
        <v>147</v>
      </c>
      <c r="AV1338" s="15" t="s">
        <v>146</v>
      </c>
      <c r="AW1338" s="15" t="s">
        <v>30</v>
      </c>
      <c r="AX1338" s="15" t="s">
        <v>81</v>
      </c>
      <c r="AY1338" s="261" t="s">
        <v>139</v>
      </c>
    </row>
    <row r="1339" s="2" customFormat="1" ht="24.15" customHeight="1">
      <c r="A1339" s="38"/>
      <c r="B1339" s="39"/>
      <c r="C1339" s="215" t="s">
        <v>1630</v>
      </c>
      <c r="D1339" s="215" t="s">
        <v>142</v>
      </c>
      <c r="E1339" s="216" t="s">
        <v>1631</v>
      </c>
      <c r="F1339" s="217" t="s">
        <v>1632</v>
      </c>
      <c r="G1339" s="218" t="s">
        <v>154</v>
      </c>
      <c r="H1339" s="219">
        <v>10</v>
      </c>
      <c r="I1339" s="220"/>
      <c r="J1339" s="221">
        <f>ROUND(I1339*H1339,2)</f>
        <v>0</v>
      </c>
      <c r="K1339" s="222"/>
      <c r="L1339" s="44"/>
      <c r="M1339" s="223" t="s">
        <v>1</v>
      </c>
      <c r="N1339" s="224" t="s">
        <v>39</v>
      </c>
      <c r="O1339" s="91"/>
      <c r="P1339" s="225">
        <f>O1339*H1339</f>
        <v>0</v>
      </c>
      <c r="Q1339" s="225">
        <v>0.00013999999999999999</v>
      </c>
      <c r="R1339" s="225">
        <f>Q1339*H1339</f>
        <v>0.0013999999999999998</v>
      </c>
      <c r="S1339" s="225">
        <v>0</v>
      </c>
      <c r="T1339" s="226">
        <f>S1339*H1339</f>
        <v>0</v>
      </c>
      <c r="U1339" s="38"/>
      <c r="V1339" s="38"/>
      <c r="W1339" s="38"/>
      <c r="X1339" s="38"/>
      <c r="Y1339" s="38"/>
      <c r="Z1339" s="38"/>
      <c r="AA1339" s="38"/>
      <c r="AB1339" s="38"/>
      <c r="AC1339" s="38"/>
      <c r="AD1339" s="38"/>
      <c r="AE1339" s="38"/>
      <c r="AR1339" s="227" t="s">
        <v>247</v>
      </c>
      <c r="AT1339" s="227" t="s">
        <v>142</v>
      </c>
      <c r="AU1339" s="227" t="s">
        <v>147</v>
      </c>
      <c r="AY1339" s="17" t="s">
        <v>139</v>
      </c>
      <c r="BE1339" s="228">
        <f>IF(N1339="základní",J1339,0)</f>
        <v>0</v>
      </c>
      <c r="BF1339" s="228">
        <f>IF(N1339="snížená",J1339,0)</f>
        <v>0</v>
      </c>
      <c r="BG1339" s="228">
        <f>IF(N1339="zákl. přenesená",J1339,0)</f>
        <v>0</v>
      </c>
      <c r="BH1339" s="228">
        <f>IF(N1339="sníž. přenesená",J1339,0)</f>
        <v>0</v>
      </c>
      <c r="BI1339" s="228">
        <f>IF(N1339="nulová",J1339,0)</f>
        <v>0</v>
      </c>
      <c r="BJ1339" s="17" t="s">
        <v>147</v>
      </c>
      <c r="BK1339" s="228">
        <f>ROUND(I1339*H1339,2)</f>
        <v>0</v>
      </c>
      <c r="BL1339" s="17" t="s">
        <v>247</v>
      </c>
      <c r="BM1339" s="227" t="s">
        <v>1633</v>
      </c>
    </row>
    <row r="1340" s="13" customFormat="1">
      <c r="A1340" s="13"/>
      <c r="B1340" s="229"/>
      <c r="C1340" s="230"/>
      <c r="D1340" s="231" t="s">
        <v>149</v>
      </c>
      <c r="E1340" s="232" t="s">
        <v>1</v>
      </c>
      <c r="F1340" s="233" t="s">
        <v>1622</v>
      </c>
      <c r="G1340" s="230"/>
      <c r="H1340" s="232" t="s">
        <v>1</v>
      </c>
      <c r="I1340" s="234"/>
      <c r="J1340" s="230"/>
      <c r="K1340" s="230"/>
      <c r="L1340" s="235"/>
      <c r="M1340" s="236"/>
      <c r="N1340" s="237"/>
      <c r="O1340" s="237"/>
      <c r="P1340" s="237"/>
      <c r="Q1340" s="237"/>
      <c r="R1340" s="237"/>
      <c r="S1340" s="237"/>
      <c r="T1340" s="238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39" t="s">
        <v>149</v>
      </c>
      <c r="AU1340" s="239" t="s">
        <v>147</v>
      </c>
      <c r="AV1340" s="13" t="s">
        <v>81</v>
      </c>
      <c r="AW1340" s="13" t="s">
        <v>30</v>
      </c>
      <c r="AX1340" s="13" t="s">
        <v>73</v>
      </c>
      <c r="AY1340" s="239" t="s">
        <v>139</v>
      </c>
    </row>
    <row r="1341" s="13" customFormat="1">
      <c r="A1341" s="13"/>
      <c r="B1341" s="229"/>
      <c r="C1341" s="230"/>
      <c r="D1341" s="231" t="s">
        <v>149</v>
      </c>
      <c r="E1341" s="232" t="s">
        <v>1</v>
      </c>
      <c r="F1341" s="233" t="s">
        <v>1623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149</v>
      </c>
      <c r="AU1341" s="239" t="s">
        <v>147</v>
      </c>
      <c r="AV1341" s="13" t="s">
        <v>81</v>
      </c>
      <c r="AW1341" s="13" t="s">
        <v>30</v>
      </c>
      <c r="AX1341" s="13" t="s">
        <v>73</v>
      </c>
      <c r="AY1341" s="239" t="s">
        <v>139</v>
      </c>
    </row>
    <row r="1342" s="14" customFormat="1">
      <c r="A1342" s="14"/>
      <c r="B1342" s="240"/>
      <c r="C1342" s="241"/>
      <c r="D1342" s="231" t="s">
        <v>149</v>
      </c>
      <c r="E1342" s="242" t="s">
        <v>1</v>
      </c>
      <c r="F1342" s="243" t="s">
        <v>1624</v>
      </c>
      <c r="G1342" s="241"/>
      <c r="H1342" s="244">
        <v>2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149</v>
      </c>
      <c r="AU1342" s="250" t="s">
        <v>147</v>
      </c>
      <c r="AV1342" s="14" t="s">
        <v>147</v>
      </c>
      <c r="AW1342" s="14" t="s">
        <v>30</v>
      </c>
      <c r="AX1342" s="14" t="s">
        <v>73</v>
      </c>
      <c r="AY1342" s="250" t="s">
        <v>139</v>
      </c>
    </row>
    <row r="1343" s="13" customFormat="1">
      <c r="A1343" s="13"/>
      <c r="B1343" s="229"/>
      <c r="C1343" s="230"/>
      <c r="D1343" s="231" t="s">
        <v>149</v>
      </c>
      <c r="E1343" s="232" t="s">
        <v>1</v>
      </c>
      <c r="F1343" s="233" t="s">
        <v>1593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149</v>
      </c>
      <c r="AU1343" s="239" t="s">
        <v>147</v>
      </c>
      <c r="AV1343" s="13" t="s">
        <v>81</v>
      </c>
      <c r="AW1343" s="13" t="s">
        <v>30</v>
      </c>
      <c r="AX1343" s="13" t="s">
        <v>73</v>
      </c>
      <c r="AY1343" s="239" t="s">
        <v>139</v>
      </c>
    </row>
    <row r="1344" s="14" customFormat="1">
      <c r="A1344" s="14"/>
      <c r="B1344" s="240"/>
      <c r="C1344" s="241"/>
      <c r="D1344" s="231" t="s">
        <v>149</v>
      </c>
      <c r="E1344" s="242" t="s">
        <v>1</v>
      </c>
      <c r="F1344" s="243" t="s">
        <v>1624</v>
      </c>
      <c r="G1344" s="241"/>
      <c r="H1344" s="244">
        <v>2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149</v>
      </c>
      <c r="AU1344" s="250" t="s">
        <v>147</v>
      </c>
      <c r="AV1344" s="14" t="s">
        <v>147</v>
      </c>
      <c r="AW1344" s="14" t="s">
        <v>30</v>
      </c>
      <c r="AX1344" s="14" t="s">
        <v>73</v>
      </c>
      <c r="AY1344" s="250" t="s">
        <v>139</v>
      </c>
    </row>
    <row r="1345" s="13" customFormat="1">
      <c r="A1345" s="13"/>
      <c r="B1345" s="229"/>
      <c r="C1345" s="230"/>
      <c r="D1345" s="231" t="s">
        <v>149</v>
      </c>
      <c r="E1345" s="232" t="s">
        <v>1</v>
      </c>
      <c r="F1345" s="233" t="s">
        <v>1595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149</v>
      </c>
      <c r="AU1345" s="239" t="s">
        <v>147</v>
      </c>
      <c r="AV1345" s="13" t="s">
        <v>81</v>
      </c>
      <c r="AW1345" s="13" t="s">
        <v>30</v>
      </c>
      <c r="AX1345" s="13" t="s">
        <v>73</v>
      </c>
      <c r="AY1345" s="239" t="s">
        <v>139</v>
      </c>
    </row>
    <row r="1346" s="14" customFormat="1">
      <c r="A1346" s="14"/>
      <c r="B1346" s="240"/>
      <c r="C1346" s="241"/>
      <c r="D1346" s="231" t="s">
        <v>149</v>
      </c>
      <c r="E1346" s="242" t="s">
        <v>1</v>
      </c>
      <c r="F1346" s="243" t="s">
        <v>1624</v>
      </c>
      <c r="G1346" s="241"/>
      <c r="H1346" s="244">
        <v>2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149</v>
      </c>
      <c r="AU1346" s="250" t="s">
        <v>147</v>
      </c>
      <c r="AV1346" s="14" t="s">
        <v>147</v>
      </c>
      <c r="AW1346" s="14" t="s">
        <v>30</v>
      </c>
      <c r="AX1346" s="14" t="s">
        <v>73</v>
      </c>
      <c r="AY1346" s="250" t="s">
        <v>139</v>
      </c>
    </row>
    <row r="1347" s="13" customFormat="1">
      <c r="A1347" s="13"/>
      <c r="B1347" s="229"/>
      <c r="C1347" s="230"/>
      <c r="D1347" s="231" t="s">
        <v>149</v>
      </c>
      <c r="E1347" s="232" t="s">
        <v>1</v>
      </c>
      <c r="F1347" s="233" t="s">
        <v>1596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149</v>
      </c>
      <c r="AU1347" s="239" t="s">
        <v>147</v>
      </c>
      <c r="AV1347" s="13" t="s">
        <v>81</v>
      </c>
      <c r="AW1347" s="13" t="s">
        <v>30</v>
      </c>
      <c r="AX1347" s="13" t="s">
        <v>73</v>
      </c>
      <c r="AY1347" s="239" t="s">
        <v>139</v>
      </c>
    </row>
    <row r="1348" s="14" customFormat="1">
      <c r="A1348" s="14"/>
      <c r="B1348" s="240"/>
      <c r="C1348" s="241"/>
      <c r="D1348" s="231" t="s">
        <v>149</v>
      </c>
      <c r="E1348" s="242" t="s">
        <v>1</v>
      </c>
      <c r="F1348" s="243" t="s">
        <v>1624</v>
      </c>
      <c r="G1348" s="241"/>
      <c r="H1348" s="244">
        <v>2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149</v>
      </c>
      <c r="AU1348" s="250" t="s">
        <v>147</v>
      </c>
      <c r="AV1348" s="14" t="s">
        <v>147</v>
      </c>
      <c r="AW1348" s="14" t="s">
        <v>30</v>
      </c>
      <c r="AX1348" s="14" t="s">
        <v>73</v>
      </c>
      <c r="AY1348" s="250" t="s">
        <v>139</v>
      </c>
    </row>
    <row r="1349" s="13" customFormat="1">
      <c r="A1349" s="13"/>
      <c r="B1349" s="229"/>
      <c r="C1349" s="230"/>
      <c r="D1349" s="231" t="s">
        <v>149</v>
      </c>
      <c r="E1349" s="232" t="s">
        <v>1</v>
      </c>
      <c r="F1349" s="233" t="s">
        <v>1625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149</v>
      </c>
      <c r="AU1349" s="239" t="s">
        <v>147</v>
      </c>
      <c r="AV1349" s="13" t="s">
        <v>81</v>
      </c>
      <c r="AW1349" s="13" t="s">
        <v>30</v>
      </c>
      <c r="AX1349" s="13" t="s">
        <v>73</v>
      </c>
      <c r="AY1349" s="239" t="s">
        <v>139</v>
      </c>
    </row>
    <row r="1350" s="14" customFormat="1">
      <c r="A1350" s="14"/>
      <c r="B1350" s="240"/>
      <c r="C1350" s="241"/>
      <c r="D1350" s="231" t="s">
        <v>149</v>
      </c>
      <c r="E1350" s="242" t="s">
        <v>1</v>
      </c>
      <c r="F1350" s="243" t="s">
        <v>1624</v>
      </c>
      <c r="G1350" s="241"/>
      <c r="H1350" s="244">
        <v>2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149</v>
      </c>
      <c r="AU1350" s="250" t="s">
        <v>147</v>
      </c>
      <c r="AV1350" s="14" t="s">
        <v>147</v>
      </c>
      <c r="AW1350" s="14" t="s">
        <v>30</v>
      </c>
      <c r="AX1350" s="14" t="s">
        <v>73</v>
      </c>
      <c r="AY1350" s="250" t="s">
        <v>139</v>
      </c>
    </row>
    <row r="1351" s="15" customFormat="1">
      <c r="A1351" s="15"/>
      <c r="B1351" s="251"/>
      <c r="C1351" s="252"/>
      <c r="D1351" s="231" t="s">
        <v>149</v>
      </c>
      <c r="E1351" s="253" t="s">
        <v>1</v>
      </c>
      <c r="F1351" s="254" t="s">
        <v>174</v>
      </c>
      <c r="G1351" s="252"/>
      <c r="H1351" s="255">
        <v>10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1" t="s">
        <v>149</v>
      </c>
      <c r="AU1351" s="261" t="s">
        <v>147</v>
      </c>
      <c r="AV1351" s="15" t="s">
        <v>146</v>
      </c>
      <c r="AW1351" s="15" t="s">
        <v>30</v>
      </c>
      <c r="AX1351" s="15" t="s">
        <v>81</v>
      </c>
      <c r="AY1351" s="261" t="s">
        <v>139</v>
      </c>
    </row>
    <row r="1352" s="2" customFormat="1" ht="24.15" customHeight="1">
      <c r="A1352" s="38"/>
      <c r="B1352" s="39"/>
      <c r="C1352" s="215" t="s">
        <v>1634</v>
      </c>
      <c r="D1352" s="215" t="s">
        <v>142</v>
      </c>
      <c r="E1352" s="216" t="s">
        <v>1635</v>
      </c>
      <c r="F1352" s="217" t="s">
        <v>1636</v>
      </c>
      <c r="G1352" s="218" t="s">
        <v>154</v>
      </c>
      <c r="H1352" s="219">
        <v>10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0.00012</v>
      </c>
      <c r="R1352" s="225">
        <f>Q1352*H1352</f>
        <v>0.0012000000000000001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247</v>
      </c>
      <c r="AT1352" s="227" t="s">
        <v>142</v>
      </c>
      <c r="AU1352" s="227" t="s">
        <v>147</v>
      </c>
      <c r="AY1352" s="17" t="s">
        <v>139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147</v>
      </c>
      <c r="BK1352" s="228">
        <f>ROUND(I1352*H1352,2)</f>
        <v>0</v>
      </c>
      <c r="BL1352" s="17" t="s">
        <v>247</v>
      </c>
      <c r="BM1352" s="227" t="s">
        <v>1637</v>
      </c>
    </row>
    <row r="1353" s="13" customFormat="1">
      <c r="A1353" s="13"/>
      <c r="B1353" s="229"/>
      <c r="C1353" s="230"/>
      <c r="D1353" s="231" t="s">
        <v>149</v>
      </c>
      <c r="E1353" s="232" t="s">
        <v>1</v>
      </c>
      <c r="F1353" s="233" t="s">
        <v>1622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149</v>
      </c>
      <c r="AU1353" s="239" t="s">
        <v>147</v>
      </c>
      <c r="AV1353" s="13" t="s">
        <v>81</v>
      </c>
      <c r="AW1353" s="13" t="s">
        <v>30</v>
      </c>
      <c r="AX1353" s="13" t="s">
        <v>73</v>
      </c>
      <c r="AY1353" s="239" t="s">
        <v>139</v>
      </c>
    </row>
    <row r="1354" s="13" customFormat="1">
      <c r="A1354" s="13"/>
      <c r="B1354" s="229"/>
      <c r="C1354" s="230"/>
      <c r="D1354" s="231" t="s">
        <v>149</v>
      </c>
      <c r="E1354" s="232" t="s">
        <v>1</v>
      </c>
      <c r="F1354" s="233" t="s">
        <v>1623</v>
      </c>
      <c r="G1354" s="230"/>
      <c r="H1354" s="232" t="s">
        <v>1</v>
      </c>
      <c r="I1354" s="234"/>
      <c r="J1354" s="230"/>
      <c r="K1354" s="230"/>
      <c r="L1354" s="235"/>
      <c r="M1354" s="236"/>
      <c r="N1354" s="237"/>
      <c r="O1354" s="237"/>
      <c r="P1354" s="237"/>
      <c r="Q1354" s="237"/>
      <c r="R1354" s="237"/>
      <c r="S1354" s="237"/>
      <c r="T1354" s="238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39" t="s">
        <v>149</v>
      </c>
      <c r="AU1354" s="239" t="s">
        <v>147</v>
      </c>
      <c r="AV1354" s="13" t="s">
        <v>81</v>
      </c>
      <c r="AW1354" s="13" t="s">
        <v>30</v>
      </c>
      <c r="AX1354" s="13" t="s">
        <v>73</v>
      </c>
      <c r="AY1354" s="239" t="s">
        <v>139</v>
      </c>
    </row>
    <row r="1355" s="14" customFormat="1">
      <c r="A1355" s="14"/>
      <c r="B1355" s="240"/>
      <c r="C1355" s="241"/>
      <c r="D1355" s="231" t="s">
        <v>149</v>
      </c>
      <c r="E1355" s="242" t="s">
        <v>1</v>
      </c>
      <c r="F1355" s="243" t="s">
        <v>1624</v>
      </c>
      <c r="G1355" s="241"/>
      <c r="H1355" s="244">
        <v>2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0" t="s">
        <v>149</v>
      </c>
      <c r="AU1355" s="250" t="s">
        <v>147</v>
      </c>
      <c r="AV1355" s="14" t="s">
        <v>147</v>
      </c>
      <c r="AW1355" s="14" t="s">
        <v>30</v>
      </c>
      <c r="AX1355" s="14" t="s">
        <v>73</v>
      </c>
      <c r="AY1355" s="250" t="s">
        <v>139</v>
      </c>
    </row>
    <row r="1356" s="13" customFormat="1">
      <c r="A1356" s="13"/>
      <c r="B1356" s="229"/>
      <c r="C1356" s="230"/>
      <c r="D1356" s="231" t="s">
        <v>149</v>
      </c>
      <c r="E1356" s="232" t="s">
        <v>1</v>
      </c>
      <c r="F1356" s="233" t="s">
        <v>1593</v>
      </c>
      <c r="G1356" s="230"/>
      <c r="H1356" s="232" t="s">
        <v>1</v>
      </c>
      <c r="I1356" s="234"/>
      <c r="J1356" s="230"/>
      <c r="K1356" s="230"/>
      <c r="L1356" s="235"/>
      <c r="M1356" s="236"/>
      <c r="N1356" s="237"/>
      <c r="O1356" s="237"/>
      <c r="P1356" s="237"/>
      <c r="Q1356" s="237"/>
      <c r="R1356" s="237"/>
      <c r="S1356" s="237"/>
      <c r="T1356" s="238"/>
      <c r="U1356" s="13"/>
      <c r="V1356" s="13"/>
      <c r="W1356" s="13"/>
      <c r="X1356" s="13"/>
      <c r="Y1356" s="13"/>
      <c r="Z1356" s="13"/>
      <c r="AA1356" s="13"/>
      <c r="AB1356" s="13"/>
      <c r="AC1356" s="13"/>
      <c r="AD1356" s="13"/>
      <c r="AE1356" s="13"/>
      <c r="AT1356" s="239" t="s">
        <v>149</v>
      </c>
      <c r="AU1356" s="239" t="s">
        <v>147</v>
      </c>
      <c r="AV1356" s="13" t="s">
        <v>81</v>
      </c>
      <c r="AW1356" s="13" t="s">
        <v>30</v>
      </c>
      <c r="AX1356" s="13" t="s">
        <v>73</v>
      </c>
      <c r="AY1356" s="239" t="s">
        <v>139</v>
      </c>
    </row>
    <row r="1357" s="14" customFormat="1">
      <c r="A1357" s="14"/>
      <c r="B1357" s="240"/>
      <c r="C1357" s="241"/>
      <c r="D1357" s="231" t="s">
        <v>149</v>
      </c>
      <c r="E1357" s="242" t="s">
        <v>1</v>
      </c>
      <c r="F1357" s="243" t="s">
        <v>1624</v>
      </c>
      <c r="G1357" s="241"/>
      <c r="H1357" s="244">
        <v>2</v>
      </c>
      <c r="I1357" s="245"/>
      <c r="J1357" s="241"/>
      <c r="K1357" s="241"/>
      <c r="L1357" s="246"/>
      <c r="M1357" s="247"/>
      <c r="N1357" s="248"/>
      <c r="O1357" s="248"/>
      <c r="P1357" s="248"/>
      <c r="Q1357" s="248"/>
      <c r="R1357" s="248"/>
      <c r="S1357" s="248"/>
      <c r="T1357" s="249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0" t="s">
        <v>149</v>
      </c>
      <c r="AU1357" s="250" t="s">
        <v>147</v>
      </c>
      <c r="AV1357" s="14" t="s">
        <v>147</v>
      </c>
      <c r="AW1357" s="14" t="s">
        <v>30</v>
      </c>
      <c r="AX1357" s="14" t="s">
        <v>73</v>
      </c>
      <c r="AY1357" s="250" t="s">
        <v>139</v>
      </c>
    </row>
    <row r="1358" s="13" customFormat="1">
      <c r="A1358" s="13"/>
      <c r="B1358" s="229"/>
      <c r="C1358" s="230"/>
      <c r="D1358" s="231" t="s">
        <v>149</v>
      </c>
      <c r="E1358" s="232" t="s">
        <v>1</v>
      </c>
      <c r="F1358" s="233" t="s">
        <v>1595</v>
      </c>
      <c r="G1358" s="230"/>
      <c r="H1358" s="232" t="s">
        <v>1</v>
      </c>
      <c r="I1358" s="234"/>
      <c r="J1358" s="230"/>
      <c r="K1358" s="230"/>
      <c r="L1358" s="235"/>
      <c r="M1358" s="236"/>
      <c r="N1358" s="237"/>
      <c r="O1358" s="237"/>
      <c r="P1358" s="237"/>
      <c r="Q1358" s="237"/>
      <c r="R1358" s="237"/>
      <c r="S1358" s="237"/>
      <c r="T1358" s="238"/>
      <c r="U1358" s="13"/>
      <c r="V1358" s="13"/>
      <c r="W1358" s="13"/>
      <c r="X1358" s="13"/>
      <c r="Y1358" s="13"/>
      <c r="Z1358" s="13"/>
      <c r="AA1358" s="13"/>
      <c r="AB1358" s="13"/>
      <c r="AC1358" s="13"/>
      <c r="AD1358" s="13"/>
      <c r="AE1358" s="13"/>
      <c r="AT1358" s="239" t="s">
        <v>149</v>
      </c>
      <c r="AU1358" s="239" t="s">
        <v>147</v>
      </c>
      <c r="AV1358" s="13" t="s">
        <v>81</v>
      </c>
      <c r="AW1358" s="13" t="s">
        <v>30</v>
      </c>
      <c r="AX1358" s="13" t="s">
        <v>73</v>
      </c>
      <c r="AY1358" s="239" t="s">
        <v>139</v>
      </c>
    </row>
    <row r="1359" s="14" customFormat="1">
      <c r="A1359" s="14"/>
      <c r="B1359" s="240"/>
      <c r="C1359" s="241"/>
      <c r="D1359" s="231" t="s">
        <v>149</v>
      </c>
      <c r="E1359" s="242" t="s">
        <v>1</v>
      </c>
      <c r="F1359" s="243" t="s">
        <v>1624</v>
      </c>
      <c r="G1359" s="241"/>
      <c r="H1359" s="244">
        <v>2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50" t="s">
        <v>149</v>
      </c>
      <c r="AU1359" s="250" t="s">
        <v>147</v>
      </c>
      <c r="AV1359" s="14" t="s">
        <v>147</v>
      </c>
      <c r="AW1359" s="14" t="s">
        <v>30</v>
      </c>
      <c r="AX1359" s="14" t="s">
        <v>73</v>
      </c>
      <c r="AY1359" s="250" t="s">
        <v>139</v>
      </c>
    </row>
    <row r="1360" s="13" customFormat="1">
      <c r="A1360" s="13"/>
      <c r="B1360" s="229"/>
      <c r="C1360" s="230"/>
      <c r="D1360" s="231" t="s">
        <v>149</v>
      </c>
      <c r="E1360" s="232" t="s">
        <v>1</v>
      </c>
      <c r="F1360" s="233" t="s">
        <v>1596</v>
      </c>
      <c r="G1360" s="230"/>
      <c r="H1360" s="232" t="s">
        <v>1</v>
      </c>
      <c r="I1360" s="234"/>
      <c r="J1360" s="230"/>
      <c r="K1360" s="230"/>
      <c r="L1360" s="235"/>
      <c r="M1360" s="236"/>
      <c r="N1360" s="237"/>
      <c r="O1360" s="237"/>
      <c r="P1360" s="237"/>
      <c r="Q1360" s="237"/>
      <c r="R1360" s="237"/>
      <c r="S1360" s="237"/>
      <c r="T1360" s="238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39" t="s">
        <v>149</v>
      </c>
      <c r="AU1360" s="239" t="s">
        <v>147</v>
      </c>
      <c r="AV1360" s="13" t="s">
        <v>81</v>
      </c>
      <c r="AW1360" s="13" t="s">
        <v>30</v>
      </c>
      <c r="AX1360" s="13" t="s">
        <v>73</v>
      </c>
      <c r="AY1360" s="239" t="s">
        <v>139</v>
      </c>
    </row>
    <row r="1361" s="14" customFormat="1">
      <c r="A1361" s="14"/>
      <c r="B1361" s="240"/>
      <c r="C1361" s="241"/>
      <c r="D1361" s="231" t="s">
        <v>149</v>
      </c>
      <c r="E1361" s="242" t="s">
        <v>1</v>
      </c>
      <c r="F1361" s="243" t="s">
        <v>1624</v>
      </c>
      <c r="G1361" s="241"/>
      <c r="H1361" s="244">
        <v>2</v>
      </c>
      <c r="I1361" s="245"/>
      <c r="J1361" s="241"/>
      <c r="K1361" s="241"/>
      <c r="L1361" s="246"/>
      <c r="M1361" s="247"/>
      <c r="N1361" s="248"/>
      <c r="O1361" s="248"/>
      <c r="P1361" s="248"/>
      <c r="Q1361" s="248"/>
      <c r="R1361" s="248"/>
      <c r="S1361" s="248"/>
      <c r="T1361" s="249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0" t="s">
        <v>149</v>
      </c>
      <c r="AU1361" s="250" t="s">
        <v>147</v>
      </c>
      <c r="AV1361" s="14" t="s">
        <v>147</v>
      </c>
      <c r="AW1361" s="14" t="s">
        <v>30</v>
      </c>
      <c r="AX1361" s="14" t="s">
        <v>73</v>
      </c>
      <c r="AY1361" s="250" t="s">
        <v>139</v>
      </c>
    </row>
    <row r="1362" s="13" customFormat="1">
      <c r="A1362" s="13"/>
      <c r="B1362" s="229"/>
      <c r="C1362" s="230"/>
      <c r="D1362" s="231" t="s">
        <v>149</v>
      </c>
      <c r="E1362" s="232" t="s">
        <v>1</v>
      </c>
      <c r="F1362" s="233" t="s">
        <v>1625</v>
      </c>
      <c r="G1362" s="230"/>
      <c r="H1362" s="232" t="s">
        <v>1</v>
      </c>
      <c r="I1362" s="234"/>
      <c r="J1362" s="230"/>
      <c r="K1362" s="230"/>
      <c r="L1362" s="235"/>
      <c r="M1362" s="236"/>
      <c r="N1362" s="237"/>
      <c r="O1362" s="237"/>
      <c r="P1362" s="237"/>
      <c r="Q1362" s="237"/>
      <c r="R1362" s="237"/>
      <c r="S1362" s="237"/>
      <c r="T1362" s="238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39" t="s">
        <v>149</v>
      </c>
      <c r="AU1362" s="239" t="s">
        <v>147</v>
      </c>
      <c r="AV1362" s="13" t="s">
        <v>81</v>
      </c>
      <c r="AW1362" s="13" t="s">
        <v>30</v>
      </c>
      <c r="AX1362" s="13" t="s">
        <v>73</v>
      </c>
      <c r="AY1362" s="239" t="s">
        <v>139</v>
      </c>
    </row>
    <row r="1363" s="14" customFormat="1">
      <c r="A1363" s="14"/>
      <c r="B1363" s="240"/>
      <c r="C1363" s="241"/>
      <c r="D1363" s="231" t="s">
        <v>149</v>
      </c>
      <c r="E1363" s="242" t="s">
        <v>1</v>
      </c>
      <c r="F1363" s="243" t="s">
        <v>1624</v>
      </c>
      <c r="G1363" s="241"/>
      <c r="H1363" s="244">
        <v>2</v>
      </c>
      <c r="I1363" s="245"/>
      <c r="J1363" s="241"/>
      <c r="K1363" s="241"/>
      <c r="L1363" s="246"/>
      <c r="M1363" s="247"/>
      <c r="N1363" s="248"/>
      <c r="O1363" s="248"/>
      <c r="P1363" s="248"/>
      <c r="Q1363" s="248"/>
      <c r="R1363" s="248"/>
      <c r="S1363" s="248"/>
      <c r="T1363" s="249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50" t="s">
        <v>149</v>
      </c>
      <c r="AU1363" s="250" t="s">
        <v>147</v>
      </c>
      <c r="AV1363" s="14" t="s">
        <v>147</v>
      </c>
      <c r="AW1363" s="14" t="s">
        <v>30</v>
      </c>
      <c r="AX1363" s="14" t="s">
        <v>73</v>
      </c>
      <c r="AY1363" s="250" t="s">
        <v>139</v>
      </c>
    </row>
    <row r="1364" s="15" customFormat="1">
      <c r="A1364" s="15"/>
      <c r="B1364" s="251"/>
      <c r="C1364" s="252"/>
      <c r="D1364" s="231" t="s">
        <v>149</v>
      </c>
      <c r="E1364" s="253" t="s">
        <v>1</v>
      </c>
      <c r="F1364" s="254" t="s">
        <v>174</v>
      </c>
      <c r="G1364" s="252"/>
      <c r="H1364" s="255">
        <v>10</v>
      </c>
      <c r="I1364" s="256"/>
      <c r="J1364" s="252"/>
      <c r="K1364" s="252"/>
      <c r="L1364" s="257"/>
      <c r="M1364" s="258"/>
      <c r="N1364" s="259"/>
      <c r="O1364" s="259"/>
      <c r="P1364" s="259"/>
      <c r="Q1364" s="259"/>
      <c r="R1364" s="259"/>
      <c r="S1364" s="259"/>
      <c r="T1364" s="260"/>
      <c r="U1364" s="15"/>
      <c r="V1364" s="15"/>
      <c r="W1364" s="15"/>
      <c r="X1364" s="15"/>
      <c r="Y1364" s="15"/>
      <c r="Z1364" s="15"/>
      <c r="AA1364" s="15"/>
      <c r="AB1364" s="15"/>
      <c r="AC1364" s="15"/>
      <c r="AD1364" s="15"/>
      <c r="AE1364" s="15"/>
      <c r="AT1364" s="261" t="s">
        <v>149</v>
      </c>
      <c r="AU1364" s="261" t="s">
        <v>147</v>
      </c>
      <c r="AV1364" s="15" t="s">
        <v>146</v>
      </c>
      <c r="AW1364" s="15" t="s">
        <v>30</v>
      </c>
      <c r="AX1364" s="15" t="s">
        <v>81</v>
      </c>
      <c r="AY1364" s="261" t="s">
        <v>139</v>
      </c>
    </row>
    <row r="1365" s="2" customFormat="1" ht="24.15" customHeight="1">
      <c r="A1365" s="38"/>
      <c r="B1365" s="39"/>
      <c r="C1365" s="215" t="s">
        <v>1638</v>
      </c>
      <c r="D1365" s="215" t="s">
        <v>142</v>
      </c>
      <c r="E1365" s="216" t="s">
        <v>1639</v>
      </c>
      <c r="F1365" s="217" t="s">
        <v>1640</v>
      </c>
      <c r="G1365" s="218" t="s">
        <v>154</v>
      </c>
      <c r="H1365" s="219">
        <v>10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0.00012</v>
      </c>
      <c r="R1365" s="225">
        <f>Q1365*H1365</f>
        <v>0.0012000000000000001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247</v>
      </c>
      <c r="AT1365" s="227" t="s">
        <v>142</v>
      </c>
      <c r="AU1365" s="227" t="s">
        <v>147</v>
      </c>
      <c r="AY1365" s="17" t="s">
        <v>139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147</v>
      </c>
      <c r="BK1365" s="228">
        <f>ROUND(I1365*H1365,2)</f>
        <v>0</v>
      </c>
      <c r="BL1365" s="17" t="s">
        <v>247</v>
      </c>
      <c r="BM1365" s="227" t="s">
        <v>1641</v>
      </c>
    </row>
    <row r="1366" s="13" customFormat="1">
      <c r="A1366" s="13"/>
      <c r="B1366" s="229"/>
      <c r="C1366" s="230"/>
      <c r="D1366" s="231" t="s">
        <v>149</v>
      </c>
      <c r="E1366" s="232" t="s">
        <v>1</v>
      </c>
      <c r="F1366" s="233" t="s">
        <v>1622</v>
      </c>
      <c r="G1366" s="230"/>
      <c r="H1366" s="232" t="s">
        <v>1</v>
      </c>
      <c r="I1366" s="234"/>
      <c r="J1366" s="230"/>
      <c r="K1366" s="230"/>
      <c r="L1366" s="235"/>
      <c r="M1366" s="236"/>
      <c r="N1366" s="237"/>
      <c r="O1366" s="237"/>
      <c r="P1366" s="237"/>
      <c r="Q1366" s="237"/>
      <c r="R1366" s="237"/>
      <c r="S1366" s="237"/>
      <c r="T1366" s="238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39" t="s">
        <v>149</v>
      </c>
      <c r="AU1366" s="239" t="s">
        <v>147</v>
      </c>
      <c r="AV1366" s="13" t="s">
        <v>81</v>
      </c>
      <c r="AW1366" s="13" t="s">
        <v>30</v>
      </c>
      <c r="AX1366" s="13" t="s">
        <v>73</v>
      </c>
      <c r="AY1366" s="239" t="s">
        <v>139</v>
      </c>
    </row>
    <row r="1367" s="13" customFormat="1">
      <c r="A1367" s="13"/>
      <c r="B1367" s="229"/>
      <c r="C1367" s="230"/>
      <c r="D1367" s="231" t="s">
        <v>149</v>
      </c>
      <c r="E1367" s="232" t="s">
        <v>1</v>
      </c>
      <c r="F1367" s="233" t="s">
        <v>1623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149</v>
      </c>
      <c r="AU1367" s="239" t="s">
        <v>147</v>
      </c>
      <c r="AV1367" s="13" t="s">
        <v>81</v>
      </c>
      <c r="AW1367" s="13" t="s">
        <v>30</v>
      </c>
      <c r="AX1367" s="13" t="s">
        <v>73</v>
      </c>
      <c r="AY1367" s="239" t="s">
        <v>139</v>
      </c>
    </row>
    <row r="1368" s="14" customFormat="1">
      <c r="A1368" s="14"/>
      <c r="B1368" s="240"/>
      <c r="C1368" s="241"/>
      <c r="D1368" s="231" t="s">
        <v>149</v>
      </c>
      <c r="E1368" s="242" t="s">
        <v>1</v>
      </c>
      <c r="F1368" s="243" t="s">
        <v>1624</v>
      </c>
      <c r="G1368" s="241"/>
      <c r="H1368" s="244">
        <v>2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149</v>
      </c>
      <c r="AU1368" s="250" t="s">
        <v>147</v>
      </c>
      <c r="AV1368" s="14" t="s">
        <v>147</v>
      </c>
      <c r="AW1368" s="14" t="s">
        <v>30</v>
      </c>
      <c r="AX1368" s="14" t="s">
        <v>73</v>
      </c>
      <c r="AY1368" s="250" t="s">
        <v>139</v>
      </c>
    </row>
    <row r="1369" s="13" customFormat="1">
      <c r="A1369" s="13"/>
      <c r="B1369" s="229"/>
      <c r="C1369" s="230"/>
      <c r="D1369" s="231" t="s">
        <v>149</v>
      </c>
      <c r="E1369" s="232" t="s">
        <v>1</v>
      </c>
      <c r="F1369" s="233" t="s">
        <v>1593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149</v>
      </c>
      <c r="AU1369" s="239" t="s">
        <v>147</v>
      </c>
      <c r="AV1369" s="13" t="s">
        <v>81</v>
      </c>
      <c r="AW1369" s="13" t="s">
        <v>30</v>
      </c>
      <c r="AX1369" s="13" t="s">
        <v>73</v>
      </c>
      <c r="AY1369" s="239" t="s">
        <v>139</v>
      </c>
    </row>
    <row r="1370" s="14" customFormat="1">
      <c r="A1370" s="14"/>
      <c r="B1370" s="240"/>
      <c r="C1370" s="241"/>
      <c r="D1370" s="231" t="s">
        <v>149</v>
      </c>
      <c r="E1370" s="242" t="s">
        <v>1</v>
      </c>
      <c r="F1370" s="243" t="s">
        <v>1624</v>
      </c>
      <c r="G1370" s="241"/>
      <c r="H1370" s="244">
        <v>2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149</v>
      </c>
      <c r="AU1370" s="250" t="s">
        <v>147</v>
      </c>
      <c r="AV1370" s="14" t="s">
        <v>147</v>
      </c>
      <c r="AW1370" s="14" t="s">
        <v>30</v>
      </c>
      <c r="AX1370" s="14" t="s">
        <v>73</v>
      </c>
      <c r="AY1370" s="250" t="s">
        <v>139</v>
      </c>
    </row>
    <row r="1371" s="13" customFormat="1">
      <c r="A1371" s="13"/>
      <c r="B1371" s="229"/>
      <c r="C1371" s="230"/>
      <c r="D1371" s="231" t="s">
        <v>149</v>
      </c>
      <c r="E1371" s="232" t="s">
        <v>1</v>
      </c>
      <c r="F1371" s="233" t="s">
        <v>1595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149</v>
      </c>
      <c r="AU1371" s="239" t="s">
        <v>147</v>
      </c>
      <c r="AV1371" s="13" t="s">
        <v>81</v>
      </c>
      <c r="AW1371" s="13" t="s">
        <v>30</v>
      </c>
      <c r="AX1371" s="13" t="s">
        <v>73</v>
      </c>
      <c r="AY1371" s="239" t="s">
        <v>139</v>
      </c>
    </row>
    <row r="1372" s="14" customFormat="1">
      <c r="A1372" s="14"/>
      <c r="B1372" s="240"/>
      <c r="C1372" s="241"/>
      <c r="D1372" s="231" t="s">
        <v>149</v>
      </c>
      <c r="E1372" s="242" t="s">
        <v>1</v>
      </c>
      <c r="F1372" s="243" t="s">
        <v>1624</v>
      </c>
      <c r="G1372" s="241"/>
      <c r="H1372" s="244">
        <v>2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149</v>
      </c>
      <c r="AU1372" s="250" t="s">
        <v>147</v>
      </c>
      <c r="AV1372" s="14" t="s">
        <v>147</v>
      </c>
      <c r="AW1372" s="14" t="s">
        <v>30</v>
      </c>
      <c r="AX1372" s="14" t="s">
        <v>73</v>
      </c>
      <c r="AY1372" s="250" t="s">
        <v>139</v>
      </c>
    </row>
    <row r="1373" s="13" customFormat="1">
      <c r="A1373" s="13"/>
      <c r="B1373" s="229"/>
      <c r="C1373" s="230"/>
      <c r="D1373" s="231" t="s">
        <v>149</v>
      </c>
      <c r="E1373" s="232" t="s">
        <v>1</v>
      </c>
      <c r="F1373" s="233" t="s">
        <v>1596</v>
      </c>
      <c r="G1373" s="230"/>
      <c r="H1373" s="232" t="s">
        <v>1</v>
      </c>
      <c r="I1373" s="234"/>
      <c r="J1373" s="230"/>
      <c r="K1373" s="230"/>
      <c r="L1373" s="235"/>
      <c r="M1373" s="236"/>
      <c r="N1373" s="237"/>
      <c r="O1373" s="237"/>
      <c r="P1373" s="237"/>
      <c r="Q1373" s="237"/>
      <c r="R1373" s="237"/>
      <c r="S1373" s="237"/>
      <c r="T1373" s="238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39" t="s">
        <v>149</v>
      </c>
      <c r="AU1373" s="239" t="s">
        <v>147</v>
      </c>
      <c r="AV1373" s="13" t="s">
        <v>81</v>
      </c>
      <c r="AW1373" s="13" t="s">
        <v>30</v>
      </c>
      <c r="AX1373" s="13" t="s">
        <v>73</v>
      </c>
      <c r="AY1373" s="239" t="s">
        <v>139</v>
      </c>
    </row>
    <row r="1374" s="14" customFormat="1">
      <c r="A1374" s="14"/>
      <c r="B1374" s="240"/>
      <c r="C1374" s="241"/>
      <c r="D1374" s="231" t="s">
        <v>149</v>
      </c>
      <c r="E1374" s="242" t="s">
        <v>1</v>
      </c>
      <c r="F1374" s="243" t="s">
        <v>1624</v>
      </c>
      <c r="G1374" s="241"/>
      <c r="H1374" s="244">
        <v>2</v>
      </c>
      <c r="I1374" s="245"/>
      <c r="J1374" s="241"/>
      <c r="K1374" s="241"/>
      <c r="L1374" s="246"/>
      <c r="M1374" s="247"/>
      <c r="N1374" s="248"/>
      <c r="O1374" s="248"/>
      <c r="P1374" s="248"/>
      <c r="Q1374" s="248"/>
      <c r="R1374" s="248"/>
      <c r="S1374" s="248"/>
      <c r="T1374" s="249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0" t="s">
        <v>149</v>
      </c>
      <c r="AU1374" s="250" t="s">
        <v>147</v>
      </c>
      <c r="AV1374" s="14" t="s">
        <v>147</v>
      </c>
      <c r="AW1374" s="14" t="s">
        <v>30</v>
      </c>
      <c r="AX1374" s="14" t="s">
        <v>73</v>
      </c>
      <c r="AY1374" s="250" t="s">
        <v>139</v>
      </c>
    </row>
    <row r="1375" s="13" customFormat="1">
      <c r="A1375" s="13"/>
      <c r="B1375" s="229"/>
      <c r="C1375" s="230"/>
      <c r="D1375" s="231" t="s">
        <v>149</v>
      </c>
      <c r="E1375" s="232" t="s">
        <v>1</v>
      </c>
      <c r="F1375" s="233" t="s">
        <v>1625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149</v>
      </c>
      <c r="AU1375" s="239" t="s">
        <v>147</v>
      </c>
      <c r="AV1375" s="13" t="s">
        <v>81</v>
      </c>
      <c r="AW1375" s="13" t="s">
        <v>30</v>
      </c>
      <c r="AX1375" s="13" t="s">
        <v>73</v>
      </c>
      <c r="AY1375" s="239" t="s">
        <v>139</v>
      </c>
    </row>
    <row r="1376" s="14" customFormat="1">
      <c r="A1376" s="14"/>
      <c r="B1376" s="240"/>
      <c r="C1376" s="241"/>
      <c r="D1376" s="231" t="s">
        <v>149</v>
      </c>
      <c r="E1376" s="242" t="s">
        <v>1</v>
      </c>
      <c r="F1376" s="243" t="s">
        <v>1624</v>
      </c>
      <c r="G1376" s="241"/>
      <c r="H1376" s="244">
        <v>2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149</v>
      </c>
      <c r="AU1376" s="250" t="s">
        <v>147</v>
      </c>
      <c r="AV1376" s="14" t="s">
        <v>147</v>
      </c>
      <c r="AW1376" s="14" t="s">
        <v>30</v>
      </c>
      <c r="AX1376" s="14" t="s">
        <v>73</v>
      </c>
      <c r="AY1376" s="250" t="s">
        <v>139</v>
      </c>
    </row>
    <row r="1377" s="15" customFormat="1">
      <c r="A1377" s="15"/>
      <c r="B1377" s="251"/>
      <c r="C1377" s="252"/>
      <c r="D1377" s="231" t="s">
        <v>149</v>
      </c>
      <c r="E1377" s="253" t="s">
        <v>1</v>
      </c>
      <c r="F1377" s="254" t="s">
        <v>174</v>
      </c>
      <c r="G1377" s="252"/>
      <c r="H1377" s="255">
        <v>10</v>
      </c>
      <c r="I1377" s="256"/>
      <c r="J1377" s="252"/>
      <c r="K1377" s="252"/>
      <c r="L1377" s="257"/>
      <c r="M1377" s="258"/>
      <c r="N1377" s="259"/>
      <c r="O1377" s="259"/>
      <c r="P1377" s="259"/>
      <c r="Q1377" s="259"/>
      <c r="R1377" s="259"/>
      <c r="S1377" s="259"/>
      <c r="T1377" s="260"/>
      <c r="U1377" s="15"/>
      <c r="V1377" s="15"/>
      <c r="W1377" s="15"/>
      <c r="X1377" s="15"/>
      <c r="Y1377" s="15"/>
      <c r="Z1377" s="15"/>
      <c r="AA1377" s="15"/>
      <c r="AB1377" s="15"/>
      <c r="AC1377" s="15"/>
      <c r="AD1377" s="15"/>
      <c r="AE1377" s="15"/>
      <c r="AT1377" s="261" t="s">
        <v>149</v>
      </c>
      <c r="AU1377" s="261" t="s">
        <v>147</v>
      </c>
      <c r="AV1377" s="15" t="s">
        <v>146</v>
      </c>
      <c r="AW1377" s="15" t="s">
        <v>30</v>
      </c>
      <c r="AX1377" s="15" t="s">
        <v>81</v>
      </c>
      <c r="AY1377" s="261" t="s">
        <v>139</v>
      </c>
    </row>
    <row r="1378" s="2" customFormat="1" ht="24.15" customHeight="1">
      <c r="A1378" s="38"/>
      <c r="B1378" s="39"/>
      <c r="C1378" s="215" t="s">
        <v>1642</v>
      </c>
      <c r="D1378" s="215" t="s">
        <v>142</v>
      </c>
      <c r="E1378" s="216" t="s">
        <v>1643</v>
      </c>
      <c r="F1378" s="217" t="s">
        <v>1644</v>
      </c>
      <c r="G1378" s="218" t="s">
        <v>154</v>
      </c>
      <c r="H1378" s="219">
        <v>10</v>
      </c>
      <c r="I1378" s="220"/>
      <c r="J1378" s="221">
        <f>ROUND(I1378*H1378,2)</f>
        <v>0</v>
      </c>
      <c r="K1378" s="222"/>
      <c r="L1378" s="44"/>
      <c r="M1378" s="223" t="s">
        <v>1</v>
      </c>
      <c r="N1378" s="224" t="s">
        <v>39</v>
      </c>
      <c r="O1378" s="91"/>
      <c r="P1378" s="225">
        <f>O1378*H1378</f>
        <v>0</v>
      </c>
      <c r="Q1378" s="225">
        <v>3.0000000000000001E-05</v>
      </c>
      <c r="R1378" s="225">
        <f>Q1378*H1378</f>
        <v>0.00030000000000000003</v>
      </c>
      <c r="S1378" s="225">
        <v>0</v>
      </c>
      <c r="T1378" s="226">
        <f>S1378*H1378</f>
        <v>0</v>
      </c>
      <c r="U1378" s="38"/>
      <c r="V1378" s="38"/>
      <c r="W1378" s="38"/>
      <c r="X1378" s="38"/>
      <c r="Y1378" s="38"/>
      <c r="Z1378" s="38"/>
      <c r="AA1378" s="38"/>
      <c r="AB1378" s="38"/>
      <c r="AC1378" s="38"/>
      <c r="AD1378" s="38"/>
      <c r="AE1378" s="38"/>
      <c r="AR1378" s="227" t="s">
        <v>247</v>
      </c>
      <c r="AT1378" s="227" t="s">
        <v>142</v>
      </c>
      <c r="AU1378" s="227" t="s">
        <v>147</v>
      </c>
      <c r="AY1378" s="17" t="s">
        <v>139</v>
      </c>
      <c r="BE1378" s="228">
        <f>IF(N1378="základní",J1378,0)</f>
        <v>0</v>
      </c>
      <c r="BF1378" s="228">
        <f>IF(N1378="snížená",J1378,0)</f>
        <v>0</v>
      </c>
      <c r="BG1378" s="228">
        <f>IF(N1378="zákl. přenesená",J1378,0)</f>
        <v>0</v>
      </c>
      <c r="BH1378" s="228">
        <f>IF(N1378="sníž. přenesená",J1378,0)</f>
        <v>0</v>
      </c>
      <c r="BI1378" s="228">
        <f>IF(N1378="nulová",J1378,0)</f>
        <v>0</v>
      </c>
      <c r="BJ1378" s="17" t="s">
        <v>147</v>
      </c>
      <c r="BK1378" s="228">
        <f>ROUND(I1378*H1378,2)</f>
        <v>0</v>
      </c>
      <c r="BL1378" s="17" t="s">
        <v>247</v>
      </c>
      <c r="BM1378" s="227" t="s">
        <v>1645</v>
      </c>
    </row>
    <row r="1379" s="13" customFormat="1">
      <c r="A1379" s="13"/>
      <c r="B1379" s="229"/>
      <c r="C1379" s="230"/>
      <c r="D1379" s="231" t="s">
        <v>149</v>
      </c>
      <c r="E1379" s="232" t="s">
        <v>1</v>
      </c>
      <c r="F1379" s="233" t="s">
        <v>1622</v>
      </c>
      <c r="G1379" s="230"/>
      <c r="H1379" s="232" t="s">
        <v>1</v>
      </c>
      <c r="I1379" s="234"/>
      <c r="J1379" s="230"/>
      <c r="K1379" s="230"/>
      <c r="L1379" s="235"/>
      <c r="M1379" s="236"/>
      <c r="N1379" s="237"/>
      <c r="O1379" s="237"/>
      <c r="P1379" s="237"/>
      <c r="Q1379" s="237"/>
      <c r="R1379" s="237"/>
      <c r="S1379" s="237"/>
      <c r="T1379" s="238"/>
      <c r="U1379" s="13"/>
      <c r="V1379" s="13"/>
      <c r="W1379" s="13"/>
      <c r="X1379" s="13"/>
      <c r="Y1379" s="13"/>
      <c r="Z1379" s="13"/>
      <c r="AA1379" s="13"/>
      <c r="AB1379" s="13"/>
      <c r="AC1379" s="13"/>
      <c r="AD1379" s="13"/>
      <c r="AE1379" s="13"/>
      <c r="AT1379" s="239" t="s">
        <v>149</v>
      </c>
      <c r="AU1379" s="239" t="s">
        <v>147</v>
      </c>
      <c r="AV1379" s="13" t="s">
        <v>81</v>
      </c>
      <c r="AW1379" s="13" t="s">
        <v>30</v>
      </c>
      <c r="AX1379" s="13" t="s">
        <v>73</v>
      </c>
      <c r="AY1379" s="239" t="s">
        <v>139</v>
      </c>
    </row>
    <row r="1380" s="13" customFormat="1">
      <c r="A1380" s="13"/>
      <c r="B1380" s="229"/>
      <c r="C1380" s="230"/>
      <c r="D1380" s="231" t="s">
        <v>149</v>
      </c>
      <c r="E1380" s="232" t="s">
        <v>1</v>
      </c>
      <c r="F1380" s="233" t="s">
        <v>1623</v>
      </c>
      <c r="G1380" s="230"/>
      <c r="H1380" s="232" t="s">
        <v>1</v>
      </c>
      <c r="I1380" s="234"/>
      <c r="J1380" s="230"/>
      <c r="K1380" s="230"/>
      <c r="L1380" s="235"/>
      <c r="M1380" s="236"/>
      <c r="N1380" s="237"/>
      <c r="O1380" s="237"/>
      <c r="P1380" s="237"/>
      <c r="Q1380" s="237"/>
      <c r="R1380" s="237"/>
      <c r="S1380" s="237"/>
      <c r="T1380" s="238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39" t="s">
        <v>149</v>
      </c>
      <c r="AU1380" s="239" t="s">
        <v>147</v>
      </c>
      <c r="AV1380" s="13" t="s">
        <v>81</v>
      </c>
      <c r="AW1380" s="13" t="s">
        <v>30</v>
      </c>
      <c r="AX1380" s="13" t="s">
        <v>73</v>
      </c>
      <c r="AY1380" s="239" t="s">
        <v>139</v>
      </c>
    </row>
    <row r="1381" s="14" customFormat="1">
      <c r="A1381" s="14"/>
      <c r="B1381" s="240"/>
      <c r="C1381" s="241"/>
      <c r="D1381" s="231" t="s">
        <v>149</v>
      </c>
      <c r="E1381" s="242" t="s">
        <v>1</v>
      </c>
      <c r="F1381" s="243" t="s">
        <v>1624</v>
      </c>
      <c r="G1381" s="241"/>
      <c r="H1381" s="244">
        <v>2</v>
      </c>
      <c r="I1381" s="245"/>
      <c r="J1381" s="241"/>
      <c r="K1381" s="241"/>
      <c r="L1381" s="246"/>
      <c r="M1381" s="247"/>
      <c r="N1381" s="248"/>
      <c r="O1381" s="248"/>
      <c r="P1381" s="248"/>
      <c r="Q1381" s="248"/>
      <c r="R1381" s="248"/>
      <c r="S1381" s="248"/>
      <c r="T1381" s="249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50" t="s">
        <v>149</v>
      </c>
      <c r="AU1381" s="250" t="s">
        <v>147</v>
      </c>
      <c r="AV1381" s="14" t="s">
        <v>147</v>
      </c>
      <c r="AW1381" s="14" t="s">
        <v>30</v>
      </c>
      <c r="AX1381" s="14" t="s">
        <v>73</v>
      </c>
      <c r="AY1381" s="250" t="s">
        <v>139</v>
      </c>
    </row>
    <row r="1382" s="13" customFormat="1">
      <c r="A1382" s="13"/>
      <c r="B1382" s="229"/>
      <c r="C1382" s="230"/>
      <c r="D1382" s="231" t="s">
        <v>149</v>
      </c>
      <c r="E1382" s="232" t="s">
        <v>1</v>
      </c>
      <c r="F1382" s="233" t="s">
        <v>1593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149</v>
      </c>
      <c r="AU1382" s="239" t="s">
        <v>147</v>
      </c>
      <c r="AV1382" s="13" t="s">
        <v>81</v>
      </c>
      <c r="AW1382" s="13" t="s">
        <v>30</v>
      </c>
      <c r="AX1382" s="13" t="s">
        <v>73</v>
      </c>
      <c r="AY1382" s="239" t="s">
        <v>139</v>
      </c>
    </row>
    <row r="1383" s="14" customFormat="1">
      <c r="A1383" s="14"/>
      <c r="B1383" s="240"/>
      <c r="C1383" s="241"/>
      <c r="D1383" s="231" t="s">
        <v>149</v>
      </c>
      <c r="E1383" s="242" t="s">
        <v>1</v>
      </c>
      <c r="F1383" s="243" t="s">
        <v>1624</v>
      </c>
      <c r="G1383" s="241"/>
      <c r="H1383" s="244">
        <v>2</v>
      </c>
      <c r="I1383" s="245"/>
      <c r="J1383" s="241"/>
      <c r="K1383" s="241"/>
      <c r="L1383" s="246"/>
      <c r="M1383" s="247"/>
      <c r="N1383" s="248"/>
      <c r="O1383" s="248"/>
      <c r="P1383" s="248"/>
      <c r="Q1383" s="248"/>
      <c r="R1383" s="248"/>
      <c r="S1383" s="248"/>
      <c r="T1383" s="249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50" t="s">
        <v>149</v>
      </c>
      <c r="AU1383" s="250" t="s">
        <v>147</v>
      </c>
      <c r="AV1383" s="14" t="s">
        <v>147</v>
      </c>
      <c r="AW1383" s="14" t="s">
        <v>30</v>
      </c>
      <c r="AX1383" s="14" t="s">
        <v>73</v>
      </c>
      <c r="AY1383" s="250" t="s">
        <v>139</v>
      </c>
    </row>
    <row r="1384" s="13" customFormat="1">
      <c r="A1384" s="13"/>
      <c r="B1384" s="229"/>
      <c r="C1384" s="230"/>
      <c r="D1384" s="231" t="s">
        <v>149</v>
      </c>
      <c r="E1384" s="232" t="s">
        <v>1</v>
      </c>
      <c r="F1384" s="233" t="s">
        <v>1595</v>
      </c>
      <c r="G1384" s="230"/>
      <c r="H1384" s="232" t="s">
        <v>1</v>
      </c>
      <c r="I1384" s="234"/>
      <c r="J1384" s="230"/>
      <c r="K1384" s="230"/>
      <c r="L1384" s="235"/>
      <c r="M1384" s="236"/>
      <c r="N1384" s="237"/>
      <c r="O1384" s="237"/>
      <c r="P1384" s="237"/>
      <c r="Q1384" s="237"/>
      <c r="R1384" s="237"/>
      <c r="S1384" s="237"/>
      <c r="T1384" s="238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39" t="s">
        <v>149</v>
      </c>
      <c r="AU1384" s="239" t="s">
        <v>147</v>
      </c>
      <c r="AV1384" s="13" t="s">
        <v>81</v>
      </c>
      <c r="AW1384" s="13" t="s">
        <v>30</v>
      </c>
      <c r="AX1384" s="13" t="s">
        <v>73</v>
      </c>
      <c r="AY1384" s="239" t="s">
        <v>139</v>
      </c>
    </row>
    <row r="1385" s="14" customFormat="1">
      <c r="A1385" s="14"/>
      <c r="B1385" s="240"/>
      <c r="C1385" s="241"/>
      <c r="D1385" s="231" t="s">
        <v>149</v>
      </c>
      <c r="E1385" s="242" t="s">
        <v>1</v>
      </c>
      <c r="F1385" s="243" t="s">
        <v>1624</v>
      </c>
      <c r="G1385" s="241"/>
      <c r="H1385" s="244">
        <v>2</v>
      </c>
      <c r="I1385" s="245"/>
      <c r="J1385" s="241"/>
      <c r="K1385" s="241"/>
      <c r="L1385" s="246"/>
      <c r="M1385" s="247"/>
      <c r="N1385" s="248"/>
      <c r="O1385" s="248"/>
      <c r="P1385" s="248"/>
      <c r="Q1385" s="248"/>
      <c r="R1385" s="248"/>
      <c r="S1385" s="248"/>
      <c r="T1385" s="249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50" t="s">
        <v>149</v>
      </c>
      <c r="AU1385" s="250" t="s">
        <v>147</v>
      </c>
      <c r="AV1385" s="14" t="s">
        <v>147</v>
      </c>
      <c r="AW1385" s="14" t="s">
        <v>30</v>
      </c>
      <c r="AX1385" s="14" t="s">
        <v>73</v>
      </c>
      <c r="AY1385" s="250" t="s">
        <v>139</v>
      </c>
    </row>
    <row r="1386" s="13" customFormat="1">
      <c r="A1386" s="13"/>
      <c r="B1386" s="229"/>
      <c r="C1386" s="230"/>
      <c r="D1386" s="231" t="s">
        <v>149</v>
      </c>
      <c r="E1386" s="232" t="s">
        <v>1</v>
      </c>
      <c r="F1386" s="233" t="s">
        <v>1596</v>
      </c>
      <c r="G1386" s="230"/>
      <c r="H1386" s="232" t="s">
        <v>1</v>
      </c>
      <c r="I1386" s="234"/>
      <c r="J1386" s="230"/>
      <c r="K1386" s="230"/>
      <c r="L1386" s="235"/>
      <c r="M1386" s="236"/>
      <c r="N1386" s="237"/>
      <c r="O1386" s="237"/>
      <c r="P1386" s="237"/>
      <c r="Q1386" s="237"/>
      <c r="R1386" s="237"/>
      <c r="S1386" s="237"/>
      <c r="T1386" s="238"/>
      <c r="U1386" s="13"/>
      <c r="V1386" s="13"/>
      <c r="W1386" s="13"/>
      <c r="X1386" s="13"/>
      <c r="Y1386" s="13"/>
      <c r="Z1386" s="13"/>
      <c r="AA1386" s="13"/>
      <c r="AB1386" s="13"/>
      <c r="AC1386" s="13"/>
      <c r="AD1386" s="13"/>
      <c r="AE1386" s="13"/>
      <c r="AT1386" s="239" t="s">
        <v>149</v>
      </c>
      <c r="AU1386" s="239" t="s">
        <v>147</v>
      </c>
      <c r="AV1386" s="13" t="s">
        <v>81</v>
      </c>
      <c r="AW1386" s="13" t="s">
        <v>30</v>
      </c>
      <c r="AX1386" s="13" t="s">
        <v>73</v>
      </c>
      <c r="AY1386" s="239" t="s">
        <v>139</v>
      </c>
    </row>
    <row r="1387" s="14" customFormat="1">
      <c r="A1387" s="14"/>
      <c r="B1387" s="240"/>
      <c r="C1387" s="241"/>
      <c r="D1387" s="231" t="s">
        <v>149</v>
      </c>
      <c r="E1387" s="242" t="s">
        <v>1</v>
      </c>
      <c r="F1387" s="243" t="s">
        <v>1624</v>
      </c>
      <c r="G1387" s="241"/>
      <c r="H1387" s="244">
        <v>2</v>
      </c>
      <c r="I1387" s="245"/>
      <c r="J1387" s="241"/>
      <c r="K1387" s="241"/>
      <c r="L1387" s="246"/>
      <c r="M1387" s="247"/>
      <c r="N1387" s="248"/>
      <c r="O1387" s="248"/>
      <c r="P1387" s="248"/>
      <c r="Q1387" s="248"/>
      <c r="R1387" s="248"/>
      <c r="S1387" s="248"/>
      <c r="T1387" s="249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0" t="s">
        <v>149</v>
      </c>
      <c r="AU1387" s="250" t="s">
        <v>147</v>
      </c>
      <c r="AV1387" s="14" t="s">
        <v>147</v>
      </c>
      <c r="AW1387" s="14" t="s">
        <v>30</v>
      </c>
      <c r="AX1387" s="14" t="s">
        <v>73</v>
      </c>
      <c r="AY1387" s="250" t="s">
        <v>139</v>
      </c>
    </row>
    <row r="1388" s="13" customFormat="1">
      <c r="A1388" s="13"/>
      <c r="B1388" s="229"/>
      <c r="C1388" s="230"/>
      <c r="D1388" s="231" t="s">
        <v>149</v>
      </c>
      <c r="E1388" s="232" t="s">
        <v>1</v>
      </c>
      <c r="F1388" s="233" t="s">
        <v>1625</v>
      </c>
      <c r="G1388" s="230"/>
      <c r="H1388" s="232" t="s">
        <v>1</v>
      </c>
      <c r="I1388" s="234"/>
      <c r="J1388" s="230"/>
      <c r="K1388" s="230"/>
      <c r="L1388" s="235"/>
      <c r="M1388" s="236"/>
      <c r="N1388" s="237"/>
      <c r="O1388" s="237"/>
      <c r="P1388" s="237"/>
      <c r="Q1388" s="237"/>
      <c r="R1388" s="237"/>
      <c r="S1388" s="237"/>
      <c r="T1388" s="238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39" t="s">
        <v>149</v>
      </c>
      <c r="AU1388" s="239" t="s">
        <v>147</v>
      </c>
      <c r="AV1388" s="13" t="s">
        <v>81</v>
      </c>
      <c r="AW1388" s="13" t="s">
        <v>30</v>
      </c>
      <c r="AX1388" s="13" t="s">
        <v>73</v>
      </c>
      <c r="AY1388" s="239" t="s">
        <v>139</v>
      </c>
    </row>
    <row r="1389" s="14" customFormat="1">
      <c r="A1389" s="14"/>
      <c r="B1389" s="240"/>
      <c r="C1389" s="241"/>
      <c r="D1389" s="231" t="s">
        <v>149</v>
      </c>
      <c r="E1389" s="242" t="s">
        <v>1</v>
      </c>
      <c r="F1389" s="243" t="s">
        <v>1624</v>
      </c>
      <c r="G1389" s="241"/>
      <c r="H1389" s="244">
        <v>2</v>
      </c>
      <c r="I1389" s="245"/>
      <c r="J1389" s="241"/>
      <c r="K1389" s="241"/>
      <c r="L1389" s="246"/>
      <c r="M1389" s="247"/>
      <c r="N1389" s="248"/>
      <c r="O1389" s="248"/>
      <c r="P1389" s="248"/>
      <c r="Q1389" s="248"/>
      <c r="R1389" s="248"/>
      <c r="S1389" s="248"/>
      <c r="T1389" s="249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50" t="s">
        <v>149</v>
      </c>
      <c r="AU1389" s="250" t="s">
        <v>147</v>
      </c>
      <c r="AV1389" s="14" t="s">
        <v>147</v>
      </c>
      <c r="AW1389" s="14" t="s">
        <v>30</v>
      </c>
      <c r="AX1389" s="14" t="s">
        <v>73</v>
      </c>
      <c r="AY1389" s="250" t="s">
        <v>139</v>
      </c>
    </row>
    <row r="1390" s="15" customFormat="1">
      <c r="A1390" s="15"/>
      <c r="B1390" s="251"/>
      <c r="C1390" s="252"/>
      <c r="D1390" s="231" t="s">
        <v>149</v>
      </c>
      <c r="E1390" s="253" t="s">
        <v>1</v>
      </c>
      <c r="F1390" s="254" t="s">
        <v>174</v>
      </c>
      <c r="G1390" s="252"/>
      <c r="H1390" s="255">
        <v>10</v>
      </c>
      <c r="I1390" s="256"/>
      <c r="J1390" s="252"/>
      <c r="K1390" s="252"/>
      <c r="L1390" s="257"/>
      <c r="M1390" s="258"/>
      <c r="N1390" s="259"/>
      <c r="O1390" s="259"/>
      <c r="P1390" s="259"/>
      <c r="Q1390" s="259"/>
      <c r="R1390" s="259"/>
      <c r="S1390" s="259"/>
      <c r="T1390" s="260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61" t="s">
        <v>149</v>
      </c>
      <c r="AU1390" s="261" t="s">
        <v>147</v>
      </c>
      <c r="AV1390" s="15" t="s">
        <v>146</v>
      </c>
      <c r="AW1390" s="15" t="s">
        <v>30</v>
      </c>
      <c r="AX1390" s="15" t="s">
        <v>81</v>
      </c>
      <c r="AY1390" s="261" t="s">
        <v>139</v>
      </c>
    </row>
    <row r="1391" s="2" customFormat="1" ht="16.5" customHeight="1">
      <c r="A1391" s="38"/>
      <c r="B1391" s="39"/>
      <c r="C1391" s="215" t="s">
        <v>1646</v>
      </c>
      <c r="D1391" s="215" t="s">
        <v>142</v>
      </c>
      <c r="E1391" s="216" t="s">
        <v>1647</v>
      </c>
      <c r="F1391" s="217" t="s">
        <v>1648</v>
      </c>
      <c r="G1391" s="218" t="s">
        <v>271</v>
      </c>
      <c r="H1391" s="219">
        <v>6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1.0000000000000001E-05</v>
      </c>
      <c r="R1391" s="225">
        <f>Q1391*H1391</f>
        <v>6.0000000000000008E-05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247</v>
      </c>
      <c r="AT1391" s="227" t="s">
        <v>142</v>
      </c>
      <c r="AU1391" s="227" t="s">
        <v>147</v>
      </c>
      <c r="AY1391" s="17" t="s">
        <v>139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147</v>
      </c>
      <c r="BK1391" s="228">
        <f>ROUND(I1391*H1391,2)</f>
        <v>0</v>
      </c>
      <c r="BL1391" s="17" t="s">
        <v>247</v>
      </c>
      <c r="BM1391" s="227" t="s">
        <v>1649</v>
      </c>
    </row>
    <row r="1392" s="2" customFormat="1" ht="21.75" customHeight="1">
      <c r="A1392" s="38"/>
      <c r="B1392" s="39"/>
      <c r="C1392" s="215" t="s">
        <v>1650</v>
      </c>
      <c r="D1392" s="215" t="s">
        <v>142</v>
      </c>
      <c r="E1392" s="216" t="s">
        <v>1651</v>
      </c>
      <c r="F1392" s="217" t="s">
        <v>1652</v>
      </c>
      <c r="G1392" s="218" t="s">
        <v>271</v>
      </c>
      <c r="H1392" s="219">
        <v>6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1.0000000000000001E-05</v>
      </c>
      <c r="R1392" s="225">
        <f>Q1392*H1392</f>
        <v>6.0000000000000008E-05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247</v>
      </c>
      <c r="AT1392" s="227" t="s">
        <v>142</v>
      </c>
      <c r="AU1392" s="227" t="s">
        <v>147</v>
      </c>
      <c r="AY1392" s="17" t="s">
        <v>139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147</v>
      </c>
      <c r="BK1392" s="228">
        <f>ROUND(I1392*H1392,2)</f>
        <v>0</v>
      </c>
      <c r="BL1392" s="17" t="s">
        <v>247</v>
      </c>
      <c r="BM1392" s="227" t="s">
        <v>1653</v>
      </c>
    </row>
    <row r="1393" s="2" customFormat="1" ht="24.15" customHeight="1">
      <c r="A1393" s="38"/>
      <c r="B1393" s="39"/>
      <c r="C1393" s="215" t="s">
        <v>1654</v>
      </c>
      <c r="D1393" s="215" t="s">
        <v>142</v>
      </c>
      <c r="E1393" s="216" t="s">
        <v>1655</v>
      </c>
      <c r="F1393" s="217" t="s">
        <v>1656</v>
      </c>
      <c r="G1393" s="218" t="s">
        <v>271</v>
      </c>
      <c r="H1393" s="219">
        <v>6</v>
      </c>
      <c r="I1393" s="220"/>
      <c r="J1393" s="221">
        <f>ROUND(I1393*H1393,2)</f>
        <v>0</v>
      </c>
      <c r="K1393" s="222"/>
      <c r="L1393" s="44"/>
      <c r="M1393" s="223" t="s">
        <v>1</v>
      </c>
      <c r="N1393" s="224" t="s">
        <v>39</v>
      </c>
      <c r="O1393" s="91"/>
      <c r="P1393" s="225">
        <f>O1393*H1393</f>
        <v>0</v>
      </c>
      <c r="Q1393" s="225">
        <v>2.0000000000000002E-05</v>
      </c>
      <c r="R1393" s="225">
        <f>Q1393*H1393</f>
        <v>0.00012000000000000002</v>
      </c>
      <c r="S1393" s="225">
        <v>0</v>
      </c>
      <c r="T1393" s="226">
        <f>S1393*H1393</f>
        <v>0</v>
      </c>
      <c r="U1393" s="38"/>
      <c r="V1393" s="38"/>
      <c r="W1393" s="38"/>
      <c r="X1393" s="38"/>
      <c r="Y1393" s="38"/>
      <c r="Z1393" s="38"/>
      <c r="AA1393" s="38"/>
      <c r="AB1393" s="38"/>
      <c r="AC1393" s="38"/>
      <c r="AD1393" s="38"/>
      <c r="AE1393" s="38"/>
      <c r="AR1393" s="227" t="s">
        <v>247</v>
      </c>
      <c r="AT1393" s="227" t="s">
        <v>142</v>
      </c>
      <c r="AU1393" s="227" t="s">
        <v>147</v>
      </c>
      <c r="AY1393" s="17" t="s">
        <v>139</v>
      </c>
      <c r="BE1393" s="228">
        <f>IF(N1393="základní",J1393,0)</f>
        <v>0</v>
      </c>
      <c r="BF1393" s="228">
        <f>IF(N1393="snížená",J1393,0)</f>
        <v>0</v>
      </c>
      <c r="BG1393" s="228">
        <f>IF(N1393="zákl. přenesená",J1393,0)</f>
        <v>0</v>
      </c>
      <c r="BH1393" s="228">
        <f>IF(N1393="sníž. přenesená",J1393,0)</f>
        <v>0</v>
      </c>
      <c r="BI1393" s="228">
        <f>IF(N1393="nulová",J1393,0)</f>
        <v>0</v>
      </c>
      <c r="BJ1393" s="17" t="s">
        <v>147</v>
      </c>
      <c r="BK1393" s="228">
        <f>ROUND(I1393*H1393,2)</f>
        <v>0</v>
      </c>
      <c r="BL1393" s="17" t="s">
        <v>247</v>
      </c>
      <c r="BM1393" s="227" t="s">
        <v>1657</v>
      </c>
    </row>
    <row r="1394" s="2" customFormat="1" ht="24.15" customHeight="1">
      <c r="A1394" s="38"/>
      <c r="B1394" s="39"/>
      <c r="C1394" s="215" t="s">
        <v>1658</v>
      </c>
      <c r="D1394" s="215" t="s">
        <v>142</v>
      </c>
      <c r="E1394" s="216" t="s">
        <v>1659</v>
      </c>
      <c r="F1394" s="217" t="s">
        <v>1660</v>
      </c>
      <c r="G1394" s="218" t="s">
        <v>271</v>
      </c>
      <c r="H1394" s="219">
        <v>6</v>
      </c>
      <c r="I1394" s="220"/>
      <c r="J1394" s="221">
        <f>ROUND(I1394*H1394,2)</f>
        <v>0</v>
      </c>
      <c r="K1394" s="222"/>
      <c r="L1394" s="44"/>
      <c r="M1394" s="223" t="s">
        <v>1</v>
      </c>
      <c r="N1394" s="224" t="s">
        <v>39</v>
      </c>
      <c r="O1394" s="91"/>
      <c r="P1394" s="225">
        <f>O1394*H1394</f>
        <v>0</v>
      </c>
      <c r="Q1394" s="225">
        <v>6.0000000000000002E-05</v>
      </c>
      <c r="R1394" s="225">
        <f>Q1394*H1394</f>
        <v>0.00036000000000000002</v>
      </c>
      <c r="S1394" s="225">
        <v>0</v>
      </c>
      <c r="T1394" s="226">
        <f>S1394*H1394</f>
        <v>0</v>
      </c>
      <c r="U1394" s="38"/>
      <c r="V1394" s="38"/>
      <c r="W1394" s="38"/>
      <c r="X1394" s="38"/>
      <c r="Y1394" s="38"/>
      <c r="Z1394" s="38"/>
      <c r="AA1394" s="38"/>
      <c r="AB1394" s="38"/>
      <c r="AC1394" s="38"/>
      <c r="AD1394" s="38"/>
      <c r="AE1394" s="38"/>
      <c r="AR1394" s="227" t="s">
        <v>247</v>
      </c>
      <c r="AT1394" s="227" t="s">
        <v>142</v>
      </c>
      <c r="AU1394" s="227" t="s">
        <v>147</v>
      </c>
      <c r="AY1394" s="17" t="s">
        <v>139</v>
      </c>
      <c r="BE1394" s="228">
        <f>IF(N1394="základní",J1394,0)</f>
        <v>0</v>
      </c>
      <c r="BF1394" s="228">
        <f>IF(N1394="snížená",J1394,0)</f>
        <v>0</v>
      </c>
      <c r="BG1394" s="228">
        <f>IF(N1394="zákl. přenesená",J1394,0)</f>
        <v>0</v>
      </c>
      <c r="BH1394" s="228">
        <f>IF(N1394="sníž. přenesená",J1394,0)</f>
        <v>0</v>
      </c>
      <c r="BI1394" s="228">
        <f>IF(N1394="nulová",J1394,0)</f>
        <v>0</v>
      </c>
      <c r="BJ1394" s="17" t="s">
        <v>147</v>
      </c>
      <c r="BK1394" s="228">
        <f>ROUND(I1394*H1394,2)</f>
        <v>0</v>
      </c>
      <c r="BL1394" s="17" t="s">
        <v>247</v>
      </c>
      <c r="BM1394" s="227" t="s">
        <v>1661</v>
      </c>
    </row>
    <row r="1395" s="2" customFormat="1" ht="24.15" customHeight="1">
      <c r="A1395" s="38"/>
      <c r="B1395" s="39"/>
      <c r="C1395" s="215" t="s">
        <v>1662</v>
      </c>
      <c r="D1395" s="215" t="s">
        <v>142</v>
      </c>
      <c r="E1395" s="216" t="s">
        <v>1663</v>
      </c>
      <c r="F1395" s="217" t="s">
        <v>1664</v>
      </c>
      <c r="G1395" s="218" t="s">
        <v>271</v>
      </c>
      <c r="H1395" s="219">
        <v>6</v>
      </c>
      <c r="I1395" s="220"/>
      <c r="J1395" s="221">
        <f>ROUND(I1395*H1395,2)</f>
        <v>0</v>
      </c>
      <c r="K1395" s="222"/>
      <c r="L1395" s="44"/>
      <c r="M1395" s="223" t="s">
        <v>1</v>
      </c>
      <c r="N1395" s="224" t="s">
        <v>39</v>
      </c>
      <c r="O1395" s="91"/>
      <c r="P1395" s="225">
        <f>O1395*H1395</f>
        <v>0</v>
      </c>
      <c r="Q1395" s="225">
        <v>2.0000000000000002E-05</v>
      </c>
      <c r="R1395" s="225">
        <f>Q1395*H1395</f>
        <v>0.00012000000000000002</v>
      </c>
      <c r="S1395" s="225">
        <v>0</v>
      </c>
      <c r="T1395" s="226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247</v>
      </c>
      <c r="AT1395" s="227" t="s">
        <v>142</v>
      </c>
      <c r="AU1395" s="227" t="s">
        <v>147</v>
      </c>
      <c r="AY1395" s="17" t="s">
        <v>139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147</v>
      </c>
      <c r="BK1395" s="228">
        <f>ROUND(I1395*H1395,2)</f>
        <v>0</v>
      </c>
      <c r="BL1395" s="17" t="s">
        <v>247</v>
      </c>
      <c r="BM1395" s="227" t="s">
        <v>1665</v>
      </c>
    </row>
    <row r="1396" s="2" customFormat="1" ht="21.75" customHeight="1">
      <c r="A1396" s="38"/>
      <c r="B1396" s="39"/>
      <c r="C1396" s="215" t="s">
        <v>1666</v>
      </c>
      <c r="D1396" s="215" t="s">
        <v>142</v>
      </c>
      <c r="E1396" s="216" t="s">
        <v>1667</v>
      </c>
      <c r="F1396" s="217" t="s">
        <v>1668</v>
      </c>
      <c r="G1396" s="218" t="s">
        <v>271</v>
      </c>
      <c r="H1396" s="219">
        <v>6</v>
      </c>
      <c r="I1396" s="220"/>
      <c r="J1396" s="221">
        <f>ROUND(I1396*H1396,2)</f>
        <v>0</v>
      </c>
      <c r="K1396" s="222"/>
      <c r="L1396" s="44"/>
      <c r="M1396" s="223" t="s">
        <v>1</v>
      </c>
      <c r="N1396" s="224" t="s">
        <v>39</v>
      </c>
      <c r="O1396" s="91"/>
      <c r="P1396" s="225">
        <f>O1396*H1396</f>
        <v>0</v>
      </c>
      <c r="Q1396" s="225">
        <v>0</v>
      </c>
      <c r="R1396" s="225">
        <f>Q1396*H1396</f>
        <v>0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247</v>
      </c>
      <c r="AT1396" s="227" t="s">
        <v>142</v>
      </c>
      <c r="AU1396" s="227" t="s">
        <v>147</v>
      </c>
      <c r="AY1396" s="17" t="s">
        <v>139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147</v>
      </c>
      <c r="BK1396" s="228">
        <f>ROUND(I1396*H1396,2)</f>
        <v>0</v>
      </c>
      <c r="BL1396" s="17" t="s">
        <v>247</v>
      </c>
      <c r="BM1396" s="227" t="s">
        <v>1669</v>
      </c>
    </row>
    <row r="1397" s="12" customFormat="1" ht="22.8" customHeight="1">
      <c r="A1397" s="12"/>
      <c r="B1397" s="199"/>
      <c r="C1397" s="200"/>
      <c r="D1397" s="201" t="s">
        <v>72</v>
      </c>
      <c r="E1397" s="213" t="s">
        <v>1670</v>
      </c>
      <c r="F1397" s="213" t="s">
        <v>1671</v>
      </c>
      <c r="G1397" s="200"/>
      <c r="H1397" s="200"/>
      <c r="I1397" s="203"/>
      <c r="J1397" s="214">
        <f>BK1397</f>
        <v>0</v>
      </c>
      <c r="K1397" s="200"/>
      <c r="L1397" s="205"/>
      <c r="M1397" s="206"/>
      <c r="N1397" s="207"/>
      <c r="O1397" s="207"/>
      <c r="P1397" s="208">
        <f>SUM(P1398:P1617)</f>
        <v>0</v>
      </c>
      <c r="Q1397" s="207"/>
      <c r="R1397" s="208">
        <f>SUM(R1398:R1617)</f>
        <v>0.29031953999999999</v>
      </c>
      <c r="S1397" s="207"/>
      <c r="T1397" s="209">
        <f>SUM(T1398:T1617)</f>
        <v>0.091470539999999989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210" t="s">
        <v>147</v>
      </c>
      <c r="AT1397" s="211" t="s">
        <v>72</v>
      </c>
      <c r="AU1397" s="211" t="s">
        <v>81</v>
      </c>
      <c r="AY1397" s="210" t="s">
        <v>139</v>
      </c>
      <c r="BK1397" s="212">
        <f>SUM(BK1398:BK1617)</f>
        <v>0</v>
      </c>
    </row>
    <row r="1398" s="2" customFormat="1" ht="24.15" customHeight="1">
      <c r="A1398" s="38"/>
      <c r="B1398" s="39"/>
      <c r="C1398" s="215" t="s">
        <v>1672</v>
      </c>
      <c r="D1398" s="215" t="s">
        <v>142</v>
      </c>
      <c r="E1398" s="216" t="s">
        <v>1673</v>
      </c>
      <c r="F1398" s="217" t="s">
        <v>1674</v>
      </c>
      <c r="G1398" s="218" t="s">
        <v>154</v>
      </c>
      <c r="H1398" s="219">
        <v>198.84899999999999</v>
      </c>
      <c r="I1398" s="220"/>
      <c r="J1398" s="221">
        <f>ROUND(I1398*H1398,2)</f>
        <v>0</v>
      </c>
      <c r="K1398" s="222"/>
      <c r="L1398" s="44"/>
      <c r="M1398" s="223" t="s">
        <v>1</v>
      </c>
      <c r="N1398" s="224" t="s">
        <v>39</v>
      </c>
      <c r="O1398" s="91"/>
      <c r="P1398" s="225">
        <f>O1398*H1398</f>
        <v>0</v>
      </c>
      <c r="Q1398" s="225">
        <v>0</v>
      </c>
      <c r="R1398" s="225">
        <f>Q1398*H1398</f>
        <v>0</v>
      </c>
      <c r="S1398" s="225">
        <v>0</v>
      </c>
      <c r="T1398" s="226">
        <f>S1398*H1398</f>
        <v>0</v>
      </c>
      <c r="U1398" s="38"/>
      <c r="V1398" s="38"/>
      <c r="W1398" s="38"/>
      <c r="X1398" s="38"/>
      <c r="Y1398" s="38"/>
      <c r="Z1398" s="38"/>
      <c r="AA1398" s="38"/>
      <c r="AB1398" s="38"/>
      <c r="AC1398" s="38"/>
      <c r="AD1398" s="38"/>
      <c r="AE1398" s="38"/>
      <c r="AR1398" s="227" t="s">
        <v>247</v>
      </c>
      <c r="AT1398" s="227" t="s">
        <v>142</v>
      </c>
      <c r="AU1398" s="227" t="s">
        <v>147</v>
      </c>
      <c r="AY1398" s="17" t="s">
        <v>139</v>
      </c>
      <c r="BE1398" s="228">
        <f>IF(N1398="základní",J1398,0)</f>
        <v>0</v>
      </c>
      <c r="BF1398" s="228">
        <f>IF(N1398="snížená",J1398,0)</f>
        <v>0</v>
      </c>
      <c r="BG1398" s="228">
        <f>IF(N1398="zákl. přenesená",J1398,0)</f>
        <v>0</v>
      </c>
      <c r="BH1398" s="228">
        <f>IF(N1398="sníž. přenesená",J1398,0)</f>
        <v>0</v>
      </c>
      <c r="BI1398" s="228">
        <f>IF(N1398="nulová",J1398,0)</f>
        <v>0</v>
      </c>
      <c r="BJ1398" s="17" t="s">
        <v>147</v>
      </c>
      <c r="BK1398" s="228">
        <f>ROUND(I1398*H1398,2)</f>
        <v>0</v>
      </c>
      <c r="BL1398" s="17" t="s">
        <v>247</v>
      </c>
      <c r="BM1398" s="227" t="s">
        <v>1675</v>
      </c>
    </row>
    <row r="1399" s="13" customFormat="1">
      <c r="A1399" s="13"/>
      <c r="B1399" s="229"/>
      <c r="C1399" s="230"/>
      <c r="D1399" s="231" t="s">
        <v>149</v>
      </c>
      <c r="E1399" s="232" t="s">
        <v>1</v>
      </c>
      <c r="F1399" s="233" t="s">
        <v>1676</v>
      </c>
      <c r="G1399" s="230"/>
      <c r="H1399" s="232" t="s">
        <v>1</v>
      </c>
      <c r="I1399" s="234"/>
      <c r="J1399" s="230"/>
      <c r="K1399" s="230"/>
      <c r="L1399" s="235"/>
      <c r="M1399" s="236"/>
      <c r="N1399" s="237"/>
      <c r="O1399" s="237"/>
      <c r="P1399" s="237"/>
      <c r="Q1399" s="237"/>
      <c r="R1399" s="237"/>
      <c r="S1399" s="237"/>
      <c r="T1399" s="238"/>
      <c r="U1399" s="13"/>
      <c r="V1399" s="13"/>
      <c r="W1399" s="13"/>
      <c r="X1399" s="13"/>
      <c r="Y1399" s="13"/>
      <c r="Z1399" s="13"/>
      <c r="AA1399" s="13"/>
      <c r="AB1399" s="13"/>
      <c r="AC1399" s="13"/>
      <c r="AD1399" s="13"/>
      <c r="AE1399" s="13"/>
      <c r="AT1399" s="239" t="s">
        <v>149</v>
      </c>
      <c r="AU1399" s="239" t="s">
        <v>147</v>
      </c>
      <c r="AV1399" s="13" t="s">
        <v>81</v>
      </c>
      <c r="AW1399" s="13" t="s">
        <v>30</v>
      </c>
      <c r="AX1399" s="13" t="s">
        <v>73</v>
      </c>
      <c r="AY1399" s="239" t="s">
        <v>139</v>
      </c>
    </row>
    <row r="1400" s="13" customFormat="1">
      <c r="A1400" s="13"/>
      <c r="B1400" s="229"/>
      <c r="C1400" s="230"/>
      <c r="D1400" s="231" t="s">
        <v>149</v>
      </c>
      <c r="E1400" s="232" t="s">
        <v>1</v>
      </c>
      <c r="F1400" s="233" t="s">
        <v>162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149</v>
      </c>
      <c r="AU1400" s="239" t="s">
        <v>147</v>
      </c>
      <c r="AV1400" s="13" t="s">
        <v>81</v>
      </c>
      <c r="AW1400" s="13" t="s">
        <v>30</v>
      </c>
      <c r="AX1400" s="13" t="s">
        <v>73</v>
      </c>
      <c r="AY1400" s="239" t="s">
        <v>139</v>
      </c>
    </row>
    <row r="1401" s="14" customFormat="1">
      <c r="A1401" s="14"/>
      <c r="B1401" s="240"/>
      <c r="C1401" s="241"/>
      <c r="D1401" s="231" t="s">
        <v>149</v>
      </c>
      <c r="E1401" s="242" t="s">
        <v>1</v>
      </c>
      <c r="F1401" s="243" t="s">
        <v>163</v>
      </c>
      <c r="G1401" s="241"/>
      <c r="H1401" s="244">
        <v>9.0600000000000005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149</v>
      </c>
      <c r="AU1401" s="250" t="s">
        <v>147</v>
      </c>
      <c r="AV1401" s="14" t="s">
        <v>147</v>
      </c>
      <c r="AW1401" s="14" t="s">
        <v>30</v>
      </c>
      <c r="AX1401" s="14" t="s">
        <v>73</v>
      </c>
      <c r="AY1401" s="250" t="s">
        <v>139</v>
      </c>
    </row>
    <row r="1402" s="13" customFormat="1">
      <c r="A1402" s="13"/>
      <c r="B1402" s="229"/>
      <c r="C1402" s="230"/>
      <c r="D1402" s="231" t="s">
        <v>149</v>
      </c>
      <c r="E1402" s="232" t="s">
        <v>1</v>
      </c>
      <c r="F1402" s="233" t="s">
        <v>164</v>
      </c>
      <c r="G1402" s="230"/>
      <c r="H1402" s="232" t="s">
        <v>1</v>
      </c>
      <c r="I1402" s="234"/>
      <c r="J1402" s="230"/>
      <c r="K1402" s="230"/>
      <c r="L1402" s="235"/>
      <c r="M1402" s="236"/>
      <c r="N1402" s="237"/>
      <c r="O1402" s="237"/>
      <c r="P1402" s="237"/>
      <c r="Q1402" s="237"/>
      <c r="R1402" s="237"/>
      <c r="S1402" s="237"/>
      <c r="T1402" s="238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39" t="s">
        <v>149</v>
      </c>
      <c r="AU1402" s="239" t="s">
        <v>147</v>
      </c>
      <c r="AV1402" s="13" t="s">
        <v>81</v>
      </c>
      <c r="AW1402" s="13" t="s">
        <v>30</v>
      </c>
      <c r="AX1402" s="13" t="s">
        <v>73</v>
      </c>
      <c r="AY1402" s="239" t="s">
        <v>139</v>
      </c>
    </row>
    <row r="1403" s="14" customFormat="1">
      <c r="A1403" s="14"/>
      <c r="B1403" s="240"/>
      <c r="C1403" s="241"/>
      <c r="D1403" s="231" t="s">
        <v>149</v>
      </c>
      <c r="E1403" s="242" t="s">
        <v>1</v>
      </c>
      <c r="F1403" s="243" t="s">
        <v>165</v>
      </c>
      <c r="G1403" s="241"/>
      <c r="H1403" s="244">
        <v>2.488</v>
      </c>
      <c r="I1403" s="245"/>
      <c r="J1403" s="241"/>
      <c r="K1403" s="241"/>
      <c r="L1403" s="246"/>
      <c r="M1403" s="247"/>
      <c r="N1403" s="248"/>
      <c r="O1403" s="248"/>
      <c r="P1403" s="248"/>
      <c r="Q1403" s="248"/>
      <c r="R1403" s="248"/>
      <c r="S1403" s="248"/>
      <c r="T1403" s="249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0" t="s">
        <v>149</v>
      </c>
      <c r="AU1403" s="250" t="s">
        <v>147</v>
      </c>
      <c r="AV1403" s="14" t="s">
        <v>147</v>
      </c>
      <c r="AW1403" s="14" t="s">
        <v>30</v>
      </c>
      <c r="AX1403" s="14" t="s">
        <v>73</v>
      </c>
      <c r="AY1403" s="250" t="s">
        <v>139</v>
      </c>
    </row>
    <row r="1404" s="13" customFormat="1">
      <c r="A1404" s="13"/>
      <c r="B1404" s="229"/>
      <c r="C1404" s="230"/>
      <c r="D1404" s="231" t="s">
        <v>149</v>
      </c>
      <c r="E1404" s="232" t="s">
        <v>1</v>
      </c>
      <c r="F1404" s="233" t="s">
        <v>166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149</v>
      </c>
      <c r="AU1404" s="239" t="s">
        <v>147</v>
      </c>
      <c r="AV1404" s="13" t="s">
        <v>81</v>
      </c>
      <c r="AW1404" s="13" t="s">
        <v>30</v>
      </c>
      <c r="AX1404" s="13" t="s">
        <v>73</v>
      </c>
      <c r="AY1404" s="239" t="s">
        <v>139</v>
      </c>
    </row>
    <row r="1405" s="14" customFormat="1">
      <c r="A1405" s="14"/>
      <c r="B1405" s="240"/>
      <c r="C1405" s="241"/>
      <c r="D1405" s="231" t="s">
        <v>149</v>
      </c>
      <c r="E1405" s="242" t="s">
        <v>1</v>
      </c>
      <c r="F1405" s="243" t="s">
        <v>167</v>
      </c>
      <c r="G1405" s="241"/>
      <c r="H1405" s="244">
        <v>1.0129999999999999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149</v>
      </c>
      <c r="AU1405" s="250" t="s">
        <v>147</v>
      </c>
      <c r="AV1405" s="14" t="s">
        <v>147</v>
      </c>
      <c r="AW1405" s="14" t="s">
        <v>30</v>
      </c>
      <c r="AX1405" s="14" t="s">
        <v>73</v>
      </c>
      <c r="AY1405" s="250" t="s">
        <v>139</v>
      </c>
    </row>
    <row r="1406" s="13" customFormat="1">
      <c r="A1406" s="13"/>
      <c r="B1406" s="229"/>
      <c r="C1406" s="230"/>
      <c r="D1406" s="231" t="s">
        <v>149</v>
      </c>
      <c r="E1406" s="232" t="s">
        <v>1</v>
      </c>
      <c r="F1406" s="233" t="s">
        <v>168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149</v>
      </c>
      <c r="AU1406" s="239" t="s">
        <v>147</v>
      </c>
      <c r="AV1406" s="13" t="s">
        <v>81</v>
      </c>
      <c r="AW1406" s="13" t="s">
        <v>30</v>
      </c>
      <c r="AX1406" s="13" t="s">
        <v>73</v>
      </c>
      <c r="AY1406" s="239" t="s">
        <v>139</v>
      </c>
    </row>
    <row r="1407" s="14" customFormat="1">
      <c r="A1407" s="14"/>
      <c r="B1407" s="240"/>
      <c r="C1407" s="241"/>
      <c r="D1407" s="231" t="s">
        <v>149</v>
      </c>
      <c r="E1407" s="242" t="s">
        <v>1</v>
      </c>
      <c r="F1407" s="243" t="s">
        <v>169</v>
      </c>
      <c r="G1407" s="241"/>
      <c r="H1407" s="244">
        <v>1.4219999999999999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149</v>
      </c>
      <c r="AU1407" s="250" t="s">
        <v>147</v>
      </c>
      <c r="AV1407" s="14" t="s">
        <v>147</v>
      </c>
      <c r="AW1407" s="14" t="s">
        <v>30</v>
      </c>
      <c r="AX1407" s="14" t="s">
        <v>73</v>
      </c>
      <c r="AY1407" s="250" t="s">
        <v>139</v>
      </c>
    </row>
    <row r="1408" s="13" customFormat="1">
      <c r="A1408" s="13"/>
      <c r="B1408" s="229"/>
      <c r="C1408" s="230"/>
      <c r="D1408" s="231" t="s">
        <v>149</v>
      </c>
      <c r="E1408" s="232" t="s">
        <v>1</v>
      </c>
      <c r="F1408" s="233" t="s">
        <v>170</v>
      </c>
      <c r="G1408" s="230"/>
      <c r="H1408" s="232" t="s">
        <v>1</v>
      </c>
      <c r="I1408" s="234"/>
      <c r="J1408" s="230"/>
      <c r="K1408" s="230"/>
      <c r="L1408" s="235"/>
      <c r="M1408" s="236"/>
      <c r="N1408" s="237"/>
      <c r="O1408" s="237"/>
      <c r="P1408" s="237"/>
      <c r="Q1408" s="237"/>
      <c r="R1408" s="237"/>
      <c r="S1408" s="237"/>
      <c r="T1408" s="238"/>
      <c r="U1408" s="13"/>
      <c r="V1408" s="13"/>
      <c r="W1408" s="13"/>
      <c r="X1408" s="13"/>
      <c r="Y1408" s="13"/>
      <c r="Z1408" s="13"/>
      <c r="AA1408" s="13"/>
      <c r="AB1408" s="13"/>
      <c r="AC1408" s="13"/>
      <c r="AD1408" s="13"/>
      <c r="AE1408" s="13"/>
      <c r="AT1408" s="239" t="s">
        <v>149</v>
      </c>
      <c r="AU1408" s="239" t="s">
        <v>147</v>
      </c>
      <c r="AV1408" s="13" t="s">
        <v>81</v>
      </c>
      <c r="AW1408" s="13" t="s">
        <v>30</v>
      </c>
      <c r="AX1408" s="13" t="s">
        <v>73</v>
      </c>
      <c r="AY1408" s="239" t="s">
        <v>139</v>
      </c>
    </row>
    <row r="1409" s="14" customFormat="1">
      <c r="A1409" s="14"/>
      <c r="B1409" s="240"/>
      <c r="C1409" s="241"/>
      <c r="D1409" s="231" t="s">
        <v>149</v>
      </c>
      <c r="E1409" s="242" t="s">
        <v>1</v>
      </c>
      <c r="F1409" s="243" t="s">
        <v>171</v>
      </c>
      <c r="G1409" s="241"/>
      <c r="H1409" s="244">
        <v>9.5190000000000001</v>
      </c>
      <c r="I1409" s="245"/>
      <c r="J1409" s="241"/>
      <c r="K1409" s="241"/>
      <c r="L1409" s="246"/>
      <c r="M1409" s="247"/>
      <c r="N1409" s="248"/>
      <c r="O1409" s="248"/>
      <c r="P1409" s="248"/>
      <c r="Q1409" s="248"/>
      <c r="R1409" s="248"/>
      <c r="S1409" s="248"/>
      <c r="T1409" s="249"/>
      <c r="U1409" s="14"/>
      <c r="V1409" s="14"/>
      <c r="W1409" s="14"/>
      <c r="X1409" s="14"/>
      <c r="Y1409" s="14"/>
      <c r="Z1409" s="14"/>
      <c r="AA1409" s="14"/>
      <c r="AB1409" s="14"/>
      <c r="AC1409" s="14"/>
      <c r="AD1409" s="14"/>
      <c r="AE1409" s="14"/>
      <c r="AT1409" s="250" t="s">
        <v>149</v>
      </c>
      <c r="AU1409" s="250" t="s">
        <v>147</v>
      </c>
      <c r="AV1409" s="14" t="s">
        <v>147</v>
      </c>
      <c r="AW1409" s="14" t="s">
        <v>30</v>
      </c>
      <c r="AX1409" s="14" t="s">
        <v>73</v>
      </c>
      <c r="AY1409" s="250" t="s">
        <v>139</v>
      </c>
    </row>
    <row r="1410" s="13" customFormat="1">
      <c r="A1410" s="13"/>
      <c r="B1410" s="229"/>
      <c r="C1410" s="230"/>
      <c r="D1410" s="231" t="s">
        <v>149</v>
      </c>
      <c r="E1410" s="232" t="s">
        <v>1</v>
      </c>
      <c r="F1410" s="233" t="s">
        <v>172</v>
      </c>
      <c r="G1410" s="230"/>
      <c r="H1410" s="232" t="s">
        <v>1</v>
      </c>
      <c r="I1410" s="234"/>
      <c r="J1410" s="230"/>
      <c r="K1410" s="230"/>
      <c r="L1410" s="235"/>
      <c r="M1410" s="236"/>
      <c r="N1410" s="237"/>
      <c r="O1410" s="237"/>
      <c r="P1410" s="237"/>
      <c r="Q1410" s="237"/>
      <c r="R1410" s="237"/>
      <c r="S1410" s="237"/>
      <c r="T1410" s="238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39" t="s">
        <v>149</v>
      </c>
      <c r="AU1410" s="239" t="s">
        <v>147</v>
      </c>
      <c r="AV1410" s="13" t="s">
        <v>81</v>
      </c>
      <c r="AW1410" s="13" t="s">
        <v>30</v>
      </c>
      <c r="AX1410" s="13" t="s">
        <v>73</v>
      </c>
      <c r="AY1410" s="239" t="s">
        <v>139</v>
      </c>
    </row>
    <row r="1411" s="14" customFormat="1">
      <c r="A1411" s="14"/>
      <c r="B1411" s="240"/>
      <c r="C1411" s="241"/>
      <c r="D1411" s="231" t="s">
        <v>149</v>
      </c>
      <c r="E1411" s="242" t="s">
        <v>1</v>
      </c>
      <c r="F1411" s="243" t="s">
        <v>173</v>
      </c>
      <c r="G1411" s="241"/>
      <c r="H1411" s="244">
        <v>20.48</v>
      </c>
      <c r="I1411" s="245"/>
      <c r="J1411" s="241"/>
      <c r="K1411" s="241"/>
      <c r="L1411" s="246"/>
      <c r="M1411" s="247"/>
      <c r="N1411" s="248"/>
      <c r="O1411" s="248"/>
      <c r="P1411" s="248"/>
      <c r="Q1411" s="248"/>
      <c r="R1411" s="248"/>
      <c r="S1411" s="248"/>
      <c r="T1411" s="249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0" t="s">
        <v>149</v>
      </c>
      <c r="AU1411" s="250" t="s">
        <v>147</v>
      </c>
      <c r="AV1411" s="14" t="s">
        <v>147</v>
      </c>
      <c r="AW1411" s="14" t="s">
        <v>30</v>
      </c>
      <c r="AX1411" s="14" t="s">
        <v>73</v>
      </c>
      <c r="AY1411" s="250" t="s">
        <v>139</v>
      </c>
    </row>
    <row r="1412" s="13" customFormat="1">
      <c r="A1412" s="13"/>
      <c r="B1412" s="229"/>
      <c r="C1412" s="230"/>
      <c r="D1412" s="231" t="s">
        <v>149</v>
      </c>
      <c r="E1412" s="232" t="s">
        <v>1</v>
      </c>
      <c r="F1412" s="233" t="s">
        <v>1677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149</v>
      </c>
      <c r="AU1412" s="239" t="s">
        <v>147</v>
      </c>
      <c r="AV1412" s="13" t="s">
        <v>81</v>
      </c>
      <c r="AW1412" s="13" t="s">
        <v>30</v>
      </c>
      <c r="AX1412" s="13" t="s">
        <v>73</v>
      </c>
      <c r="AY1412" s="239" t="s">
        <v>139</v>
      </c>
    </row>
    <row r="1413" s="13" customFormat="1">
      <c r="A1413" s="13"/>
      <c r="B1413" s="229"/>
      <c r="C1413" s="230"/>
      <c r="D1413" s="231" t="s">
        <v>149</v>
      </c>
      <c r="E1413" s="232" t="s">
        <v>1</v>
      </c>
      <c r="F1413" s="233" t="s">
        <v>162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149</v>
      </c>
      <c r="AU1413" s="239" t="s">
        <v>147</v>
      </c>
      <c r="AV1413" s="13" t="s">
        <v>81</v>
      </c>
      <c r="AW1413" s="13" t="s">
        <v>30</v>
      </c>
      <c r="AX1413" s="13" t="s">
        <v>73</v>
      </c>
      <c r="AY1413" s="239" t="s">
        <v>139</v>
      </c>
    </row>
    <row r="1414" s="14" customFormat="1">
      <c r="A1414" s="14"/>
      <c r="B1414" s="240"/>
      <c r="C1414" s="241"/>
      <c r="D1414" s="231" t="s">
        <v>149</v>
      </c>
      <c r="E1414" s="242" t="s">
        <v>1</v>
      </c>
      <c r="F1414" s="243" t="s">
        <v>197</v>
      </c>
      <c r="G1414" s="241"/>
      <c r="H1414" s="244">
        <v>46.472000000000001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149</v>
      </c>
      <c r="AU1414" s="250" t="s">
        <v>147</v>
      </c>
      <c r="AV1414" s="14" t="s">
        <v>147</v>
      </c>
      <c r="AW1414" s="14" t="s">
        <v>30</v>
      </c>
      <c r="AX1414" s="14" t="s">
        <v>73</v>
      </c>
      <c r="AY1414" s="250" t="s">
        <v>139</v>
      </c>
    </row>
    <row r="1415" s="13" customFormat="1">
      <c r="A1415" s="13"/>
      <c r="B1415" s="229"/>
      <c r="C1415" s="230"/>
      <c r="D1415" s="231" t="s">
        <v>149</v>
      </c>
      <c r="E1415" s="232" t="s">
        <v>1</v>
      </c>
      <c r="F1415" s="233" t="s">
        <v>166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149</v>
      </c>
      <c r="AU1415" s="239" t="s">
        <v>147</v>
      </c>
      <c r="AV1415" s="13" t="s">
        <v>81</v>
      </c>
      <c r="AW1415" s="13" t="s">
        <v>30</v>
      </c>
      <c r="AX1415" s="13" t="s">
        <v>73</v>
      </c>
      <c r="AY1415" s="239" t="s">
        <v>139</v>
      </c>
    </row>
    <row r="1416" s="14" customFormat="1">
      <c r="A1416" s="14"/>
      <c r="B1416" s="240"/>
      <c r="C1416" s="241"/>
      <c r="D1416" s="231" t="s">
        <v>149</v>
      </c>
      <c r="E1416" s="242" t="s">
        <v>1</v>
      </c>
      <c r="F1416" s="243" t="s">
        <v>1678</v>
      </c>
      <c r="G1416" s="241"/>
      <c r="H1416" s="244">
        <v>10.736000000000001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0" t="s">
        <v>149</v>
      </c>
      <c r="AU1416" s="250" t="s">
        <v>147</v>
      </c>
      <c r="AV1416" s="14" t="s">
        <v>147</v>
      </c>
      <c r="AW1416" s="14" t="s">
        <v>30</v>
      </c>
      <c r="AX1416" s="14" t="s">
        <v>73</v>
      </c>
      <c r="AY1416" s="250" t="s">
        <v>139</v>
      </c>
    </row>
    <row r="1417" s="13" customFormat="1">
      <c r="A1417" s="13"/>
      <c r="B1417" s="229"/>
      <c r="C1417" s="230"/>
      <c r="D1417" s="231" t="s">
        <v>149</v>
      </c>
      <c r="E1417" s="232" t="s">
        <v>1</v>
      </c>
      <c r="F1417" s="233" t="s">
        <v>164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149</v>
      </c>
      <c r="AU1417" s="239" t="s">
        <v>147</v>
      </c>
      <c r="AV1417" s="13" t="s">
        <v>81</v>
      </c>
      <c r="AW1417" s="13" t="s">
        <v>30</v>
      </c>
      <c r="AX1417" s="13" t="s">
        <v>73</v>
      </c>
      <c r="AY1417" s="239" t="s">
        <v>139</v>
      </c>
    </row>
    <row r="1418" s="14" customFormat="1">
      <c r="A1418" s="14"/>
      <c r="B1418" s="240"/>
      <c r="C1418" s="241"/>
      <c r="D1418" s="231" t="s">
        <v>149</v>
      </c>
      <c r="E1418" s="242" t="s">
        <v>1</v>
      </c>
      <c r="F1418" s="243" t="s">
        <v>199</v>
      </c>
      <c r="G1418" s="241"/>
      <c r="H1418" s="244">
        <v>17.18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149</v>
      </c>
      <c r="AU1418" s="250" t="s">
        <v>147</v>
      </c>
      <c r="AV1418" s="14" t="s">
        <v>147</v>
      </c>
      <c r="AW1418" s="14" t="s">
        <v>30</v>
      </c>
      <c r="AX1418" s="14" t="s">
        <v>73</v>
      </c>
      <c r="AY1418" s="250" t="s">
        <v>139</v>
      </c>
    </row>
    <row r="1419" s="13" customFormat="1">
      <c r="A1419" s="13"/>
      <c r="B1419" s="229"/>
      <c r="C1419" s="230"/>
      <c r="D1419" s="231" t="s">
        <v>149</v>
      </c>
      <c r="E1419" s="232" t="s">
        <v>1</v>
      </c>
      <c r="F1419" s="233" t="s">
        <v>168</v>
      </c>
      <c r="G1419" s="230"/>
      <c r="H1419" s="232" t="s">
        <v>1</v>
      </c>
      <c r="I1419" s="234"/>
      <c r="J1419" s="230"/>
      <c r="K1419" s="230"/>
      <c r="L1419" s="235"/>
      <c r="M1419" s="236"/>
      <c r="N1419" s="237"/>
      <c r="O1419" s="237"/>
      <c r="P1419" s="237"/>
      <c r="Q1419" s="237"/>
      <c r="R1419" s="237"/>
      <c r="S1419" s="237"/>
      <c r="T1419" s="238"/>
      <c r="U1419" s="13"/>
      <c r="V1419" s="13"/>
      <c r="W1419" s="13"/>
      <c r="X1419" s="13"/>
      <c r="Y1419" s="13"/>
      <c r="Z1419" s="13"/>
      <c r="AA1419" s="13"/>
      <c r="AB1419" s="13"/>
      <c r="AC1419" s="13"/>
      <c r="AD1419" s="13"/>
      <c r="AE1419" s="13"/>
      <c r="AT1419" s="239" t="s">
        <v>149</v>
      </c>
      <c r="AU1419" s="239" t="s">
        <v>147</v>
      </c>
      <c r="AV1419" s="13" t="s">
        <v>81</v>
      </c>
      <c r="AW1419" s="13" t="s">
        <v>30</v>
      </c>
      <c r="AX1419" s="13" t="s">
        <v>73</v>
      </c>
      <c r="AY1419" s="239" t="s">
        <v>139</v>
      </c>
    </row>
    <row r="1420" s="14" customFormat="1">
      <c r="A1420" s="14"/>
      <c r="B1420" s="240"/>
      <c r="C1420" s="241"/>
      <c r="D1420" s="231" t="s">
        <v>149</v>
      </c>
      <c r="E1420" s="242" t="s">
        <v>1</v>
      </c>
      <c r="F1420" s="243" t="s">
        <v>200</v>
      </c>
      <c r="G1420" s="241"/>
      <c r="H1420" s="244">
        <v>14.547000000000001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149</v>
      </c>
      <c r="AU1420" s="250" t="s">
        <v>147</v>
      </c>
      <c r="AV1420" s="14" t="s">
        <v>147</v>
      </c>
      <c r="AW1420" s="14" t="s">
        <v>30</v>
      </c>
      <c r="AX1420" s="14" t="s">
        <v>73</v>
      </c>
      <c r="AY1420" s="250" t="s">
        <v>139</v>
      </c>
    </row>
    <row r="1421" s="13" customFormat="1">
      <c r="A1421" s="13"/>
      <c r="B1421" s="229"/>
      <c r="C1421" s="230"/>
      <c r="D1421" s="231" t="s">
        <v>149</v>
      </c>
      <c r="E1421" s="232" t="s">
        <v>1</v>
      </c>
      <c r="F1421" s="233" t="s">
        <v>172</v>
      </c>
      <c r="G1421" s="230"/>
      <c r="H1421" s="232" t="s">
        <v>1</v>
      </c>
      <c r="I1421" s="234"/>
      <c r="J1421" s="230"/>
      <c r="K1421" s="230"/>
      <c r="L1421" s="235"/>
      <c r="M1421" s="236"/>
      <c r="N1421" s="237"/>
      <c r="O1421" s="237"/>
      <c r="P1421" s="237"/>
      <c r="Q1421" s="237"/>
      <c r="R1421" s="237"/>
      <c r="S1421" s="237"/>
      <c r="T1421" s="238"/>
      <c r="U1421" s="13"/>
      <c r="V1421" s="13"/>
      <c r="W1421" s="13"/>
      <c r="X1421" s="13"/>
      <c r="Y1421" s="13"/>
      <c r="Z1421" s="13"/>
      <c r="AA1421" s="13"/>
      <c r="AB1421" s="13"/>
      <c r="AC1421" s="13"/>
      <c r="AD1421" s="13"/>
      <c r="AE1421" s="13"/>
      <c r="AT1421" s="239" t="s">
        <v>149</v>
      </c>
      <c r="AU1421" s="239" t="s">
        <v>147</v>
      </c>
      <c r="AV1421" s="13" t="s">
        <v>81</v>
      </c>
      <c r="AW1421" s="13" t="s">
        <v>30</v>
      </c>
      <c r="AX1421" s="13" t="s">
        <v>73</v>
      </c>
      <c r="AY1421" s="239" t="s">
        <v>139</v>
      </c>
    </row>
    <row r="1422" s="14" customFormat="1">
      <c r="A1422" s="14"/>
      <c r="B1422" s="240"/>
      <c r="C1422" s="241"/>
      <c r="D1422" s="231" t="s">
        <v>149</v>
      </c>
      <c r="E1422" s="242" t="s">
        <v>1</v>
      </c>
      <c r="F1422" s="243" t="s">
        <v>201</v>
      </c>
      <c r="G1422" s="241"/>
      <c r="H1422" s="244">
        <v>50.829000000000001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149</v>
      </c>
      <c r="AU1422" s="250" t="s">
        <v>147</v>
      </c>
      <c r="AV1422" s="14" t="s">
        <v>147</v>
      </c>
      <c r="AW1422" s="14" t="s">
        <v>30</v>
      </c>
      <c r="AX1422" s="14" t="s">
        <v>73</v>
      </c>
      <c r="AY1422" s="250" t="s">
        <v>139</v>
      </c>
    </row>
    <row r="1423" s="13" customFormat="1">
      <c r="A1423" s="13"/>
      <c r="B1423" s="229"/>
      <c r="C1423" s="230"/>
      <c r="D1423" s="231" t="s">
        <v>149</v>
      </c>
      <c r="E1423" s="232" t="s">
        <v>1</v>
      </c>
      <c r="F1423" s="233" t="s">
        <v>170</v>
      </c>
      <c r="G1423" s="230"/>
      <c r="H1423" s="232" t="s">
        <v>1</v>
      </c>
      <c r="I1423" s="234"/>
      <c r="J1423" s="230"/>
      <c r="K1423" s="230"/>
      <c r="L1423" s="235"/>
      <c r="M1423" s="236"/>
      <c r="N1423" s="237"/>
      <c r="O1423" s="237"/>
      <c r="P1423" s="237"/>
      <c r="Q1423" s="237"/>
      <c r="R1423" s="237"/>
      <c r="S1423" s="237"/>
      <c r="T1423" s="238"/>
      <c r="U1423" s="13"/>
      <c r="V1423" s="13"/>
      <c r="W1423" s="13"/>
      <c r="X1423" s="13"/>
      <c r="Y1423" s="13"/>
      <c r="Z1423" s="13"/>
      <c r="AA1423" s="13"/>
      <c r="AB1423" s="13"/>
      <c r="AC1423" s="13"/>
      <c r="AD1423" s="13"/>
      <c r="AE1423" s="13"/>
      <c r="AT1423" s="239" t="s">
        <v>149</v>
      </c>
      <c r="AU1423" s="239" t="s">
        <v>147</v>
      </c>
      <c r="AV1423" s="13" t="s">
        <v>81</v>
      </c>
      <c r="AW1423" s="13" t="s">
        <v>30</v>
      </c>
      <c r="AX1423" s="13" t="s">
        <v>73</v>
      </c>
      <c r="AY1423" s="239" t="s">
        <v>139</v>
      </c>
    </row>
    <row r="1424" s="14" customFormat="1">
      <c r="A1424" s="14"/>
      <c r="B1424" s="240"/>
      <c r="C1424" s="241"/>
      <c r="D1424" s="231" t="s">
        <v>149</v>
      </c>
      <c r="E1424" s="242" t="s">
        <v>1</v>
      </c>
      <c r="F1424" s="243" t="s">
        <v>202</v>
      </c>
      <c r="G1424" s="241"/>
      <c r="H1424" s="244">
        <v>32.204999999999998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149</v>
      </c>
      <c r="AU1424" s="250" t="s">
        <v>147</v>
      </c>
      <c r="AV1424" s="14" t="s">
        <v>147</v>
      </c>
      <c r="AW1424" s="14" t="s">
        <v>30</v>
      </c>
      <c r="AX1424" s="14" t="s">
        <v>73</v>
      </c>
      <c r="AY1424" s="250" t="s">
        <v>139</v>
      </c>
    </row>
    <row r="1425" s="13" customFormat="1">
      <c r="A1425" s="13"/>
      <c r="B1425" s="229"/>
      <c r="C1425" s="230"/>
      <c r="D1425" s="231" t="s">
        <v>149</v>
      </c>
      <c r="E1425" s="232" t="s">
        <v>1</v>
      </c>
      <c r="F1425" s="233" t="s">
        <v>203</v>
      </c>
      <c r="G1425" s="230"/>
      <c r="H1425" s="232" t="s">
        <v>1</v>
      </c>
      <c r="I1425" s="234"/>
      <c r="J1425" s="230"/>
      <c r="K1425" s="230"/>
      <c r="L1425" s="235"/>
      <c r="M1425" s="236"/>
      <c r="N1425" s="237"/>
      <c r="O1425" s="237"/>
      <c r="P1425" s="237"/>
      <c r="Q1425" s="237"/>
      <c r="R1425" s="237"/>
      <c r="S1425" s="237"/>
      <c r="T1425" s="238"/>
      <c r="U1425" s="13"/>
      <c r="V1425" s="13"/>
      <c r="W1425" s="13"/>
      <c r="X1425" s="13"/>
      <c r="Y1425" s="13"/>
      <c r="Z1425" s="13"/>
      <c r="AA1425" s="13"/>
      <c r="AB1425" s="13"/>
      <c r="AC1425" s="13"/>
      <c r="AD1425" s="13"/>
      <c r="AE1425" s="13"/>
      <c r="AT1425" s="239" t="s">
        <v>149</v>
      </c>
      <c r="AU1425" s="239" t="s">
        <v>147</v>
      </c>
      <c r="AV1425" s="13" t="s">
        <v>81</v>
      </c>
      <c r="AW1425" s="13" t="s">
        <v>30</v>
      </c>
      <c r="AX1425" s="13" t="s">
        <v>73</v>
      </c>
      <c r="AY1425" s="239" t="s">
        <v>139</v>
      </c>
    </row>
    <row r="1426" s="14" customFormat="1">
      <c r="A1426" s="14"/>
      <c r="B1426" s="240"/>
      <c r="C1426" s="241"/>
      <c r="D1426" s="231" t="s">
        <v>149</v>
      </c>
      <c r="E1426" s="242" t="s">
        <v>1</v>
      </c>
      <c r="F1426" s="243" t="s">
        <v>204</v>
      </c>
      <c r="G1426" s="241"/>
      <c r="H1426" s="244">
        <v>-17.102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0" t="s">
        <v>149</v>
      </c>
      <c r="AU1426" s="250" t="s">
        <v>147</v>
      </c>
      <c r="AV1426" s="14" t="s">
        <v>147</v>
      </c>
      <c r="AW1426" s="14" t="s">
        <v>30</v>
      </c>
      <c r="AX1426" s="14" t="s">
        <v>73</v>
      </c>
      <c r="AY1426" s="250" t="s">
        <v>139</v>
      </c>
    </row>
    <row r="1427" s="15" customFormat="1">
      <c r="A1427" s="15"/>
      <c r="B1427" s="251"/>
      <c r="C1427" s="252"/>
      <c r="D1427" s="231" t="s">
        <v>149</v>
      </c>
      <c r="E1427" s="253" t="s">
        <v>1</v>
      </c>
      <c r="F1427" s="254" t="s">
        <v>174</v>
      </c>
      <c r="G1427" s="252"/>
      <c r="H1427" s="255">
        <v>198.84899999999999</v>
      </c>
      <c r="I1427" s="256"/>
      <c r="J1427" s="252"/>
      <c r="K1427" s="252"/>
      <c r="L1427" s="257"/>
      <c r="M1427" s="258"/>
      <c r="N1427" s="259"/>
      <c r="O1427" s="259"/>
      <c r="P1427" s="259"/>
      <c r="Q1427" s="259"/>
      <c r="R1427" s="259"/>
      <c r="S1427" s="259"/>
      <c r="T1427" s="260"/>
      <c r="U1427" s="15"/>
      <c r="V1427" s="15"/>
      <c r="W1427" s="15"/>
      <c r="X1427" s="15"/>
      <c r="Y1427" s="15"/>
      <c r="Z1427" s="15"/>
      <c r="AA1427" s="15"/>
      <c r="AB1427" s="15"/>
      <c r="AC1427" s="15"/>
      <c r="AD1427" s="15"/>
      <c r="AE1427" s="15"/>
      <c r="AT1427" s="261" t="s">
        <v>149</v>
      </c>
      <c r="AU1427" s="261" t="s">
        <v>147</v>
      </c>
      <c r="AV1427" s="15" t="s">
        <v>146</v>
      </c>
      <c r="AW1427" s="15" t="s">
        <v>30</v>
      </c>
      <c r="AX1427" s="15" t="s">
        <v>81</v>
      </c>
      <c r="AY1427" s="261" t="s">
        <v>139</v>
      </c>
    </row>
    <row r="1428" s="2" customFormat="1" ht="24.15" customHeight="1">
      <c r="A1428" s="38"/>
      <c r="B1428" s="39"/>
      <c r="C1428" s="215" t="s">
        <v>1679</v>
      </c>
      <c r="D1428" s="215" t="s">
        <v>142</v>
      </c>
      <c r="E1428" s="216" t="s">
        <v>1680</v>
      </c>
      <c r="F1428" s="217" t="s">
        <v>1681</v>
      </c>
      <c r="G1428" s="218" t="s">
        <v>154</v>
      </c>
      <c r="H1428" s="219">
        <v>198.84899999999999</v>
      </c>
      <c r="I1428" s="220"/>
      <c r="J1428" s="221">
        <f>ROUND(I1428*H1428,2)</f>
        <v>0</v>
      </c>
      <c r="K1428" s="222"/>
      <c r="L1428" s="44"/>
      <c r="M1428" s="223" t="s">
        <v>1</v>
      </c>
      <c r="N1428" s="224" t="s">
        <v>39</v>
      </c>
      <c r="O1428" s="91"/>
      <c r="P1428" s="225">
        <f>O1428*H1428</f>
        <v>0</v>
      </c>
      <c r="Q1428" s="225">
        <v>0</v>
      </c>
      <c r="R1428" s="225">
        <f>Q1428*H1428</f>
        <v>0</v>
      </c>
      <c r="S1428" s="225">
        <v>0.00014999999999999999</v>
      </c>
      <c r="T1428" s="226">
        <f>S1428*H1428</f>
        <v>0.029827349999999996</v>
      </c>
      <c r="U1428" s="38"/>
      <c r="V1428" s="38"/>
      <c r="W1428" s="38"/>
      <c r="X1428" s="38"/>
      <c r="Y1428" s="38"/>
      <c r="Z1428" s="38"/>
      <c r="AA1428" s="38"/>
      <c r="AB1428" s="38"/>
      <c r="AC1428" s="38"/>
      <c r="AD1428" s="38"/>
      <c r="AE1428" s="38"/>
      <c r="AR1428" s="227" t="s">
        <v>247</v>
      </c>
      <c r="AT1428" s="227" t="s">
        <v>142</v>
      </c>
      <c r="AU1428" s="227" t="s">
        <v>147</v>
      </c>
      <c r="AY1428" s="17" t="s">
        <v>139</v>
      </c>
      <c r="BE1428" s="228">
        <f>IF(N1428="základní",J1428,0)</f>
        <v>0</v>
      </c>
      <c r="BF1428" s="228">
        <f>IF(N1428="snížená",J1428,0)</f>
        <v>0</v>
      </c>
      <c r="BG1428" s="228">
        <f>IF(N1428="zákl. přenesená",J1428,0)</f>
        <v>0</v>
      </c>
      <c r="BH1428" s="228">
        <f>IF(N1428="sníž. přenesená",J1428,0)</f>
        <v>0</v>
      </c>
      <c r="BI1428" s="228">
        <f>IF(N1428="nulová",J1428,0)</f>
        <v>0</v>
      </c>
      <c r="BJ1428" s="17" t="s">
        <v>147</v>
      </c>
      <c r="BK1428" s="228">
        <f>ROUND(I1428*H1428,2)</f>
        <v>0</v>
      </c>
      <c r="BL1428" s="17" t="s">
        <v>247</v>
      </c>
      <c r="BM1428" s="227" t="s">
        <v>1682</v>
      </c>
    </row>
    <row r="1429" s="13" customFormat="1">
      <c r="A1429" s="13"/>
      <c r="B1429" s="229"/>
      <c r="C1429" s="230"/>
      <c r="D1429" s="231" t="s">
        <v>149</v>
      </c>
      <c r="E1429" s="232" t="s">
        <v>1</v>
      </c>
      <c r="F1429" s="233" t="s">
        <v>1676</v>
      </c>
      <c r="G1429" s="230"/>
      <c r="H1429" s="232" t="s">
        <v>1</v>
      </c>
      <c r="I1429" s="234"/>
      <c r="J1429" s="230"/>
      <c r="K1429" s="230"/>
      <c r="L1429" s="235"/>
      <c r="M1429" s="236"/>
      <c r="N1429" s="237"/>
      <c r="O1429" s="237"/>
      <c r="P1429" s="237"/>
      <c r="Q1429" s="237"/>
      <c r="R1429" s="237"/>
      <c r="S1429" s="237"/>
      <c r="T1429" s="238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39" t="s">
        <v>149</v>
      </c>
      <c r="AU1429" s="239" t="s">
        <v>147</v>
      </c>
      <c r="AV1429" s="13" t="s">
        <v>81</v>
      </c>
      <c r="AW1429" s="13" t="s">
        <v>30</v>
      </c>
      <c r="AX1429" s="13" t="s">
        <v>73</v>
      </c>
      <c r="AY1429" s="239" t="s">
        <v>139</v>
      </c>
    </row>
    <row r="1430" s="13" customFormat="1">
      <c r="A1430" s="13"/>
      <c r="B1430" s="229"/>
      <c r="C1430" s="230"/>
      <c r="D1430" s="231" t="s">
        <v>149</v>
      </c>
      <c r="E1430" s="232" t="s">
        <v>1</v>
      </c>
      <c r="F1430" s="233" t="s">
        <v>162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149</v>
      </c>
      <c r="AU1430" s="239" t="s">
        <v>147</v>
      </c>
      <c r="AV1430" s="13" t="s">
        <v>81</v>
      </c>
      <c r="AW1430" s="13" t="s">
        <v>30</v>
      </c>
      <c r="AX1430" s="13" t="s">
        <v>73</v>
      </c>
      <c r="AY1430" s="239" t="s">
        <v>139</v>
      </c>
    </row>
    <row r="1431" s="14" customFormat="1">
      <c r="A1431" s="14"/>
      <c r="B1431" s="240"/>
      <c r="C1431" s="241"/>
      <c r="D1431" s="231" t="s">
        <v>149</v>
      </c>
      <c r="E1431" s="242" t="s">
        <v>1</v>
      </c>
      <c r="F1431" s="243" t="s">
        <v>163</v>
      </c>
      <c r="G1431" s="241"/>
      <c r="H1431" s="244">
        <v>9.0600000000000005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149</v>
      </c>
      <c r="AU1431" s="250" t="s">
        <v>147</v>
      </c>
      <c r="AV1431" s="14" t="s">
        <v>147</v>
      </c>
      <c r="AW1431" s="14" t="s">
        <v>30</v>
      </c>
      <c r="AX1431" s="14" t="s">
        <v>73</v>
      </c>
      <c r="AY1431" s="250" t="s">
        <v>139</v>
      </c>
    </row>
    <row r="1432" s="13" customFormat="1">
      <c r="A1432" s="13"/>
      <c r="B1432" s="229"/>
      <c r="C1432" s="230"/>
      <c r="D1432" s="231" t="s">
        <v>149</v>
      </c>
      <c r="E1432" s="232" t="s">
        <v>1</v>
      </c>
      <c r="F1432" s="233" t="s">
        <v>164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149</v>
      </c>
      <c r="AU1432" s="239" t="s">
        <v>147</v>
      </c>
      <c r="AV1432" s="13" t="s">
        <v>81</v>
      </c>
      <c r="AW1432" s="13" t="s">
        <v>30</v>
      </c>
      <c r="AX1432" s="13" t="s">
        <v>73</v>
      </c>
      <c r="AY1432" s="239" t="s">
        <v>139</v>
      </c>
    </row>
    <row r="1433" s="14" customFormat="1">
      <c r="A1433" s="14"/>
      <c r="B1433" s="240"/>
      <c r="C1433" s="241"/>
      <c r="D1433" s="231" t="s">
        <v>149</v>
      </c>
      <c r="E1433" s="242" t="s">
        <v>1</v>
      </c>
      <c r="F1433" s="243" t="s">
        <v>165</v>
      </c>
      <c r="G1433" s="241"/>
      <c r="H1433" s="244">
        <v>2.488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149</v>
      </c>
      <c r="AU1433" s="250" t="s">
        <v>147</v>
      </c>
      <c r="AV1433" s="14" t="s">
        <v>147</v>
      </c>
      <c r="AW1433" s="14" t="s">
        <v>30</v>
      </c>
      <c r="AX1433" s="14" t="s">
        <v>73</v>
      </c>
      <c r="AY1433" s="250" t="s">
        <v>139</v>
      </c>
    </row>
    <row r="1434" s="13" customFormat="1">
      <c r="A1434" s="13"/>
      <c r="B1434" s="229"/>
      <c r="C1434" s="230"/>
      <c r="D1434" s="231" t="s">
        <v>149</v>
      </c>
      <c r="E1434" s="232" t="s">
        <v>1</v>
      </c>
      <c r="F1434" s="233" t="s">
        <v>166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149</v>
      </c>
      <c r="AU1434" s="239" t="s">
        <v>147</v>
      </c>
      <c r="AV1434" s="13" t="s">
        <v>81</v>
      </c>
      <c r="AW1434" s="13" t="s">
        <v>30</v>
      </c>
      <c r="AX1434" s="13" t="s">
        <v>73</v>
      </c>
      <c r="AY1434" s="239" t="s">
        <v>139</v>
      </c>
    </row>
    <row r="1435" s="14" customFormat="1">
      <c r="A1435" s="14"/>
      <c r="B1435" s="240"/>
      <c r="C1435" s="241"/>
      <c r="D1435" s="231" t="s">
        <v>149</v>
      </c>
      <c r="E1435" s="242" t="s">
        <v>1</v>
      </c>
      <c r="F1435" s="243" t="s">
        <v>167</v>
      </c>
      <c r="G1435" s="241"/>
      <c r="H1435" s="244">
        <v>1.0129999999999999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149</v>
      </c>
      <c r="AU1435" s="250" t="s">
        <v>147</v>
      </c>
      <c r="AV1435" s="14" t="s">
        <v>147</v>
      </c>
      <c r="AW1435" s="14" t="s">
        <v>30</v>
      </c>
      <c r="AX1435" s="14" t="s">
        <v>73</v>
      </c>
      <c r="AY1435" s="250" t="s">
        <v>139</v>
      </c>
    </row>
    <row r="1436" s="13" customFormat="1">
      <c r="A1436" s="13"/>
      <c r="B1436" s="229"/>
      <c r="C1436" s="230"/>
      <c r="D1436" s="231" t="s">
        <v>149</v>
      </c>
      <c r="E1436" s="232" t="s">
        <v>1</v>
      </c>
      <c r="F1436" s="233" t="s">
        <v>168</v>
      </c>
      <c r="G1436" s="230"/>
      <c r="H1436" s="232" t="s">
        <v>1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9" t="s">
        <v>149</v>
      </c>
      <c r="AU1436" s="239" t="s">
        <v>147</v>
      </c>
      <c r="AV1436" s="13" t="s">
        <v>81</v>
      </c>
      <c r="AW1436" s="13" t="s">
        <v>30</v>
      </c>
      <c r="AX1436" s="13" t="s">
        <v>73</v>
      </c>
      <c r="AY1436" s="239" t="s">
        <v>139</v>
      </c>
    </row>
    <row r="1437" s="14" customFormat="1">
      <c r="A1437" s="14"/>
      <c r="B1437" s="240"/>
      <c r="C1437" s="241"/>
      <c r="D1437" s="231" t="s">
        <v>149</v>
      </c>
      <c r="E1437" s="242" t="s">
        <v>1</v>
      </c>
      <c r="F1437" s="243" t="s">
        <v>169</v>
      </c>
      <c r="G1437" s="241"/>
      <c r="H1437" s="244">
        <v>1.4219999999999999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149</v>
      </c>
      <c r="AU1437" s="250" t="s">
        <v>147</v>
      </c>
      <c r="AV1437" s="14" t="s">
        <v>147</v>
      </c>
      <c r="AW1437" s="14" t="s">
        <v>30</v>
      </c>
      <c r="AX1437" s="14" t="s">
        <v>73</v>
      </c>
      <c r="AY1437" s="250" t="s">
        <v>139</v>
      </c>
    </row>
    <row r="1438" s="13" customFormat="1">
      <c r="A1438" s="13"/>
      <c r="B1438" s="229"/>
      <c r="C1438" s="230"/>
      <c r="D1438" s="231" t="s">
        <v>149</v>
      </c>
      <c r="E1438" s="232" t="s">
        <v>1</v>
      </c>
      <c r="F1438" s="233" t="s">
        <v>170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149</v>
      </c>
      <c r="AU1438" s="239" t="s">
        <v>147</v>
      </c>
      <c r="AV1438" s="13" t="s">
        <v>81</v>
      </c>
      <c r="AW1438" s="13" t="s">
        <v>30</v>
      </c>
      <c r="AX1438" s="13" t="s">
        <v>73</v>
      </c>
      <c r="AY1438" s="239" t="s">
        <v>139</v>
      </c>
    </row>
    <row r="1439" s="14" customFormat="1">
      <c r="A1439" s="14"/>
      <c r="B1439" s="240"/>
      <c r="C1439" s="241"/>
      <c r="D1439" s="231" t="s">
        <v>149</v>
      </c>
      <c r="E1439" s="242" t="s">
        <v>1</v>
      </c>
      <c r="F1439" s="243" t="s">
        <v>171</v>
      </c>
      <c r="G1439" s="241"/>
      <c r="H1439" s="244">
        <v>9.5190000000000001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149</v>
      </c>
      <c r="AU1439" s="250" t="s">
        <v>147</v>
      </c>
      <c r="AV1439" s="14" t="s">
        <v>147</v>
      </c>
      <c r="AW1439" s="14" t="s">
        <v>30</v>
      </c>
      <c r="AX1439" s="14" t="s">
        <v>73</v>
      </c>
      <c r="AY1439" s="250" t="s">
        <v>139</v>
      </c>
    </row>
    <row r="1440" s="13" customFormat="1">
      <c r="A1440" s="13"/>
      <c r="B1440" s="229"/>
      <c r="C1440" s="230"/>
      <c r="D1440" s="231" t="s">
        <v>149</v>
      </c>
      <c r="E1440" s="232" t="s">
        <v>1</v>
      </c>
      <c r="F1440" s="233" t="s">
        <v>172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149</v>
      </c>
      <c r="AU1440" s="239" t="s">
        <v>147</v>
      </c>
      <c r="AV1440" s="13" t="s">
        <v>81</v>
      </c>
      <c r="AW1440" s="13" t="s">
        <v>30</v>
      </c>
      <c r="AX1440" s="13" t="s">
        <v>73</v>
      </c>
      <c r="AY1440" s="239" t="s">
        <v>139</v>
      </c>
    </row>
    <row r="1441" s="14" customFormat="1">
      <c r="A1441" s="14"/>
      <c r="B1441" s="240"/>
      <c r="C1441" s="241"/>
      <c r="D1441" s="231" t="s">
        <v>149</v>
      </c>
      <c r="E1441" s="242" t="s">
        <v>1</v>
      </c>
      <c r="F1441" s="243" t="s">
        <v>173</v>
      </c>
      <c r="G1441" s="241"/>
      <c r="H1441" s="244">
        <v>20.48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149</v>
      </c>
      <c r="AU1441" s="250" t="s">
        <v>147</v>
      </c>
      <c r="AV1441" s="14" t="s">
        <v>147</v>
      </c>
      <c r="AW1441" s="14" t="s">
        <v>30</v>
      </c>
      <c r="AX1441" s="14" t="s">
        <v>73</v>
      </c>
      <c r="AY1441" s="250" t="s">
        <v>139</v>
      </c>
    </row>
    <row r="1442" s="13" customFormat="1">
      <c r="A1442" s="13"/>
      <c r="B1442" s="229"/>
      <c r="C1442" s="230"/>
      <c r="D1442" s="231" t="s">
        <v>149</v>
      </c>
      <c r="E1442" s="232" t="s">
        <v>1</v>
      </c>
      <c r="F1442" s="233" t="s">
        <v>1677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149</v>
      </c>
      <c r="AU1442" s="239" t="s">
        <v>147</v>
      </c>
      <c r="AV1442" s="13" t="s">
        <v>81</v>
      </c>
      <c r="AW1442" s="13" t="s">
        <v>30</v>
      </c>
      <c r="AX1442" s="13" t="s">
        <v>73</v>
      </c>
      <c r="AY1442" s="239" t="s">
        <v>139</v>
      </c>
    </row>
    <row r="1443" s="13" customFormat="1">
      <c r="A1443" s="13"/>
      <c r="B1443" s="229"/>
      <c r="C1443" s="230"/>
      <c r="D1443" s="231" t="s">
        <v>149</v>
      </c>
      <c r="E1443" s="232" t="s">
        <v>1</v>
      </c>
      <c r="F1443" s="233" t="s">
        <v>162</v>
      </c>
      <c r="G1443" s="230"/>
      <c r="H1443" s="232" t="s">
        <v>1</v>
      </c>
      <c r="I1443" s="234"/>
      <c r="J1443" s="230"/>
      <c r="K1443" s="230"/>
      <c r="L1443" s="235"/>
      <c r="M1443" s="236"/>
      <c r="N1443" s="237"/>
      <c r="O1443" s="237"/>
      <c r="P1443" s="237"/>
      <c r="Q1443" s="237"/>
      <c r="R1443" s="237"/>
      <c r="S1443" s="237"/>
      <c r="T1443" s="238"/>
      <c r="U1443" s="13"/>
      <c r="V1443" s="13"/>
      <c r="W1443" s="13"/>
      <c r="X1443" s="13"/>
      <c r="Y1443" s="13"/>
      <c r="Z1443" s="13"/>
      <c r="AA1443" s="13"/>
      <c r="AB1443" s="13"/>
      <c r="AC1443" s="13"/>
      <c r="AD1443" s="13"/>
      <c r="AE1443" s="13"/>
      <c r="AT1443" s="239" t="s">
        <v>149</v>
      </c>
      <c r="AU1443" s="239" t="s">
        <v>147</v>
      </c>
      <c r="AV1443" s="13" t="s">
        <v>81</v>
      </c>
      <c r="AW1443" s="13" t="s">
        <v>30</v>
      </c>
      <c r="AX1443" s="13" t="s">
        <v>73</v>
      </c>
      <c r="AY1443" s="239" t="s">
        <v>139</v>
      </c>
    </row>
    <row r="1444" s="14" customFormat="1">
      <c r="A1444" s="14"/>
      <c r="B1444" s="240"/>
      <c r="C1444" s="241"/>
      <c r="D1444" s="231" t="s">
        <v>149</v>
      </c>
      <c r="E1444" s="242" t="s">
        <v>1</v>
      </c>
      <c r="F1444" s="243" t="s">
        <v>197</v>
      </c>
      <c r="G1444" s="241"/>
      <c r="H1444" s="244">
        <v>46.472000000000001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0" t="s">
        <v>149</v>
      </c>
      <c r="AU1444" s="250" t="s">
        <v>147</v>
      </c>
      <c r="AV1444" s="14" t="s">
        <v>147</v>
      </c>
      <c r="AW1444" s="14" t="s">
        <v>30</v>
      </c>
      <c r="AX1444" s="14" t="s">
        <v>73</v>
      </c>
      <c r="AY1444" s="250" t="s">
        <v>139</v>
      </c>
    </row>
    <row r="1445" s="13" customFormat="1">
      <c r="A1445" s="13"/>
      <c r="B1445" s="229"/>
      <c r="C1445" s="230"/>
      <c r="D1445" s="231" t="s">
        <v>149</v>
      </c>
      <c r="E1445" s="232" t="s">
        <v>1</v>
      </c>
      <c r="F1445" s="233" t="s">
        <v>166</v>
      </c>
      <c r="G1445" s="230"/>
      <c r="H1445" s="232" t="s">
        <v>1</v>
      </c>
      <c r="I1445" s="234"/>
      <c r="J1445" s="230"/>
      <c r="K1445" s="230"/>
      <c r="L1445" s="235"/>
      <c r="M1445" s="236"/>
      <c r="N1445" s="237"/>
      <c r="O1445" s="237"/>
      <c r="P1445" s="237"/>
      <c r="Q1445" s="237"/>
      <c r="R1445" s="237"/>
      <c r="S1445" s="237"/>
      <c r="T1445" s="238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39" t="s">
        <v>149</v>
      </c>
      <c r="AU1445" s="239" t="s">
        <v>147</v>
      </c>
      <c r="AV1445" s="13" t="s">
        <v>81</v>
      </c>
      <c r="AW1445" s="13" t="s">
        <v>30</v>
      </c>
      <c r="AX1445" s="13" t="s">
        <v>73</v>
      </c>
      <c r="AY1445" s="239" t="s">
        <v>139</v>
      </c>
    </row>
    <row r="1446" s="14" customFormat="1">
      <c r="A1446" s="14"/>
      <c r="B1446" s="240"/>
      <c r="C1446" s="241"/>
      <c r="D1446" s="231" t="s">
        <v>149</v>
      </c>
      <c r="E1446" s="242" t="s">
        <v>1</v>
      </c>
      <c r="F1446" s="243" t="s">
        <v>1678</v>
      </c>
      <c r="G1446" s="241"/>
      <c r="H1446" s="244">
        <v>10.736000000000001</v>
      </c>
      <c r="I1446" s="245"/>
      <c r="J1446" s="241"/>
      <c r="K1446" s="241"/>
      <c r="L1446" s="246"/>
      <c r="M1446" s="247"/>
      <c r="N1446" s="248"/>
      <c r="O1446" s="248"/>
      <c r="P1446" s="248"/>
      <c r="Q1446" s="248"/>
      <c r="R1446" s="248"/>
      <c r="S1446" s="248"/>
      <c r="T1446" s="249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0" t="s">
        <v>149</v>
      </c>
      <c r="AU1446" s="250" t="s">
        <v>147</v>
      </c>
      <c r="AV1446" s="14" t="s">
        <v>147</v>
      </c>
      <c r="AW1446" s="14" t="s">
        <v>30</v>
      </c>
      <c r="AX1446" s="14" t="s">
        <v>73</v>
      </c>
      <c r="AY1446" s="250" t="s">
        <v>139</v>
      </c>
    </row>
    <row r="1447" s="13" customFormat="1">
      <c r="A1447" s="13"/>
      <c r="B1447" s="229"/>
      <c r="C1447" s="230"/>
      <c r="D1447" s="231" t="s">
        <v>149</v>
      </c>
      <c r="E1447" s="232" t="s">
        <v>1</v>
      </c>
      <c r="F1447" s="233" t="s">
        <v>164</v>
      </c>
      <c r="G1447" s="230"/>
      <c r="H1447" s="232" t="s">
        <v>1</v>
      </c>
      <c r="I1447" s="234"/>
      <c r="J1447" s="230"/>
      <c r="K1447" s="230"/>
      <c r="L1447" s="235"/>
      <c r="M1447" s="236"/>
      <c r="N1447" s="237"/>
      <c r="O1447" s="237"/>
      <c r="P1447" s="237"/>
      <c r="Q1447" s="237"/>
      <c r="R1447" s="237"/>
      <c r="S1447" s="237"/>
      <c r="T1447" s="238"/>
      <c r="U1447" s="13"/>
      <c r="V1447" s="13"/>
      <c r="W1447" s="13"/>
      <c r="X1447" s="13"/>
      <c r="Y1447" s="13"/>
      <c r="Z1447" s="13"/>
      <c r="AA1447" s="13"/>
      <c r="AB1447" s="13"/>
      <c r="AC1447" s="13"/>
      <c r="AD1447" s="13"/>
      <c r="AE1447" s="13"/>
      <c r="AT1447" s="239" t="s">
        <v>149</v>
      </c>
      <c r="AU1447" s="239" t="s">
        <v>147</v>
      </c>
      <c r="AV1447" s="13" t="s">
        <v>81</v>
      </c>
      <c r="AW1447" s="13" t="s">
        <v>30</v>
      </c>
      <c r="AX1447" s="13" t="s">
        <v>73</v>
      </c>
      <c r="AY1447" s="239" t="s">
        <v>139</v>
      </c>
    </row>
    <row r="1448" s="14" customFormat="1">
      <c r="A1448" s="14"/>
      <c r="B1448" s="240"/>
      <c r="C1448" s="241"/>
      <c r="D1448" s="231" t="s">
        <v>149</v>
      </c>
      <c r="E1448" s="242" t="s">
        <v>1</v>
      </c>
      <c r="F1448" s="243" t="s">
        <v>199</v>
      </c>
      <c r="G1448" s="241"/>
      <c r="H1448" s="244">
        <v>17.18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0" t="s">
        <v>149</v>
      </c>
      <c r="AU1448" s="250" t="s">
        <v>147</v>
      </c>
      <c r="AV1448" s="14" t="s">
        <v>147</v>
      </c>
      <c r="AW1448" s="14" t="s">
        <v>30</v>
      </c>
      <c r="AX1448" s="14" t="s">
        <v>73</v>
      </c>
      <c r="AY1448" s="250" t="s">
        <v>139</v>
      </c>
    </row>
    <row r="1449" s="13" customFormat="1">
      <c r="A1449" s="13"/>
      <c r="B1449" s="229"/>
      <c r="C1449" s="230"/>
      <c r="D1449" s="231" t="s">
        <v>149</v>
      </c>
      <c r="E1449" s="232" t="s">
        <v>1</v>
      </c>
      <c r="F1449" s="233" t="s">
        <v>168</v>
      </c>
      <c r="G1449" s="230"/>
      <c r="H1449" s="232" t="s">
        <v>1</v>
      </c>
      <c r="I1449" s="234"/>
      <c r="J1449" s="230"/>
      <c r="K1449" s="230"/>
      <c r="L1449" s="235"/>
      <c r="M1449" s="236"/>
      <c r="N1449" s="237"/>
      <c r="O1449" s="237"/>
      <c r="P1449" s="237"/>
      <c r="Q1449" s="237"/>
      <c r="R1449" s="237"/>
      <c r="S1449" s="237"/>
      <c r="T1449" s="238"/>
      <c r="U1449" s="13"/>
      <c r="V1449" s="13"/>
      <c r="W1449" s="13"/>
      <c r="X1449" s="13"/>
      <c r="Y1449" s="13"/>
      <c r="Z1449" s="13"/>
      <c r="AA1449" s="13"/>
      <c r="AB1449" s="13"/>
      <c r="AC1449" s="13"/>
      <c r="AD1449" s="13"/>
      <c r="AE1449" s="13"/>
      <c r="AT1449" s="239" t="s">
        <v>149</v>
      </c>
      <c r="AU1449" s="239" t="s">
        <v>147</v>
      </c>
      <c r="AV1449" s="13" t="s">
        <v>81</v>
      </c>
      <c r="AW1449" s="13" t="s">
        <v>30</v>
      </c>
      <c r="AX1449" s="13" t="s">
        <v>73</v>
      </c>
      <c r="AY1449" s="239" t="s">
        <v>139</v>
      </c>
    </row>
    <row r="1450" s="14" customFormat="1">
      <c r="A1450" s="14"/>
      <c r="B1450" s="240"/>
      <c r="C1450" s="241"/>
      <c r="D1450" s="231" t="s">
        <v>149</v>
      </c>
      <c r="E1450" s="242" t="s">
        <v>1</v>
      </c>
      <c r="F1450" s="243" t="s">
        <v>200</v>
      </c>
      <c r="G1450" s="241"/>
      <c r="H1450" s="244">
        <v>14.547000000000001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4"/>
      <c r="V1450" s="14"/>
      <c r="W1450" s="14"/>
      <c r="X1450" s="14"/>
      <c r="Y1450" s="14"/>
      <c r="Z1450" s="14"/>
      <c r="AA1450" s="14"/>
      <c r="AB1450" s="14"/>
      <c r="AC1450" s="14"/>
      <c r="AD1450" s="14"/>
      <c r="AE1450" s="14"/>
      <c r="AT1450" s="250" t="s">
        <v>149</v>
      </c>
      <c r="AU1450" s="250" t="s">
        <v>147</v>
      </c>
      <c r="AV1450" s="14" t="s">
        <v>147</v>
      </c>
      <c r="AW1450" s="14" t="s">
        <v>30</v>
      </c>
      <c r="AX1450" s="14" t="s">
        <v>73</v>
      </c>
      <c r="AY1450" s="250" t="s">
        <v>139</v>
      </c>
    </row>
    <row r="1451" s="13" customFormat="1">
      <c r="A1451" s="13"/>
      <c r="B1451" s="229"/>
      <c r="C1451" s="230"/>
      <c r="D1451" s="231" t="s">
        <v>149</v>
      </c>
      <c r="E1451" s="232" t="s">
        <v>1</v>
      </c>
      <c r="F1451" s="233" t="s">
        <v>172</v>
      </c>
      <c r="G1451" s="230"/>
      <c r="H1451" s="232" t="s">
        <v>1</v>
      </c>
      <c r="I1451" s="234"/>
      <c r="J1451" s="230"/>
      <c r="K1451" s="230"/>
      <c r="L1451" s="235"/>
      <c r="M1451" s="236"/>
      <c r="N1451" s="237"/>
      <c r="O1451" s="237"/>
      <c r="P1451" s="237"/>
      <c r="Q1451" s="237"/>
      <c r="R1451" s="237"/>
      <c r="S1451" s="237"/>
      <c r="T1451" s="238"/>
      <c r="U1451" s="13"/>
      <c r="V1451" s="13"/>
      <c r="W1451" s="13"/>
      <c r="X1451" s="13"/>
      <c r="Y1451" s="13"/>
      <c r="Z1451" s="13"/>
      <c r="AA1451" s="13"/>
      <c r="AB1451" s="13"/>
      <c r="AC1451" s="13"/>
      <c r="AD1451" s="13"/>
      <c r="AE1451" s="13"/>
      <c r="AT1451" s="239" t="s">
        <v>149</v>
      </c>
      <c r="AU1451" s="239" t="s">
        <v>147</v>
      </c>
      <c r="AV1451" s="13" t="s">
        <v>81</v>
      </c>
      <c r="AW1451" s="13" t="s">
        <v>30</v>
      </c>
      <c r="AX1451" s="13" t="s">
        <v>73</v>
      </c>
      <c r="AY1451" s="239" t="s">
        <v>139</v>
      </c>
    </row>
    <row r="1452" s="14" customFormat="1">
      <c r="A1452" s="14"/>
      <c r="B1452" s="240"/>
      <c r="C1452" s="241"/>
      <c r="D1452" s="231" t="s">
        <v>149</v>
      </c>
      <c r="E1452" s="242" t="s">
        <v>1</v>
      </c>
      <c r="F1452" s="243" t="s">
        <v>201</v>
      </c>
      <c r="G1452" s="241"/>
      <c r="H1452" s="244">
        <v>50.829000000000001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4"/>
      <c r="V1452" s="14"/>
      <c r="W1452" s="14"/>
      <c r="X1452" s="14"/>
      <c r="Y1452" s="14"/>
      <c r="Z1452" s="14"/>
      <c r="AA1452" s="14"/>
      <c r="AB1452" s="14"/>
      <c r="AC1452" s="14"/>
      <c r="AD1452" s="14"/>
      <c r="AE1452" s="14"/>
      <c r="AT1452" s="250" t="s">
        <v>149</v>
      </c>
      <c r="AU1452" s="250" t="s">
        <v>147</v>
      </c>
      <c r="AV1452" s="14" t="s">
        <v>147</v>
      </c>
      <c r="AW1452" s="14" t="s">
        <v>30</v>
      </c>
      <c r="AX1452" s="14" t="s">
        <v>73</v>
      </c>
      <c r="AY1452" s="250" t="s">
        <v>139</v>
      </c>
    </row>
    <row r="1453" s="13" customFormat="1">
      <c r="A1453" s="13"/>
      <c r="B1453" s="229"/>
      <c r="C1453" s="230"/>
      <c r="D1453" s="231" t="s">
        <v>149</v>
      </c>
      <c r="E1453" s="232" t="s">
        <v>1</v>
      </c>
      <c r="F1453" s="233" t="s">
        <v>170</v>
      </c>
      <c r="G1453" s="230"/>
      <c r="H1453" s="232" t="s">
        <v>1</v>
      </c>
      <c r="I1453" s="234"/>
      <c r="J1453" s="230"/>
      <c r="K1453" s="230"/>
      <c r="L1453" s="235"/>
      <c r="M1453" s="236"/>
      <c r="N1453" s="237"/>
      <c r="O1453" s="237"/>
      <c r="P1453" s="237"/>
      <c r="Q1453" s="237"/>
      <c r="R1453" s="237"/>
      <c r="S1453" s="237"/>
      <c r="T1453" s="238"/>
      <c r="U1453" s="13"/>
      <c r="V1453" s="13"/>
      <c r="W1453" s="13"/>
      <c r="X1453" s="13"/>
      <c r="Y1453" s="13"/>
      <c r="Z1453" s="13"/>
      <c r="AA1453" s="13"/>
      <c r="AB1453" s="13"/>
      <c r="AC1453" s="13"/>
      <c r="AD1453" s="13"/>
      <c r="AE1453" s="13"/>
      <c r="AT1453" s="239" t="s">
        <v>149</v>
      </c>
      <c r="AU1453" s="239" t="s">
        <v>147</v>
      </c>
      <c r="AV1453" s="13" t="s">
        <v>81</v>
      </c>
      <c r="AW1453" s="13" t="s">
        <v>30</v>
      </c>
      <c r="AX1453" s="13" t="s">
        <v>73</v>
      </c>
      <c r="AY1453" s="239" t="s">
        <v>139</v>
      </c>
    </row>
    <row r="1454" s="14" customFormat="1">
      <c r="A1454" s="14"/>
      <c r="B1454" s="240"/>
      <c r="C1454" s="241"/>
      <c r="D1454" s="231" t="s">
        <v>149</v>
      </c>
      <c r="E1454" s="242" t="s">
        <v>1</v>
      </c>
      <c r="F1454" s="243" t="s">
        <v>202</v>
      </c>
      <c r="G1454" s="241"/>
      <c r="H1454" s="244">
        <v>32.204999999999998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4"/>
      <c r="V1454" s="14"/>
      <c r="W1454" s="14"/>
      <c r="X1454" s="14"/>
      <c r="Y1454" s="14"/>
      <c r="Z1454" s="14"/>
      <c r="AA1454" s="14"/>
      <c r="AB1454" s="14"/>
      <c r="AC1454" s="14"/>
      <c r="AD1454" s="14"/>
      <c r="AE1454" s="14"/>
      <c r="AT1454" s="250" t="s">
        <v>149</v>
      </c>
      <c r="AU1454" s="250" t="s">
        <v>147</v>
      </c>
      <c r="AV1454" s="14" t="s">
        <v>147</v>
      </c>
      <c r="AW1454" s="14" t="s">
        <v>30</v>
      </c>
      <c r="AX1454" s="14" t="s">
        <v>73</v>
      </c>
      <c r="AY1454" s="250" t="s">
        <v>139</v>
      </c>
    </row>
    <row r="1455" s="13" customFormat="1">
      <c r="A1455" s="13"/>
      <c r="B1455" s="229"/>
      <c r="C1455" s="230"/>
      <c r="D1455" s="231" t="s">
        <v>149</v>
      </c>
      <c r="E1455" s="232" t="s">
        <v>1</v>
      </c>
      <c r="F1455" s="233" t="s">
        <v>203</v>
      </c>
      <c r="G1455" s="230"/>
      <c r="H1455" s="232" t="s">
        <v>1</v>
      </c>
      <c r="I1455" s="234"/>
      <c r="J1455" s="230"/>
      <c r="K1455" s="230"/>
      <c r="L1455" s="235"/>
      <c r="M1455" s="236"/>
      <c r="N1455" s="237"/>
      <c r="O1455" s="237"/>
      <c r="P1455" s="237"/>
      <c r="Q1455" s="237"/>
      <c r="R1455" s="237"/>
      <c r="S1455" s="237"/>
      <c r="T1455" s="238"/>
      <c r="U1455" s="13"/>
      <c r="V1455" s="13"/>
      <c r="W1455" s="13"/>
      <c r="X1455" s="13"/>
      <c r="Y1455" s="13"/>
      <c r="Z1455" s="13"/>
      <c r="AA1455" s="13"/>
      <c r="AB1455" s="13"/>
      <c r="AC1455" s="13"/>
      <c r="AD1455" s="13"/>
      <c r="AE1455" s="13"/>
      <c r="AT1455" s="239" t="s">
        <v>149</v>
      </c>
      <c r="AU1455" s="239" t="s">
        <v>147</v>
      </c>
      <c r="AV1455" s="13" t="s">
        <v>81</v>
      </c>
      <c r="AW1455" s="13" t="s">
        <v>30</v>
      </c>
      <c r="AX1455" s="13" t="s">
        <v>73</v>
      </c>
      <c r="AY1455" s="239" t="s">
        <v>139</v>
      </c>
    </row>
    <row r="1456" s="14" customFormat="1">
      <c r="A1456" s="14"/>
      <c r="B1456" s="240"/>
      <c r="C1456" s="241"/>
      <c r="D1456" s="231" t="s">
        <v>149</v>
      </c>
      <c r="E1456" s="242" t="s">
        <v>1</v>
      </c>
      <c r="F1456" s="243" t="s">
        <v>204</v>
      </c>
      <c r="G1456" s="241"/>
      <c r="H1456" s="244">
        <v>-17.102</v>
      </c>
      <c r="I1456" s="245"/>
      <c r="J1456" s="241"/>
      <c r="K1456" s="241"/>
      <c r="L1456" s="246"/>
      <c r="M1456" s="247"/>
      <c r="N1456" s="248"/>
      <c r="O1456" s="248"/>
      <c r="P1456" s="248"/>
      <c r="Q1456" s="248"/>
      <c r="R1456" s="248"/>
      <c r="S1456" s="248"/>
      <c r="T1456" s="249"/>
      <c r="U1456" s="14"/>
      <c r="V1456" s="14"/>
      <c r="W1456" s="14"/>
      <c r="X1456" s="14"/>
      <c r="Y1456" s="14"/>
      <c r="Z1456" s="14"/>
      <c r="AA1456" s="14"/>
      <c r="AB1456" s="14"/>
      <c r="AC1456" s="14"/>
      <c r="AD1456" s="14"/>
      <c r="AE1456" s="14"/>
      <c r="AT1456" s="250" t="s">
        <v>149</v>
      </c>
      <c r="AU1456" s="250" t="s">
        <v>147</v>
      </c>
      <c r="AV1456" s="14" t="s">
        <v>147</v>
      </c>
      <c r="AW1456" s="14" t="s">
        <v>30</v>
      </c>
      <c r="AX1456" s="14" t="s">
        <v>73</v>
      </c>
      <c r="AY1456" s="250" t="s">
        <v>139</v>
      </c>
    </row>
    <row r="1457" s="15" customFormat="1">
      <c r="A1457" s="15"/>
      <c r="B1457" s="251"/>
      <c r="C1457" s="252"/>
      <c r="D1457" s="231" t="s">
        <v>149</v>
      </c>
      <c r="E1457" s="253" t="s">
        <v>1</v>
      </c>
      <c r="F1457" s="254" t="s">
        <v>174</v>
      </c>
      <c r="G1457" s="252"/>
      <c r="H1457" s="255">
        <v>198.84899999999999</v>
      </c>
      <c r="I1457" s="256"/>
      <c r="J1457" s="252"/>
      <c r="K1457" s="252"/>
      <c r="L1457" s="257"/>
      <c r="M1457" s="258"/>
      <c r="N1457" s="259"/>
      <c r="O1457" s="259"/>
      <c r="P1457" s="259"/>
      <c r="Q1457" s="259"/>
      <c r="R1457" s="259"/>
      <c r="S1457" s="259"/>
      <c r="T1457" s="260"/>
      <c r="U1457" s="15"/>
      <c r="V1457" s="15"/>
      <c r="W1457" s="15"/>
      <c r="X1457" s="15"/>
      <c r="Y1457" s="15"/>
      <c r="Z1457" s="15"/>
      <c r="AA1457" s="15"/>
      <c r="AB1457" s="15"/>
      <c r="AC1457" s="15"/>
      <c r="AD1457" s="15"/>
      <c r="AE1457" s="15"/>
      <c r="AT1457" s="261" t="s">
        <v>149</v>
      </c>
      <c r="AU1457" s="261" t="s">
        <v>147</v>
      </c>
      <c r="AV1457" s="15" t="s">
        <v>146</v>
      </c>
      <c r="AW1457" s="15" t="s">
        <v>30</v>
      </c>
      <c r="AX1457" s="15" t="s">
        <v>81</v>
      </c>
      <c r="AY1457" s="261" t="s">
        <v>139</v>
      </c>
    </row>
    <row r="1458" s="2" customFormat="1" ht="16.5" customHeight="1">
      <c r="A1458" s="38"/>
      <c r="B1458" s="39"/>
      <c r="C1458" s="215" t="s">
        <v>1683</v>
      </c>
      <c r="D1458" s="215" t="s">
        <v>142</v>
      </c>
      <c r="E1458" s="216" t="s">
        <v>1684</v>
      </c>
      <c r="F1458" s="217" t="s">
        <v>1685</v>
      </c>
      <c r="G1458" s="218" t="s">
        <v>154</v>
      </c>
      <c r="H1458" s="219">
        <v>198.84899999999999</v>
      </c>
      <c r="I1458" s="220"/>
      <c r="J1458" s="221">
        <f>ROUND(I1458*H1458,2)</f>
        <v>0</v>
      </c>
      <c r="K1458" s="222"/>
      <c r="L1458" s="44"/>
      <c r="M1458" s="223" t="s">
        <v>1</v>
      </c>
      <c r="N1458" s="224" t="s">
        <v>39</v>
      </c>
      <c r="O1458" s="91"/>
      <c r="P1458" s="225">
        <f>O1458*H1458</f>
        <v>0</v>
      </c>
      <c r="Q1458" s="225">
        <v>0.001</v>
      </c>
      <c r="R1458" s="225">
        <f>Q1458*H1458</f>
        <v>0.198849</v>
      </c>
      <c r="S1458" s="225">
        <v>0.00031</v>
      </c>
      <c r="T1458" s="226">
        <f>S1458*H1458</f>
        <v>0.061643189999999994</v>
      </c>
      <c r="U1458" s="38"/>
      <c r="V1458" s="38"/>
      <c r="W1458" s="38"/>
      <c r="X1458" s="38"/>
      <c r="Y1458" s="38"/>
      <c r="Z1458" s="38"/>
      <c r="AA1458" s="38"/>
      <c r="AB1458" s="38"/>
      <c r="AC1458" s="38"/>
      <c r="AD1458" s="38"/>
      <c r="AE1458" s="38"/>
      <c r="AR1458" s="227" t="s">
        <v>247</v>
      </c>
      <c r="AT1458" s="227" t="s">
        <v>142</v>
      </c>
      <c r="AU1458" s="227" t="s">
        <v>147</v>
      </c>
      <c r="AY1458" s="17" t="s">
        <v>139</v>
      </c>
      <c r="BE1458" s="228">
        <f>IF(N1458="základní",J1458,0)</f>
        <v>0</v>
      </c>
      <c r="BF1458" s="228">
        <f>IF(N1458="snížená",J1458,0)</f>
        <v>0</v>
      </c>
      <c r="BG1458" s="228">
        <f>IF(N1458="zákl. přenesená",J1458,0)</f>
        <v>0</v>
      </c>
      <c r="BH1458" s="228">
        <f>IF(N1458="sníž. přenesená",J1458,0)</f>
        <v>0</v>
      </c>
      <c r="BI1458" s="228">
        <f>IF(N1458="nulová",J1458,0)</f>
        <v>0</v>
      </c>
      <c r="BJ1458" s="17" t="s">
        <v>147</v>
      </c>
      <c r="BK1458" s="228">
        <f>ROUND(I1458*H1458,2)</f>
        <v>0</v>
      </c>
      <c r="BL1458" s="17" t="s">
        <v>247</v>
      </c>
      <c r="BM1458" s="227" t="s">
        <v>1686</v>
      </c>
    </row>
    <row r="1459" s="13" customFormat="1">
      <c r="A1459" s="13"/>
      <c r="B1459" s="229"/>
      <c r="C1459" s="230"/>
      <c r="D1459" s="231" t="s">
        <v>149</v>
      </c>
      <c r="E1459" s="232" t="s">
        <v>1</v>
      </c>
      <c r="F1459" s="233" t="s">
        <v>1676</v>
      </c>
      <c r="G1459" s="230"/>
      <c r="H1459" s="232" t="s">
        <v>1</v>
      </c>
      <c r="I1459" s="234"/>
      <c r="J1459" s="230"/>
      <c r="K1459" s="230"/>
      <c r="L1459" s="235"/>
      <c r="M1459" s="236"/>
      <c r="N1459" s="237"/>
      <c r="O1459" s="237"/>
      <c r="P1459" s="237"/>
      <c r="Q1459" s="237"/>
      <c r="R1459" s="237"/>
      <c r="S1459" s="237"/>
      <c r="T1459" s="238"/>
      <c r="U1459" s="13"/>
      <c r="V1459" s="13"/>
      <c r="W1459" s="13"/>
      <c r="X1459" s="13"/>
      <c r="Y1459" s="13"/>
      <c r="Z1459" s="13"/>
      <c r="AA1459" s="13"/>
      <c r="AB1459" s="13"/>
      <c r="AC1459" s="13"/>
      <c r="AD1459" s="13"/>
      <c r="AE1459" s="13"/>
      <c r="AT1459" s="239" t="s">
        <v>149</v>
      </c>
      <c r="AU1459" s="239" t="s">
        <v>147</v>
      </c>
      <c r="AV1459" s="13" t="s">
        <v>81</v>
      </c>
      <c r="AW1459" s="13" t="s">
        <v>30</v>
      </c>
      <c r="AX1459" s="13" t="s">
        <v>73</v>
      </c>
      <c r="AY1459" s="239" t="s">
        <v>139</v>
      </c>
    </row>
    <row r="1460" s="13" customFormat="1">
      <c r="A1460" s="13"/>
      <c r="B1460" s="229"/>
      <c r="C1460" s="230"/>
      <c r="D1460" s="231" t="s">
        <v>149</v>
      </c>
      <c r="E1460" s="232" t="s">
        <v>1</v>
      </c>
      <c r="F1460" s="233" t="s">
        <v>162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149</v>
      </c>
      <c r="AU1460" s="239" t="s">
        <v>147</v>
      </c>
      <c r="AV1460" s="13" t="s">
        <v>81</v>
      </c>
      <c r="AW1460" s="13" t="s">
        <v>30</v>
      </c>
      <c r="AX1460" s="13" t="s">
        <v>73</v>
      </c>
      <c r="AY1460" s="239" t="s">
        <v>139</v>
      </c>
    </row>
    <row r="1461" s="14" customFormat="1">
      <c r="A1461" s="14"/>
      <c r="B1461" s="240"/>
      <c r="C1461" s="241"/>
      <c r="D1461" s="231" t="s">
        <v>149</v>
      </c>
      <c r="E1461" s="242" t="s">
        <v>1</v>
      </c>
      <c r="F1461" s="243" t="s">
        <v>163</v>
      </c>
      <c r="G1461" s="241"/>
      <c r="H1461" s="244">
        <v>9.0600000000000005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149</v>
      </c>
      <c r="AU1461" s="250" t="s">
        <v>147</v>
      </c>
      <c r="AV1461" s="14" t="s">
        <v>147</v>
      </c>
      <c r="AW1461" s="14" t="s">
        <v>30</v>
      </c>
      <c r="AX1461" s="14" t="s">
        <v>73</v>
      </c>
      <c r="AY1461" s="250" t="s">
        <v>139</v>
      </c>
    </row>
    <row r="1462" s="13" customFormat="1">
      <c r="A1462" s="13"/>
      <c r="B1462" s="229"/>
      <c r="C1462" s="230"/>
      <c r="D1462" s="231" t="s">
        <v>149</v>
      </c>
      <c r="E1462" s="232" t="s">
        <v>1</v>
      </c>
      <c r="F1462" s="233" t="s">
        <v>164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149</v>
      </c>
      <c r="AU1462" s="239" t="s">
        <v>147</v>
      </c>
      <c r="AV1462" s="13" t="s">
        <v>81</v>
      </c>
      <c r="AW1462" s="13" t="s">
        <v>30</v>
      </c>
      <c r="AX1462" s="13" t="s">
        <v>73</v>
      </c>
      <c r="AY1462" s="239" t="s">
        <v>139</v>
      </c>
    </row>
    <row r="1463" s="14" customFormat="1">
      <c r="A1463" s="14"/>
      <c r="B1463" s="240"/>
      <c r="C1463" s="241"/>
      <c r="D1463" s="231" t="s">
        <v>149</v>
      </c>
      <c r="E1463" s="242" t="s">
        <v>1</v>
      </c>
      <c r="F1463" s="243" t="s">
        <v>165</v>
      </c>
      <c r="G1463" s="241"/>
      <c r="H1463" s="244">
        <v>2.488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149</v>
      </c>
      <c r="AU1463" s="250" t="s">
        <v>147</v>
      </c>
      <c r="AV1463" s="14" t="s">
        <v>147</v>
      </c>
      <c r="AW1463" s="14" t="s">
        <v>30</v>
      </c>
      <c r="AX1463" s="14" t="s">
        <v>73</v>
      </c>
      <c r="AY1463" s="250" t="s">
        <v>139</v>
      </c>
    </row>
    <row r="1464" s="13" customFormat="1">
      <c r="A1464" s="13"/>
      <c r="B1464" s="229"/>
      <c r="C1464" s="230"/>
      <c r="D1464" s="231" t="s">
        <v>149</v>
      </c>
      <c r="E1464" s="232" t="s">
        <v>1</v>
      </c>
      <c r="F1464" s="233" t="s">
        <v>166</v>
      </c>
      <c r="G1464" s="230"/>
      <c r="H1464" s="232" t="s">
        <v>1</v>
      </c>
      <c r="I1464" s="234"/>
      <c r="J1464" s="230"/>
      <c r="K1464" s="230"/>
      <c r="L1464" s="235"/>
      <c r="M1464" s="236"/>
      <c r="N1464" s="237"/>
      <c r="O1464" s="237"/>
      <c r="P1464" s="237"/>
      <c r="Q1464" s="237"/>
      <c r="R1464" s="237"/>
      <c r="S1464" s="237"/>
      <c r="T1464" s="238"/>
      <c r="U1464" s="13"/>
      <c r="V1464" s="13"/>
      <c r="W1464" s="13"/>
      <c r="X1464" s="13"/>
      <c r="Y1464" s="13"/>
      <c r="Z1464" s="13"/>
      <c r="AA1464" s="13"/>
      <c r="AB1464" s="13"/>
      <c r="AC1464" s="13"/>
      <c r="AD1464" s="13"/>
      <c r="AE1464" s="13"/>
      <c r="AT1464" s="239" t="s">
        <v>149</v>
      </c>
      <c r="AU1464" s="239" t="s">
        <v>147</v>
      </c>
      <c r="AV1464" s="13" t="s">
        <v>81</v>
      </c>
      <c r="AW1464" s="13" t="s">
        <v>30</v>
      </c>
      <c r="AX1464" s="13" t="s">
        <v>73</v>
      </c>
      <c r="AY1464" s="239" t="s">
        <v>139</v>
      </c>
    </row>
    <row r="1465" s="14" customFormat="1">
      <c r="A1465" s="14"/>
      <c r="B1465" s="240"/>
      <c r="C1465" s="241"/>
      <c r="D1465" s="231" t="s">
        <v>149</v>
      </c>
      <c r="E1465" s="242" t="s">
        <v>1</v>
      </c>
      <c r="F1465" s="243" t="s">
        <v>167</v>
      </c>
      <c r="G1465" s="241"/>
      <c r="H1465" s="244">
        <v>1.0129999999999999</v>
      </c>
      <c r="I1465" s="245"/>
      <c r="J1465" s="241"/>
      <c r="K1465" s="241"/>
      <c r="L1465" s="246"/>
      <c r="M1465" s="247"/>
      <c r="N1465" s="248"/>
      <c r="O1465" s="248"/>
      <c r="P1465" s="248"/>
      <c r="Q1465" s="248"/>
      <c r="R1465" s="248"/>
      <c r="S1465" s="248"/>
      <c r="T1465" s="249"/>
      <c r="U1465" s="14"/>
      <c r="V1465" s="14"/>
      <c r="W1465" s="14"/>
      <c r="X1465" s="14"/>
      <c r="Y1465" s="14"/>
      <c r="Z1465" s="14"/>
      <c r="AA1465" s="14"/>
      <c r="AB1465" s="14"/>
      <c r="AC1465" s="14"/>
      <c r="AD1465" s="14"/>
      <c r="AE1465" s="14"/>
      <c r="AT1465" s="250" t="s">
        <v>149</v>
      </c>
      <c r="AU1465" s="250" t="s">
        <v>147</v>
      </c>
      <c r="AV1465" s="14" t="s">
        <v>147</v>
      </c>
      <c r="AW1465" s="14" t="s">
        <v>30</v>
      </c>
      <c r="AX1465" s="14" t="s">
        <v>73</v>
      </c>
      <c r="AY1465" s="250" t="s">
        <v>139</v>
      </c>
    </row>
    <row r="1466" s="13" customFormat="1">
      <c r="A1466" s="13"/>
      <c r="B1466" s="229"/>
      <c r="C1466" s="230"/>
      <c r="D1466" s="231" t="s">
        <v>149</v>
      </c>
      <c r="E1466" s="232" t="s">
        <v>1</v>
      </c>
      <c r="F1466" s="233" t="s">
        <v>168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149</v>
      </c>
      <c r="AU1466" s="239" t="s">
        <v>147</v>
      </c>
      <c r="AV1466" s="13" t="s">
        <v>81</v>
      </c>
      <c r="AW1466" s="13" t="s">
        <v>30</v>
      </c>
      <c r="AX1466" s="13" t="s">
        <v>73</v>
      </c>
      <c r="AY1466" s="239" t="s">
        <v>139</v>
      </c>
    </row>
    <row r="1467" s="14" customFormat="1">
      <c r="A1467" s="14"/>
      <c r="B1467" s="240"/>
      <c r="C1467" s="241"/>
      <c r="D1467" s="231" t="s">
        <v>149</v>
      </c>
      <c r="E1467" s="242" t="s">
        <v>1</v>
      </c>
      <c r="F1467" s="243" t="s">
        <v>169</v>
      </c>
      <c r="G1467" s="241"/>
      <c r="H1467" s="244">
        <v>1.4219999999999999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149</v>
      </c>
      <c r="AU1467" s="250" t="s">
        <v>147</v>
      </c>
      <c r="AV1467" s="14" t="s">
        <v>147</v>
      </c>
      <c r="AW1467" s="14" t="s">
        <v>30</v>
      </c>
      <c r="AX1467" s="14" t="s">
        <v>73</v>
      </c>
      <c r="AY1467" s="250" t="s">
        <v>139</v>
      </c>
    </row>
    <row r="1468" s="13" customFormat="1">
      <c r="A1468" s="13"/>
      <c r="B1468" s="229"/>
      <c r="C1468" s="230"/>
      <c r="D1468" s="231" t="s">
        <v>149</v>
      </c>
      <c r="E1468" s="232" t="s">
        <v>1</v>
      </c>
      <c r="F1468" s="233" t="s">
        <v>170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149</v>
      </c>
      <c r="AU1468" s="239" t="s">
        <v>147</v>
      </c>
      <c r="AV1468" s="13" t="s">
        <v>81</v>
      </c>
      <c r="AW1468" s="13" t="s">
        <v>30</v>
      </c>
      <c r="AX1468" s="13" t="s">
        <v>73</v>
      </c>
      <c r="AY1468" s="239" t="s">
        <v>139</v>
      </c>
    </row>
    <row r="1469" s="14" customFormat="1">
      <c r="A1469" s="14"/>
      <c r="B1469" s="240"/>
      <c r="C1469" s="241"/>
      <c r="D1469" s="231" t="s">
        <v>149</v>
      </c>
      <c r="E1469" s="242" t="s">
        <v>1</v>
      </c>
      <c r="F1469" s="243" t="s">
        <v>171</v>
      </c>
      <c r="G1469" s="241"/>
      <c r="H1469" s="244">
        <v>9.5190000000000001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149</v>
      </c>
      <c r="AU1469" s="250" t="s">
        <v>147</v>
      </c>
      <c r="AV1469" s="14" t="s">
        <v>147</v>
      </c>
      <c r="AW1469" s="14" t="s">
        <v>30</v>
      </c>
      <c r="AX1469" s="14" t="s">
        <v>73</v>
      </c>
      <c r="AY1469" s="250" t="s">
        <v>139</v>
      </c>
    </row>
    <row r="1470" s="13" customFormat="1">
      <c r="A1470" s="13"/>
      <c r="B1470" s="229"/>
      <c r="C1470" s="230"/>
      <c r="D1470" s="231" t="s">
        <v>149</v>
      </c>
      <c r="E1470" s="232" t="s">
        <v>1</v>
      </c>
      <c r="F1470" s="233" t="s">
        <v>172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149</v>
      </c>
      <c r="AU1470" s="239" t="s">
        <v>147</v>
      </c>
      <c r="AV1470" s="13" t="s">
        <v>81</v>
      </c>
      <c r="AW1470" s="13" t="s">
        <v>30</v>
      </c>
      <c r="AX1470" s="13" t="s">
        <v>73</v>
      </c>
      <c r="AY1470" s="239" t="s">
        <v>139</v>
      </c>
    </row>
    <row r="1471" s="14" customFormat="1">
      <c r="A1471" s="14"/>
      <c r="B1471" s="240"/>
      <c r="C1471" s="241"/>
      <c r="D1471" s="231" t="s">
        <v>149</v>
      </c>
      <c r="E1471" s="242" t="s">
        <v>1</v>
      </c>
      <c r="F1471" s="243" t="s">
        <v>173</v>
      </c>
      <c r="G1471" s="241"/>
      <c r="H1471" s="244">
        <v>20.48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149</v>
      </c>
      <c r="AU1471" s="250" t="s">
        <v>147</v>
      </c>
      <c r="AV1471" s="14" t="s">
        <v>147</v>
      </c>
      <c r="AW1471" s="14" t="s">
        <v>30</v>
      </c>
      <c r="AX1471" s="14" t="s">
        <v>73</v>
      </c>
      <c r="AY1471" s="250" t="s">
        <v>139</v>
      </c>
    </row>
    <row r="1472" s="13" customFormat="1">
      <c r="A1472" s="13"/>
      <c r="B1472" s="229"/>
      <c r="C1472" s="230"/>
      <c r="D1472" s="231" t="s">
        <v>149</v>
      </c>
      <c r="E1472" s="232" t="s">
        <v>1</v>
      </c>
      <c r="F1472" s="233" t="s">
        <v>1677</v>
      </c>
      <c r="G1472" s="230"/>
      <c r="H1472" s="232" t="s">
        <v>1</v>
      </c>
      <c r="I1472" s="234"/>
      <c r="J1472" s="230"/>
      <c r="K1472" s="230"/>
      <c r="L1472" s="235"/>
      <c r="M1472" s="236"/>
      <c r="N1472" s="237"/>
      <c r="O1472" s="237"/>
      <c r="P1472" s="237"/>
      <c r="Q1472" s="237"/>
      <c r="R1472" s="237"/>
      <c r="S1472" s="237"/>
      <c r="T1472" s="238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39" t="s">
        <v>149</v>
      </c>
      <c r="AU1472" s="239" t="s">
        <v>147</v>
      </c>
      <c r="AV1472" s="13" t="s">
        <v>81</v>
      </c>
      <c r="AW1472" s="13" t="s">
        <v>30</v>
      </c>
      <c r="AX1472" s="13" t="s">
        <v>73</v>
      </c>
      <c r="AY1472" s="239" t="s">
        <v>139</v>
      </c>
    </row>
    <row r="1473" s="13" customFormat="1">
      <c r="A1473" s="13"/>
      <c r="B1473" s="229"/>
      <c r="C1473" s="230"/>
      <c r="D1473" s="231" t="s">
        <v>149</v>
      </c>
      <c r="E1473" s="232" t="s">
        <v>1</v>
      </c>
      <c r="F1473" s="233" t="s">
        <v>162</v>
      </c>
      <c r="G1473" s="230"/>
      <c r="H1473" s="232" t="s">
        <v>1</v>
      </c>
      <c r="I1473" s="234"/>
      <c r="J1473" s="230"/>
      <c r="K1473" s="230"/>
      <c r="L1473" s="235"/>
      <c r="M1473" s="236"/>
      <c r="N1473" s="237"/>
      <c r="O1473" s="237"/>
      <c r="P1473" s="237"/>
      <c r="Q1473" s="237"/>
      <c r="R1473" s="237"/>
      <c r="S1473" s="237"/>
      <c r="T1473" s="238"/>
      <c r="U1473" s="13"/>
      <c r="V1473" s="13"/>
      <c r="W1473" s="13"/>
      <c r="X1473" s="13"/>
      <c r="Y1473" s="13"/>
      <c r="Z1473" s="13"/>
      <c r="AA1473" s="13"/>
      <c r="AB1473" s="13"/>
      <c r="AC1473" s="13"/>
      <c r="AD1473" s="13"/>
      <c r="AE1473" s="13"/>
      <c r="AT1473" s="239" t="s">
        <v>149</v>
      </c>
      <c r="AU1473" s="239" t="s">
        <v>147</v>
      </c>
      <c r="AV1473" s="13" t="s">
        <v>81</v>
      </c>
      <c r="AW1473" s="13" t="s">
        <v>30</v>
      </c>
      <c r="AX1473" s="13" t="s">
        <v>73</v>
      </c>
      <c r="AY1473" s="239" t="s">
        <v>139</v>
      </c>
    </row>
    <row r="1474" s="14" customFormat="1">
      <c r="A1474" s="14"/>
      <c r="B1474" s="240"/>
      <c r="C1474" s="241"/>
      <c r="D1474" s="231" t="s">
        <v>149</v>
      </c>
      <c r="E1474" s="242" t="s">
        <v>1</v>
      </c>
      <c r="F1474" s="243" t="s">
        <v>197</v>
      </c>
      <c r="G1474" s="241"/>
      <c r="H1474" s="244">
        <v>46.472000000000001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4"/>
      <c r="V1474" s="14"/>
      <c r="W1474" s="14"/>
      <c r="X1474" s="14"/>
      <c r="Y1474" s="14"/>
      <c r="Z1474" s="14"/>
      <c r="AA1474" s="14"/>
      <c r="AB1474" s="14"/>
      <c r="AC1474" s="14"/>
      <c r="AD1474" s="14"/>
      <c r="AE1474" s="14"/>
      <c r="AT1474" s="250" t="s">
        <v>149</v>
      </c>
      <c r="AU1474" s="250" t="s">
        <v>147</v>
      </c>
      <c r="AV1474" s="14" t="s">
        <v>147</v>
      </c>
      <c r="AW1474" s="14" t="s">
        <v>30</v>
      </c>
      <c r="AX1474" s="14" t="s">
        <v>73</v>
      </c>
      <c r="AY1474" s="250" t="s">
        <v>139</v>
      </c>
    </row>
    <row r="1475" s="13" customFormat="1">
      <c r="A1475" s="13"/>
      <c r="B1475" s="229"/>
      <c r="C1475" s="230"/>
      <c r="D1475" s="231" t="s">
        <v>149</v>
      </c>
      <c r="E1475" s="232" t="s">
        <v>1</v>
      </c>
      <c r="F1475" s="233" t="s">
        <v>166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149</v>
      </c>
      <c r="AU1475" s="239" t="s">
        <v>147</v>
      </c>
      <c r="AV1475" s="13" t="s">
        <v>81</v>
      </c>
      <c r="AW1475" s="13" t="s">
        <v>30</v>
      </c>
      <c r="AX1475" s="13" t="s">
        <v>73</v>
      </c>
      <c r="AY1475" s="239" t="s">
        <v>139</v>
      </c>
    </row>
    <row r="1476" s="14" customFormat="1">
      <c r="A1476" s="14"/>
      <c r="B1476" s="240"/>
      <c r="C1476" s="241"/>
      <c r="D1476" s="231" t="s">
        <v>149</v>
      </c>
      <c r="E1476" s="242" t="s">
        <v>1</v>
      </c>
      <c r="F1476" s="243" t="s">
        <v>1678</v>
      </c>
      <c r="G1476" s="241"/>
      <c r="H1476" s="244">
        <v>10.736000000000001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4"/>
      <c r="V1476" s="14"/>
      <c r="W1476" s="14"/>
      <c r="X1476" s="14"/>
      <c r="Y1476" s="14"/>
      <c r="Z1476" s="14"/>
      <c r="AA1476" s="14"/>
      <c r="AB1476" s="14"/>
      <c r="AC1476" s="14"/>
      <c r="AD1476" s="14"/>
      <c r="AE1476" s="14"/>
      <c r="AT1476" s="250" t="s">
        <v>149</v>
      </c>
      <c r="AU1476" s="250" t="s">
        <v>147</v>
      </c>
      <c r="AV1476" s="14" t="s">
        <v>147</v>
      </c>
      <c r="AW1476" s="14" t="s">
        <v>30</v>
      </c>
      <c r="AX1476" s="14" t="s">
        <v>73</v>
      </c>
      <c r="AY1476" s="250" t="s">
        <v>139</v>
      </c>
    </row>
    <row r="1477" s="13" customFormat="1">
      <c r="A1477" s="13"/>
      <c r="B1477" s="229"/>
      <c r="C1477" s="230"/>
      <c r="D1477" s="231" t="s">
        <v>149</v>
      </c>
      <c r="E1477" s="232" t="s">
        <v>1</v>
      </c>
      <c r="F1477" s="233" t="s">
        <v>164</v>
      </c>
      <c r="G1477" s="230"/>
      <c r="H1477" s="232" t="s">
        <v>1</v>
      </c>
      <c r="I1477" s="234"/>
      <c r="J1477" s="230"/>
      <c r="K1477" s="230"/>
      <c r="L1477" s="235"/>
      <c r="M1477" s="236"/>
      <c r="N1477" s="237"/>
      <c r="O1477" s="237"/>
      <c r="P1477" s="237"/>
      <c r="Q1477" s="237"/>
      <c r="R1477" s="237"/>
      <c r="S1477" s="237"/>
      <c r="T1477" s="238"/>
      <c r="U1477" s="13"/>
      <c r="V1477" s="13"/>
      <c r="W1477" s="13"/>
      <c r="X1477" s="13"/>
      <c r="Y1477" s="13"/>
      <c r="Z1477" s="13"/>
      <c r="AA1477" s="13"/>
      <c r="AB1477" s="13"/>
      <c r="AC1477" s="13"/>
      <c r="AD1477" s="13"/>
      <c r="AE1477" s="13"/>
      <c r="AT1477" s="239" t="s">
        <v>149</v>
      </c>
      <c r="AU1477" s="239" t="s">
        <v>147</v>
      </c>
      <c r="AV1477" s="13" t="s">
        <v>81</v>
      </c>
      <c r="AW1477" s="13" t="s">
        <v>30</v>
      </c>
      <c r="AX1477" s="13" t="s">
        <v>73</v>
      </c>
      <c r="AY1477" s="239" t="s">
        <v>139</v>
      </c>
    </row>
    <row r="1478" s="14" customFormat="1">
      <c r="A1478" s="14"/>
      <c r="B1478" s="240"/>
      <c r="C1478" s="241"/>
      <c r="D1478" s="231" t="s">
        <v>149</v>
      </c>
      <c r="E1478" s="242" t="s">
        <v>1</v>
      </c>
      <c r="F1478" s="243" t="s">
        <v>199</v>
      </c>
      <c r="G1478" s="241"/>
      <c r="H1478" s="244">
        <v>17.18</v>
      </c>
      <c r="I1478" s="245"/>
      <c r="J1478" s="241"/>
      <c r="K1478" s="241"/>
      <c r="L1478" s="246"/>
      <c r="M1478" s="247"/>
      <c r="N1478" s="248"/>
      <c r="O1478" s="248"/>
      <c r="P1478" s="248"/>
      <c r="Q1478" s="248"/>
      <c r="R1478" s="248"/>
      <c r="S1478" s="248"/>
      <c r="T1478" s="249"/>
      <c r="U1478" s="14"/>
      <c r="V1478" s="14"/>
      <c r="W1478" s="14"/>
      <c r="X1478" s="14"/>
      <c r="Y1478" s="14"/>
      <c r="Z1478" s="14"/>
      <c r="AA1478" s="14"/>
      <c r="AB1478" s="14"/>
      <c r="AC1478" s="14"/>
      <c r="AD1478" s="14"/>
      <c r="AE1478" s="14"/>
      <c r="AT1478" s="250" t="s">
        <v>149</v>
      </c>
      <c r="AU1478" s="250" t="s">
        <v>147</v>
      </c>
      <c r="AV1478" s="14" t="s">
        <v>147</v>
      </c>
      <c r="AW1478" s="14" t="s">
        <v>30</v>
      </c>
      <c r="AX1478" s="14" t="s">
        <v>73</v>
      </c>
      <c r="AY1478" s="250" t="s">
        <v>139</v>
      </c>
    </row>
    <row r="1479" s="13" customFormat="1">
      <c r="A1479" s="13"/>
      <c r="B1479" s="229"/>
      <c r="C1479" s="230"/>
      <c r="D1479" s="231" t="s">
        <v>149</v>
      </c>
      <c r="E1479" s="232" t="s">
        <v>1</v>
      </c>
      <c r="F1479" s="233" t="s">
        <v>168</v>
      </c>
      <c r="G1479" s="230"/>
      <c r="H1479" s="232" t="s">
        <v>1</v>
      </c>
      <c r="I1479" s="234"/>
      <c r="J1479" s="230"/>
      <c r="K1479" s="230"/>
      <c r="L1479" s="235"/>
      <c r="M1479" s="236"/>
      <c r="N1479" s="237"/>
      <c r="O1479" s="237"/>
      <c r="P1479" s="237"/>
      <c r="Q1479" s="237"/>
      <c r="R1479" s="237"/>
      <c r="S1479" s="237"/>
      <c r="T1479" s="238"/>
      <c r="U1479" s="13"/>
      <c r="V1479" s="13"/>
      <c r="W1479" s="13"/>
      <c r="X1479" s="13"/>
      <c r="Y1479" s="13"/>
      <c r="Z1479" s="13"/>
      <c r="AA1479" s="13"/>
      <c r="AB1479" s="13"/>
      <c r="AC1479" s="13"/>
      <c r="AD1479" s="13"/>
      <c r="AE1479" s="13"/>
      <c r="AT1479" s="239" t="s">
        <v>149</v>
      </c>
      <c r="AU1479" s="239" t="s">
        <v>147</v>
      </c>
      <c r="AV1479" s="13" t="s">
        <v>81</v>
      </c>
      <c r="AW1479" s="13" t="s">
        <v>30</v>
      </c>
      <c r="AX1479" s="13" t="s">
        <v>73</v>
      </c>
      <c r="AY1479" s="239" t="s">
        <v>139</v>
      </c>
    </row>
    <row r="1480" s="14" customFormat="1">
      <c r="A1480" s="14"/>
      <c r="B1480" s="240"/>
      <c r="C1480" s="241"/>
      <c r="D1480" s="231" t="s">
        <v>149</v>
      </c>
      <c r="E1480" s="242" t="s">
        <v>1</v>
      </c>
      <c r="F1480" s="243" t="s">
        <v>200</v>
      </c>
      <c r="G1480" s="241"/>
      <c r="H1480" s="244">
        <v>14.547000000000001</v>
      </c>
      <c r="I1480" s="245"/>
      <c r="J1480" s="241"/>
      <c r="K1480" s="241"/>
      <c r="L1480" s="246"/>
      <c r="M1480" s="247"/>
      <c r="N1480" s="248"/>
      <c r="O1480" s="248"/>
      <c r="P1480" s="248"/>
      <c r="Q1480" s="248"/>
      <c r="R1480" s="248"/>
      <c r="S1480" s="248"/>
      <c r="T1480" s="249"/>
      <c r="U1480" s="14"/>
      <c r="V1480" s="14"/>
      <c r="W1480" s="14"/>
      <c r="X1480" s="14"/>
      <c r="Y1480" s="14"/>
      <c r="Z1480" s="14"/>
      <c r="AA1480" s="14"/>
      <c r="AB1480" s="14"/>
      <c r="AC1480" s="14"/>
      <c r="AD1480" s="14"/>
      <c r="AE1480" s="14"/>
      <c r="AT1480" s="250" t="s">
        <v>149</v>
      </c>
      <c r="AU1480" s="250" t="s">
        <v>147</v>
      </c>
      <c r="AV1480" s="14" t="s">
        <v>147</v>
      </c>
      <c r="AW1480" s="14" t="s">
        <v>30</v>
      </c>
      <c r="AX1480" s="14" t="s">
        <v>73</v>
      </c>
      <c r="AY1480" s="250" t="s">
        <v>139</v>
      </c>
    </row>
    <row r="1481" s="13" customFormat="1">
      <c r="A1481" s="13"/>
      <c r="B1481" s="229"/>
      <c r="C1481" s="230"/>
      <c r="D1481" s="231" t="s">
        <v>149</v>
      </c>
      <c r="E1481" s="232" t="s">
        <v>1</v>
      </c>
      <c r="F1481" s="233" t="s">
        <v>172</v>
      </c>
      <c r="G1481" s="230"/>
      <c r="H1481" s="232" t="s">
        <v>1</v>
      </c>
      <c r="I1481" s="234"/>
      <c r="J1481" s="230"/>
      <c r="K1481" s="230"/>
      <c r="L1481" s="235"/>
      <c r="M1481" s="236"/>
      <c r="N1481" s="237"/>
      <c r="O1481" s="237"/>
      <c r="P1481" s="237"/>
      <c r="Q1481" s="237"/>
      <c r="R1481" s="237"/>
      <c r="S1481" s="237"/>
      <c r="T1481" s="238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39" t="s">
        <v>149</v>
      </c>
      <c r="AU1481" s="239" t="s">
        <v>147</v>
      </c>
      <c r="AV1481" s="13" t="s">
        <v>81</v>
      </c>
      <c r="AW1481" s="13" t="s">
        <v>30</v>
      </c>
      <c r="AX1481" s="13" t="s">
        <v>73</v>
      </c>
      <c r="AY1481" s="239" t="s">
        <v>139</v>
      </c>
    </row>
    <row r="1482" s="14" customFormat="1">
      <c r="A1482" s="14"/>
      <c r="B1482" s="240"/>
      <c r="C1482" s="241"/>
      <c r="D1482" s="231" t="s">
        <v>149</v>
      </c>
      <c r="E1482" s="242" t="s">
        <v>1</v>
      </c>
      <c r="F1482" s="243" t="s">
        <v>201</v>
      </c>
      <c r="G1482" s="241"/>
      <c r="H1482" s="244">
        <v>50.829000000000001</v>
      </c>
      <c r="I1482" s="245"/>
      <c r="J1482" s="241"/>
      <c r="K1482" s="241"/>
      <c r="L1482" s="246"/>
      <c r="M1482" s="247"/>
      <c r="N1482" s="248"/>
      <c r="O1482" s="248"/>
      <c r="P1482" s="248"/>
      <c r="Q1482" s="248"/>
      <c r="R1482" s="248"/>
      <c r="S1482" s="248"/>
      <c r="T1482" s="249"/>
      <c r="U1482" s="14"/>
      <c r="V1482" s="14"/>
      <c r="W1482" s="14"/>
      <c r="X1482" s="14"/>
      <c r="Y1482" s="14"/>
      <c r="Z1482" s="14"/>
      <c r="AA1482" s="14"/>
      <c r="AB1482" s="14"/>
      <c r="AC1482" s="14"/>
      <c r="AD1482" s="14"/>
      <c r="AE1482" s="14"/>
      <c r="AT1482" s="250" t="s">
        <v>149</v>
      </c>
      <c r="AU1482" s="250" t="s">
        <v>147</v>
      </c>
      <c r="AV1482" s="14" t="s">
        <v>147</v>
      </c>
      <c r="AW1482" s="14" t="s">
        <v>30</v>
      </c>
      <c r="AX1482" s="14" t="s">
        <v>73</v>
      </c>
      <c r="AY1482" s="250" t="s">
        <v>139</v>
      </c>
    </row>
    <row r="1483" s="13" customFormat="1">
      <c r="A1483" s="13"/>
      <c r="B1483" s="229"/>
      <c r="C1483" s="230"/>
      <c r="D1483" s="231" t="s">
        <v>149</v>
      </c>
      <c r="E1483" s="232" t="s">
        <v>1</v>
      </c>
      <c r="F1483" s="233" t="s">
        <v>170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149</v>
      </c>
      <c r="AU1483" s="239" t="s">
        <v>147</v>
      </c>
      <c r="AV1483" s="13" t="s">
        <v>81</v>
      </c>
      <c r="AW1483" s="13" t="s">
        <v>30</v>
      </c>
      <c r="AX1483" s="13" t="s">
        <v>73</v>
      </c>
      <c r="AY1483" s="239" t="s">
        <v>139</v>
      </c>
    </row>
    <row r="1484" s="14" customFormat="1">
      <c r="A1484" s="14"/>
      <c r="B1484" s="240"/>
      <c r="C1484" s="241"/>
      <c r="D1484" s="231" t="s">
        <v>149</v>
      </c>
      <c r="E1484" s="242" t="s">
        <v>1</v>
      </c>
      <c r="F1484" s="243" t="s">
        <v>202</v>
      </c>
      <c r="G1484" s="241"/>
      <c r="H1484" s="244">
        <v>32.204999999999998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149</v>
      </c>
      <c r="AU1484" s="250" t="s">
        <v>147</v>
      </c>
      <c r="AV1484" s="14" t="s">
        <v>147</v>
      </c>
      <c r="AW1484" s="14" t="s">
        <v>30</v>
      </c>
      <c r="AX1484" s="14" t="s">
        <v>73</v>
      </c>
      <c r="AY1484" s="250" t="s">
        <v>139</v>
      </c>
    </row>
    <row r="1485" s="13" customFormat="1">
      <c r="A1485" s="13"/>
      <c r="B1485" s="229"/>
      <c r="C1485" s="230"/>
      <c r="D1485" s="231" t="s">
        <v>149</v>
      </c>
      <c r="E1485" s="232" t="s">
        <v>1</v>
      </c>
      <c r="F1485" s="233" t="s">
        <v>203</v>
      </c>
      <c r="G1485" s="230"/>
      <c r="H1485" s="232" t="s">
        <v>1</v>
      </c>
      <c r="I1485" s="234"/>
      <c r="J1485" s="230"/>
      <c r="K1485" s="230"/>
      <c r="L1485" s="235"/>
      <c r="M1485" s="236"/>
      <c r="N1485" s="237"/>
      <c r="O1485" s="237"/>
      <c r="P1485" s="237"/>
      <c r="Q1485" s="237"/>
      <c r="R1485" s="237"/>
      <c r="S1485" s="237"/>
      <c r="T1485" s="238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39" t="s">
        <v>149</v>
      </c>
      <c r="AU1485" s="239" t="s">
        <v>147</v>
      </c>
      <c r="AV1485" s="13" t="s">
        <v>81</v>
      </c>
      <c r="AW1485" s="13" t="s">
        <v>30</v>
      </c>
      <c r="AX1485" s="13" t="s">
        <v>73</v>
      </c>
      <c r="AY1485" s="239" t="s">
        <v>139</v>
      </c>
    </row>
    <row r="1486" s="14" customFormat="1">
      <c r="A1486" s="14"/>
      <c r="B1486" s="240"/>
      <c r="C1486" s="241"/>
      <c r="D1486" s="231" t="s">
        <v>149</v>
      </c>
      <c r="E1486" s="242" t="s">
        <v>1</v>
      </c>
      <c r="F1486" s="243" t="s">
        <v>204</v>
      </c>
      <c r="G1486" s="241"/>
      <c r="H1486" s="244">
        <v>-17.102</v>
      </c>
      <c r="I1486" s="245"/>
      <c r="J1486" s="241"/>
      <c r="K1486" s="241"/>
      <c r="L1486" s="246"/>
      <c r="M1486" s="247"/>
      <c r="N1486" s="248"/>
      <c r="O1486" s="248"/>
      <c r="P1486" s="248"/>
      <c r="Q1486" s="248"/>
      <c r="R1486" s="248"/>
      <c r="S1486" s="248"/>
      <c r="T1486" s="249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50" t="s">
        <v>149</v>
      </c>
      <c r="AU1486" s="250" t="s">
        <v>147</v>
      </c>
      <c r="AV1486" s="14" t="s">
        <v>147</v>
      </c>
      <c r="AW1486" s="14" t="s">
        <v>30</v>
      </c>
      <c r="AX1486" s="14" t="s">
        <v>73</v>
      </c>
      <c r="AY1486" s="250" t="s">
        <v>139</v>
      </c>
    </row>
    <row r="1487" s="15" customFormat="1">
      <c r="A1487" s="15"/>
      <c r="B1487" s="251"/>
      <c r="C1487" s="252"/>
      <c r="D1487" s="231" t="s">
        <v>149</v>
      </c>
      <c r="E1487" s="253" t="s">
        <v>1</v>
      </c>
      <c r="F1487" s="254" t="s">
        <v>174</v>
      </c>
      <c r="G1487" s="252"/>
      <c r="H1487" s="255">
        <v>198.84899999999999</v>
      </c>
      <c r="I1487" s="256"/>
      <c r="J1487" s="252"/>
      <c r="K1487" s="252"/>
      <c r="L1487" s="257"/>
      <c r="M1487" s="258"/>
      <c r="N1487" s="259"/>
      <c r="O1487" s="259"/>
      <c r="P1487" s="259"/>
      <c r="Q1487" s="259"/>
      <c r="R1487" s="259"/>
      <c r="S1487" s="259"/>
      <c r="T1487" s="260"/>
      <c r="U1487" s="15"/>
      <c r="V1487" s="15"/>
      <c r="W1487" s="15"/>
      <c r="X1487" s="15"/>
      <c r="Y1487" s="15"/>
      <c r="Z1487" s="15"/>
      <c r="AA1487" s="15"/>
      <c r="AB1487" s="15"/>
      <c r="AC1487" s="15"/>
      <c r="AD1487" s="15"/>
      <c r="AE1487" s="15"/>
      <c r="AT1487" s="261" t="s">
        <v>149</v>
      </c>
      <c r="AU1487" s="261" t="s">
        <v>147</v>
      </c>
      <c r="AV1487" s="15" t="s">
        <v>146</v>
      </c>
      <c r="AW1487" s="15" t="s">
        <v>30</v>
      </c>
      <c r="AX1487" s="15" t="s">
        <v>81</v>
      </c>
      <c r="AY1487" s="261" t="s">
        <v>139</v>
      </c>
    </row>
    <row r="1488" s="2" customFormat="1" ht="24.15" customHeight="1">
      <c r="A1488" s="38"/>
      <c r="B1488" s="39"/>
      <c r="C1488" s="215" t="s">
        <v>1687</v>
      </c>
      <c r="D1488" s="215" t="s">
        <v>142</v>
      </c>
      <c r="E1488" s="216" t="s">
        <v>1688</v>
      </c>
      <c r="F1488" s="217" t="s">
        <v>1689</v>
      </c>
      <c r="G1488" s="218" t="s">
        <v>154</v>
      </c>
      <c r="H1488" s="219">
        <v>198.84899999999999</v>
      </c>
      <c r="I1488" s="220"/>
      <c r="J1488" s="221">
        <f>ROUND(I1488*H1488,2)</f>
        <v>0</v>
      </c>
      <c r="K1488" s="222"/>
      <c r="L1488" s="44"/>
      <c r="M1488" s="223" t="s">
        <v>1</v>
      </c>
      <c r="N1488" s="224" t="s">
        <v>39</v>
      </c>
      <c r="O1488" s="91"/>
      <c r="P1488" s="225">
        <f>O1488*H1488</f>
        <v>0</v>
      </c>
      <c r="Q1488" s="225">
        <v>0</v>
      </c>
      <c r="R1488" s="225">
        <f>Q1488*H1488</f>
        <v>0</v>
      </c>
      <c r="S1488" s="225">
        <v>0</v>
      </c>
      <c r="T1488" s="226">
        <f>S1488*H1488</f>
        <v>0</v>
      </c>
      <c r="U1488" s="38"/>
      <c r="V1488" s="38"/>
      <c r="W1488" s="38"/>
      <c r="X1488" s="38"/>
      <c r="Y1488" s="38"/>
      <c r="Z1488" s="38"/>
      <c r="AA1488" s="38"/>
      <c r="AB1488" s="38"/>
      <c r="AC1488" s="38"/>
      <c r="AD1488" s="38"/>
      <c r="AE1488" s="38"/>
      <c r="AR1488" s="227" t="s">
        <v>247</v>
      </c>
      <c r="AT1488" s="227" t="s">
        <v>142</v>
      </c>
      <c r="AU1488" s="227" t="s">
        <v>147</v>
      </c>
      <c r="AY1488" s="17" t="s">
        <v>139</v>
      </c>
      <c r="BE1488" s="228">
        <f>IF(N1488="základní",J1488,0)</f>
        <v>0</v>
      </c>
      <c r="BF1488" s="228">
        <f>IF(N1488="snížená",J1488,0)</f>
        <v>0</v>
      </c>
      <c r="BG1488" s="228">
        <f>IF(N1488="zákl. přenesená",J1488,0)</f>
        <v>0</v>
      </c>
      <c r="BH1488" s="228">
        <f>IF(N1488="sníž. přenesená",J1488,0)</f>
        <v>0</v>
      </c>
      <c r="BI1488" s="228">
        <f>IF(N1488="nulová",J1488,0)</f>
        <v>0</v>
      </c>
      <c r="BJ1488" s="17" t="s">
        <v>147</v>
      </c>
      <c r="BK1488" s="228">
        <f>ROUND(I1488*H1488,2)</f>
        <v>0</v>
      </c>
      <c r="BL1488" s="17" t="s">
        <v>247</v>
      </c>
      <c r="BM1488" s="227" t="s">
        <v>1690</v>
      </c>
    </row>
    <row r="1489" s="13" customFormat="1">
      <c r="A1489" s="13"/>
      <c r="B1489" s="229"/>
      <c r="C1489" s="230"/>
      <c r="D1489" s="231" t="s">
        <v>149</v>
      </c>
      <c r="E1489" s="232" t="s">
        <v>1</v>
      </c>
      <c r="F1489" s="233" t="s">
        <v>1676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149</v>
      </c>
      <c r="AU1489" s="239" t="s">
        <v>147</v>
      </c>
      <c r="AV1489" s="13" t="s">
        <v>81</v>
      </c>
      <c r="AW1489" s="13" t="s">
        <v>30</v>
      </c>
      <c r="AX1489" s="13" t="s">
        <v>73</v>
      </c>
      <c r="AY1489" s="239" t="s">
        <v>139</v>
      </c>
    </row>
    <row r="1490" s="13" customFormat="1">
      <c r="A1490" s="13"/>
      <c r="B1490" s="229"/>
      <c r="C1490" s="230"/>
      <c r="D1490" s="231" t="s">
        <v>149</v>
      </c>
      <c r="E1490" s="232" t="s">
        <v>1</v>
      </c>
      <c r="F1490" s="233" t="s">
        <v>162</v>
      </c>
      <c r="G1490" s="230"/>
      <c r="H1490" s="232" t="s">
        <v>1</v>
      </c>
      <c r="I1490" s="234"/>
      <c r="J1490" s="230"/>
      <c r="K1490" s="230"/>
      <c r="L1490" s="235"/>
      <c r="M1490" s="236"/>
      <c r="N1490" s="237"/>
      <c r="O1490" s="237"/>
      <c r="P1490" s="237"/>
      <c r="Q1490" s="237"/>
      <c r="R1490" s="237"/>
      <c r="S1490" s="237"/>
      <c r="T1490" s="238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39" t="s">
        <v>149</v>
      </c>
      <c r="AU1490" s="239" t="s">
        <v>147</v>
      </c>
      <c r="AV1490" s="13" t="s">
        <v>81</v>
      </c>
      <c r="AW1490" s="13" t="s">
        <v>30</v>
      </c>
      <c r="AX1490" s="13" t="s">
        <v>73</v>
      </c>
      <c r="AY1490" s="239" t="s">
        <v>139</v>
      </c>
    </row>
    <row r="1491" s="14" customFormat="1">
      <c r="A1491" s="14"/>
      <c r="B1491" s="240"/>
      <c r="C1491" s="241"/>
      <c r="D1491" s="231" t="s">
        <v>149</v>
      </c>
      <c r="E1491" s="242" t="s">
        <v>1</v>
      </c>
      <c r="F1491" s="243" t="s">
        <v>163</v>
      </c>
      <c r="G1491" s="241"/>
      <c r="H1491" s="244">
        <v>9.0600000000000005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4"/>
      <c r="V1491" s="14"/>
      <c r="W1491" s="14"/>
      <c r="X1491" s="14"/>
      <c r="Y1491" s="14"/>
      <c r="Z1491" s="14"/>
      <c r="AA1491" s="14"/>
      <c r="AB1491" s="14"/>
      <c r="AC1491" s="14"/>
      <c r="AD1491" s="14"/>
      <c r="AE1491" s="14"/>
      <c r="AT1491" s="250" t="s">
        <v>149</v>
      </c>
      <c r="AU1491" s="250" t="s">
        <v>147</v>
      </c>
      <c r="AV1491" s="14" t="s">
        <v>147</v>
      </c>
      <c r="AW1491" s="14" t="s">
        <v>30</v>
      </c>
      <c r="AX1491" s="14" t="s">
        <v>73</v>
      </c>
      <c r="AY1491" s="250" t="s">
        <v>139</v>
      </c>
    </row>
    <row r="1492" s="13" customFormat="1">
      <c r="A1492" s="13"/>
      <c r="B1492" s="229"/>
      <c r="C1492" s="230"/>
      <c r="D1492" s="231" t="s">
        <v>149</v>
      </c>
      <c r="E1492" s="232" t="s">
        <v>1</v>
      </c>
      <c r="F1492" s="233" t="s">
        <v>164</v>
      </c>
      <c r="G1492" s="230"/>
      <c r="H1492" s="232" t="s">
        <v>1</v>
      </c>
      <c r="I1492" s="234"/>
      <c r="J1492" s="230"/>
      <c r="K1492" s="230"/>
      <c r="L1492" s="235"/>
      <c r="M1492" s="236"/>
      <c r="N1492" s="237"/>
      <c r="O1492" s="237"/>
      <c r="P1492" s="237"/>
      <c r="Q1492" s="237"/>
      <c r="R1492" s="237"/>
      <c r="S1492" s="237"/>
      <c r="T1492" s="238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39" t="s">
        <v>149</v>
      </c>
      <c r="AU1492" s="239" t="s">
        <v>147</v>
      </c>
      <c r="AV1492" s="13" t="s">
        <v>81</v>
      </c>
      <c r="AW1492" s="13" t="s">
        <v>30</v>
      </c>
      <c r="AX1492" s="13" t="s">
        <v>73</v>
      </c>
      <c r="AY1492" s="239" t="s">
        <v>139</v>
      </c>
    </row>
    <row r="1493" s="14" customFormat="1">
      <c r="A1493" s="14"/>
      <c r="B1493" s="240"/>
      <c r="C1493" s="241"/>
      <c r="D1493" s="231" t="s">
        <v>149</v>
      </c>
      <c r="E1493" s="242" t="s">
        <v>1</v>
      </c>
      <c r="F1493" s="243" t="s">
        <v>165</v>
      </c>
      <c r="G1493" s="241"/>
      <c r="H1493" s="244">
        <v>2.488</v>
      </c>
      <c r="I1493" s="245"/>
      <c r="J1493" s="241"/>
      <c r="K1493" s="241"/>
      <c r="L1493" s="246"/>
      <c r="M1493" s="247"/>
      <c r="N1493" s="248"/>
      <c r="O1493" s="248"/>
      <c r="P1493" s="248"/>
      <c r="Q1493" s="248"/>
      <c r="R1493" s="248"/>
      <c r="S1493" s="248"/>
      <c r="T1493" s="249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50" t="s">
        <v>149</v>
      </c>
      <c r="AU1493" s="250" t="s">
        <v>147</v>
      </c>
      <c r="AV1493" s="14" t="s">
        <v>147</v>
      </c>
      <c r="AW1493" s="14" t="s">
        <v>30</v>
      </c>
      <c r="AX1493" s="14" t="s">
        <v>73</v>
      </c>
      <c r="AY1493" s="250" t="s">
        <v>139</v>
      </c>
    </row>
    <row r="1494" s="13" customFormat="1">
      <c r="A1494" s="13"/>
      <c r="B1494" s="229"/>
      <c r="C1494" s="230"/>
      <c r="D1494" s="231" t="s">
        <v>149</v>
      </c>
      <c r="E1494" s="232" t="s">
        <v>1</v>
      </c>
      <c r="F1494" s="233" t="s">
        <v>166</v>
      </c>
      <c r="G1494" s="230"/>
      <c r="H1494" s="232" t="s">
        <v>1</v>
      </c>
      <c r="I1494" s="234"/>
      <c r="J1494" s="230"/>
      <c r="K1494" s="230"/>
      <c r="L1494" s="235"/>
      <c r="M1494" s="236"/>
      <c r="N1494" s="237"/>
      <c r="O1494" s="237"/>
      <c r="P1494" s="237"/>
      <c r="Q1494" s="237"/>
      <c r="R1494" s="237"/>
      <c r="S1494" s="237"/>
      <c r="T1494" s="238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39" t="s">
        <v>149</v>
      </c>
      <c r="AU1494" s="239" t="s">
        <v>147</v>
      </c>
      <c r="AV1494" s="13" t="s">
        <v>81</v>
      </c>
      <c r="AW1494" s="13" t="s">
        <v>30</v>
      </c>
      <c r="AX1494" s="13" t="s">
        <v>73</v>
      </c>
      <c r="AY1494" s="239" t="s">
        <v>139</v>
      </c>
    </row>
    <row r="1495" s="14" customFormat="1">
      <c r="A1495" s="14"/>
      <c r="B1495" s="240"/>
      <c r="C1495" s="241"/>
      <c r="D1495" s="231" t="s">
        <v>149</v>
      </c>
      <c r="E1495" s="242" t="s">
        <v>1</v>
      </c>
      <c r="F1495" s="243" t="s">
        <v>167</v>
      </c>
      <c r="G1495" s="241"/>
      <c r="H1495" s="244">
        <v>1.0129999999999999</v>
      </c>
      <c r="I1495" s="245"/>
      <c r="J1495" s="241"/>
      <c r="K1495" s="241"/>
      <c r="L1495" s="246"/>
      <c r="M1495" s="247"/>
      <c r="N1495" s="248"/>
      <c r="O1495" s="248"/>
      <c r="P1495" s="248"/>
      <c r="Q1495" s="248"/>
      <c r="R1495" s="248"/>
      <c r="S1495" s="248"/>
      <c r="T1495" s="249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50" t="s">
        <v>149</v>
      </c>
      <c r="AU1495" s="250" t="s">
        <v>147</v>
      </c>
      <c r="AV1495" s="14" t="s">
        <v>147</v>
      </c>
      <c r="AW1495" s="14" t="s">
        <v>30</v>
      </c>
      <c r="AX1495" s="14" t="s">
        <v>73</v>
      </c>
      <c r="AY1495" s="250" t="s">
        <v>139</v>
      </c>
    </row>
    <row r="1496" s="13" customFormat="1">
      <c r="A1496" s="13"/>
      <c r="B1496" s="229"/>
      <c r="C1496" s="230"/>
      <c r="D1496" s="231" t="s">
        <v>149</v>
      </c>
      <c r="E1496" s="232" t="s">
        <v>1</v>
      </c>
      <c r="F1496" s="233" t="s">
        <v>168</v>
      </c>
      <c r="G1496" s="230"/>
      <c r="H1496" s="232" t="s">
        <v>1</v>
      </c>
      <c r="I1496" s="234"/>
      <c r="J1496" s="230"/>
      <c r="K1496" s="230"/>
      <c r="L1496" s="235"/>
      <c r="M1496" s="236"/>
      <c r="N1496" s="237"/>
      <c r="O1496" s="237"/>
      <c r="P1496" s="237"/>
      <c r="Q1496" s="237"/>
      <c r="R1496" s="237"/>
      <c r="S1496" s="237"/>
      <c r="T1496" s="238"/>
      <c r="U1496" s="13"/>
      <c r="V1496" s="13"/>
      <c r="W1496" s="13"/>
      <c r="X1496" s="13"/>
      <c r="Y1496" s="13"/>
      <c r="Z1496" s="13"/>
      <c r="AA1496" s="13"/>
      <c r="AB1496" s="13"/>
      <c r="AC1496" s="13"/>
      <c r="AD1496" s="13"/>
      <c r="AE1496" s="13"/>
      <c r="AT1496" s="239" t="s">
        <v>149</v>
      </c>
      <c r="AU1496" s="239" t="s">
        <v>147</v>
      </c>
      <c r="AV1496" s="13" t="s">
        <v>81</v>
      </c>
      <c r="AW1496" s="13" t="s">
        <v>30</v>
      </c>
      <c r="AX1496" s="13" t="s">
        <v>73</v>
      </c>
      <c r="AY1496" s="239" t="s">
        <v>139</v>
      </c>
    </row>
    <row r="1497" s="14" customFormat="1">
      <c r="A1497" s="14"/>
      <c r="B1497" s="240"/>
      <c r="C1497" s="241"/>
      <c r="D1497" s="231" t="s">
        <v>149</v>
      </c>
      <c r="E1497" s="242" t="s">
        <v>1</v>
      </c>
      <c r="F1497" s="243" t="s">
        <v>169</v>
      </c>
      <c r="G1497" s="241"/>
      <c r="H1497" s="244">
        <v>1.4219999999999999</v>
      </c>
      <c r="I1497" s="245"/>
      <c r="J1497" s="241"/>
      <c r="K1497" s="241"/>
      <c r="L1497" s="246"/>
      <c r="M1497" s="247"/>
      <c r="N1497" s="248"/>
      <c r="O1497" s="248"/>
      <c r="P1497" s="248"/>
      <c r="Q1497" s="248"/>
      <c r="R1497" s="248"/>
      <c r="S1497" s="248"/>
      <c r="T1497" s="249"/>
      <c r="U1497" s="14"/>
      <c r="V1497" s="14"/>
      <c r="W1497" s="14"/>
      <c r="X1497" s="14"/>
      <c r="Y1497" s="14"/>
      <c r="Z1497" s="14"/>
      <c r="AA1497" s="14"/>
      <c r="AB1497" s="14"/>
      <c r="AC1497" s="14"/>
      <c r="AD1497" s="14"/>
      <c r="AE1497" s="14"/>
      <c r="AT1497" s="250" t="s">
        <v>149</v>
      </c>
      <c r="AU1497" s="250" t="s">
        <v>147</v>
      </c>
      <c r="AV1497" s="14" t="s">
        <v>147</v>
      </c>
      <c r="AW1497" s="14" t="s">
        <v>30</v>
      </c>
      <c r="AX1497" s="14" t="s">
        <v>73</v>
      </c>
      <c r="AY1497" s="250" t="s">
        <v>139</v>
      </c>
    </row>
    <row r="1498" s="13" customFormat="1">
      <c r="A1498" s="13"/>
      <c r="B1498" s="229"/>
      <c r="C1498" s="230"/>
      <c r="D1498" s="231" t="s">
        <v>149</v>
      </c>
      <c r="E1498" s="232" t="s">
        <v>1</v>
      </c>
      <c r="F1498" s="233" t="s">
        <v>170</v>
      </c>
      <c r="G1498" s="230"/>
      <c r="H1498" s="232" t="s">
        <v>1</v>
      </c>
      <c r="I1498" s="234"/>
      <c r="J1498" s="230"/>
      <c r="K1498" s="230"/>
      <c r="L1498" s="235"/>
      <c r="M1498" s="236"/>
      <c r="N1498" s="237"/>
      <c r="O1498" s="237"/>
      <c r="P1498" s="237"/>
      <c r="Q1498" s="237"/>
      <c r="R1498" s="237"/>
      <c r="S1498" s="237"/>
      <c r="T1498" s="238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39" t="s">
        <v>149</v>
      </c>
      <c r="AU1498" s="239" t="s">
        <v>147</v>
      </c>
      <c r="AV1498" s="13" t="s">
        <v>81</v>
      </c>
      <c r="AW1498" s="13" t="s">
        <v>30</v>
      </c>
      <c r="AX1498" s="13" t="s">
        <v>73</v>
      </c>
      <c r="AY1498" s="239" t="s">
        <v>139</v>
      </c>
    </row>
    <row r="1499" s="14" customFormat="1">
      <c r="A1499" s="14"/>
      <c r="B1499" s="240"/>
      <c r="C1499" s="241"/>
      <c r="D1499" s="231" t="s">
        <v>149</v>
      </c>
      <c r="E1499" s="242" t="s">
        <v>1</v>
      </c>
      <c r="F1499" s="243" t="s">
        <v>171</v>
      </c>
      <c r="G1499" s="241"/>
      <c r="H1499" s="244">
        <v>9.5190000000000001</v>
      </c>
      <c r="I1499" s="245"/>
      <c r="J1499" s="241"/>
      <c r="K1499" s="241"/>
      <c r="L1499" s="246"/>
      <c r="M1499" s="247"/>
      <c r="N1499" s="248"/>
      <c r="O1499" s="248"/>
      <c r="P1499" s="248"/>
      <c r="Q1499" s="248"/>
      <c r="R1499" s="248"/>
      <c r="S1499" s="248"/>
      <c r="T1499" s="249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50" t="s">
        <v>149</v>
      </c>
      <c r="AU1499" s="250" t="s">
        <v>147</v>
      </c>
      <c r="AV1499" s="14" t="s">
        <v>147</v>
      </c>
      <c r="AW1499" s="14" t="s">
        <v>30</v>
      </c>
      <c r="AX1499" s="14" t="s">
        <v>73</v>
      </c>
      <c r="AY1499" s="250" t="s">
        <v>139</v>
      </c>
    </row>
    <row r="1500" s="13" customFormat="1">
      <c r="A1500" s="13"/>
      <c r="B1500" s="229"/>
      <c r="C1500" s="230"/>
      <c r="D1500" s="231" t="s">
        <v>149</v>
      </c>
      <c r="E1500" s="232" t="s">
        <v>1</v>
      </c>
      <c r="F1500" s="233" t="s">
        <v>172</v>
      </c>
      <c r="G1500" s="230"/>
      <c r="H1500" s="232" t="s">
        <v>1</v>
      </c>
      <c r="I1500" s="234"/>
      <c r="J1500" s="230"/>
      <c r="K1500" s="230"/>
      <c r="L1500" s="235"/>
      <c r="M1500" s="236"/>
      <c r="N1500" s="237"/>
      <c r="O1500" s="237"/>
      <c r="P1500" s="237"/>
      <c r="Q1500" s="237"/>
      <c r="R1500" s="237"/>
      <c r="S1500" s="237"/>
      <c r="T1500" s="238"/>
      <c r="U1500" s="13"/>
      <c r="V1500" s="13"/>
      <c r="W1500" s="13"/>
      <c r="X1500" s="13"/>
      <c r="Y1500" s="13"/>
      <c r="Z1500" s="13"/>
      <c r="AA1500" s="13"/>
      <c r="AB1500" s="13"/>
      <c r="AC1500" s="13"/>
      <c r="AD1500" s="13"/>
      <c r="AE1500" s="13"/>
      <c r="AT1500" s="239" t="s">
        <v>149</v>
      </c>
      <c r="AU1500" s="239" t="s">
        <v>147</v>
      </c>
      <c r="AV1500" s="13" t="s">
        <v>81</v>
      </c>
      <c r="AW1500" s="13" t="s">
        <v>30</v>
      </c>
      <c r="AX1500" s="13" t="s">
        <v>73</v>
      </c>
      <c r="AY1500" s="239" t="s">
        <v>139</v>
      </c>
    </row>
    <row r="1501" s="14" customFormat="1">
      <c r="A1501" s="14"/>
      <c r="B1501" s="240"/>
      <c r="C1501" s="241"/>
      <c r="D1501" s="231" t="s">
        <v>149</v>
      </c>
      <c r="E1501" s="242" t="s">
        <v>1</v>
      </c>
      <c r="F1501" s="243" t="s">
        <v>173</v>
      </c>
      <c r="G1501" s="241"/>
      <c r="H1501" s="244">
        <v>20.48</v>
      </c>
      <c r="I1501" s="245"/>
      <c r="J1501" s="241"/>
      <c r="K1501" s="241"/>
      <c r="L1501" s="246"/>
      <c r="M1501" s="247"/>
      <c r="N1501" s="248"/>
      <c r="O1501" s="248"/>
      <c r="P1501" s="248"/>
      <c r="Q1501" s="248"/>
      <c r="R1501" s="248"/>
      <c r="S1501" s="248"/>
      <c r="T1501" s="249"/>
      <c r="U1501" s="14"/>
      <c r="V1501" s="14"/>
      <c r="W1501" s="14"/>
      <c r="X1501" s="14"/>
      <c r="Y1501" s="14"/>
      <c r="Z1501" s="14"/>
      <c r="AA1501" s="14"/>
      <c r="AB1501" s="14"/>
      <c r="AC1501" s="14"/>
      <c r="AD1501" s="14"/>
      <c r="AE1501" s="14"/>
      <c r="AT1501" s="250" t="s">
        <v>149</v>
      </c>
      <c r="AU1501" s="250" t="s">
        <v>147</v>
      </c>
      <c r="AV1501" s="14" t="s">
        <v>147</v>
      </c>
      <c r="AW1501" s="14" t="s">
        <v>30</v>
      </c>
      <c r="AX1501" s="14" t="s">
        <v>73</v>
      </c>
      <c r="AY1501" s="250" t="s">
        <v>139</v>
      </c>
    </row>
    <row r="1502" s="13" customFormat="1">
      <c r="A1502" s="13"/>
      <c r="B1502" s="229"/>
      <c r="C1502" s="230"/>
      <c r="D1502" s="231" t="s">
        <v>149</v>
      </c>
      <c r="E1502" s="232" t="s">
        <v>1</v>
      </c>
      <c r="F1502" s="233" t="s">
        <v>1677</v>
      </c>
      <c r="G1502" s="230"/>
      <c r="H1502" s="232" t="s">
        <v>1</v>
      </c>
      <c r="I1502" s="234"/>
      <c r="J1502" s="230"/>
      <c r="K1502" s="230"/>
      <c r="L1502" s="235"/>
      <c r="M1502" s="236"/>
      <c r="N1502" s="237"/>
      <c r="O1502" s="237"/>
      <c r="P1502" s="237"/>
      <c r="Q1502" s="237"/>
      <c r="R1502" s="237"/>
      <c r="S1502" s="237"/>
      <c r="T1502" s="238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39" t="s">
        <v>149</v>
      </c>
      <c r="AU1502" s="239" t="s">
        <v>147</v>
      </c>
      <c r="AV1502" s="13" t="s">
        <v>81</v>
      </c>
      <c r="AW1502" s="13" t="s">
        <v>30</v>
      </c>
      <c r="AX1502" s="13" t="s">
        <v>73</v>
      </c>
      <c r="AY1502" s="239" t="s">
        <v>139</v>
      </c>
    </row>
    <row r="1503" s="13" customFormat="1">
      <c r="A1503" s="13"/>
      <c r="B1503" s="229"/>
      <c r="C1503" s="230"/>
      <c r="D1503" s="231" t="s">
        <v>149</v>
      </c>
      <c r="E1503" s="232" t="s">
        <v>1</v>
      </c>
      <c r="F1503" s="233" t="s">
        <v>162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149</v>
      </c>
      <c r="AU1503" s="239" t="s">
        <v>147</v>
      </c>
      <c r="AV1503" s="13" t="s">
        <v>81</v>
      </c>
      <c r="AW1503" s="13" t="s">
        <v>30</v>
      </c>
      <c r="AX1503" s="13" t="s">
        <v>73</v>
      </c>
      <c r="AY1503" s="239" t="s">
        <v>139</v>
      </c>
    </row>
    <row r="1504" s="14" customFormat="1">
      <c r="A1504" s="14"/>
      <c r="B1504" s="240"/>
      <c r="C1504" s="241"/>
      <c r="D1504" s="231" t="s">
        <v>149</v>
      </c>
      <c r="E1504" s="242" t="s">
        <v>1</v>
      </c>
      <c r="F1504" s="243" t="s">
        <v>197</v>
      </c>
      <c r="G1504" s="241"/>
      <c r="H1504" s="244">
        <v>46.472000000000001</v>
      </c>
      <c r="I1504" s="245"/>
      <c r="J1504" s="241"/>
      <c r="K1504" s="241"/>
      <c r="L1504" s="246"/>
      <c r="M1504" s="247"/>
      <c r="N1504" s="248"/>
      <c r="O1504" s="248"/>
      <c r="P1504" s="248"/>
      <c r="Q1504" s="248"/>
      <c r="R1504" s="248"/>
      <c r="S1504" s="248"/>
      <c r="T1504" s="249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50" t="s">
        <v>149</v>
      </c>
      <c r="AU1504" s="250" t="s">
        <v>147</v>
      </c>
      <c r="AV1504" s="14" t="s">
        <v>147</v>
      </c>
      <c r="AW1504" s="14" t="s">
        <v>30</v>
      </c>
      <c r="AX1504" s="14" t="s">
        <v>73</v>
      </c>
      <c r="AY1504" s="250" t="s">
        <v>139</v>
      </c>
    </row>
    <row r="1505" s="13" customFormat="1">
      <c r="A1505" s="13"/>
      <c r="B1505" s="229"/>
      <c r="C1505" s="230"/>
      <c r="D1505" s="231" t="s">
        <v>149</v>
      </c>
      <c r="E1505" s="232" t="s">
        <v>1</v>
      </c>
      <c r="F1505" s="233" t="s">
        <v>166</v>
      </c>
      <c r="G1505" s="230"/>
      <c r="H1505" s="232" t="s">
        <v>1</v>
      </c>
      <c r="I1505" s="234"/>
      <c r="J1505" s="230"/>
      <c r="K1505" s="230"/>
      <c r="L1505" s="235"/>
      <c r="M1505" s="236"/>
      <c r="N1505" s="237"/>
      <c r="O1505" s="237"/>
      <c r="P1505" s="237"/>
      <c r="Q1505" s="237"/>
      <c r="R1505" s="237"/>
      <c r="S1505" s="237"/>
      <c r="T1505" s="238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39" t="s">
        <v>149</v>
      </c>
      <c r="AU1505" s="239" t="s">
        <v>147</v>
      </c>
      <c r="AV1505" s="13" t="s">
        <v>81</v>
      </c>
      <c r="AW1505" s="13" t="s">
        <v>30</v>
      </c>
      <c r="AX1505" s="13" t="s">
        <v>73</v>
      </c>
      <c r="AY1505" s="239" t="s">
        <v>139</v>
      </c>
    </row>
    <row r="1506" s="14" customFormat="1">
      <c r="A1506" s="14"/>
      <c r="B1506" s="240"/>
      <c r="C1506" s="241"/>
      <c r="D1506" s="231" t="s">
        <v>149</v>
      </c>
      <c r="E1506" s="242" t="s">
        <v>1</v>
      </c>
      <c r="F1506" s="243" t="s">
        <v>1678</v>
      </c>
      <c r="G1506" s="241"/>
      <c r="H1506" s="244">
        <v>10.736000000000001</v>
      </c>
      <c r="I1506" s="245"/>
      <c r="J1506" s="241"/>
      <c r="K1506" s="241"/>
      <c r="L1506" s="246"/>
      <c r="M1506" s="247"/>
      <c r="N1506" s="248"/>
      <c r="O1506" s="248"/>
      <c r="P1506" s="248"/>
      <c r="Q1506" s="248"/>
      <c r="R1506" s="248"/>
      <c r="S1506" s="248"/>
      <c r="T1506" s="249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50" t="s">
        <v>149</v>
      </c>
      <c r="AU1506" s="250" t="s">
        <v>147</v>
      </c>
      <c r="AV1506" s="14" t="s">
        <v>147</v>
      </c>
      <c r="AW1506" s="14" t="s">
        <v>30</v>
      </c>
      <c r="AX1506" s="14" t="s">
        <v>73</v>
      </c>
      <c r="AY1506" s="250" t="s">
        <v>139</v>
      </c>
    </row>
    <row r="1507" s="13" customFormat="1">
      <c r="A1507" s="13"/>
      <c r="B1507" s="229"/>
      <c r="C1507" s="230"/>
      <c r="D1507" s="231" t="s">
        <v>149</v>
      </c>
      <c r="E1507" s="232" t="s">
        <v>1</v>
      </c>
      <c r="F1507" s="233" t="s">
        <v>164</v>
      </c>
      <c r="G1507" s="230"/>
      <c r="H1507" s="232" t="s">
        <v>1</v>
      </c>
      <c r="I1507" s="234"/>
      <c r="J1507" s="230"/>
      <c r="K1507" s="230"/>
      <c r="L1507" s="235"/>
      <c r="M1507" s="236"/>
      <c r="N1507" s="237"/>
      <c r="O1507" s="237"/>
      <c r="P1507" s="237"/>
      <c r="Q1507" s="237"/>
      <c r="R1507" s="237"/>
      <c r="S1507" s="237"/>
      <c r="T1507" s="238"/>
      <c r="U1507" s="13"/>
      <c r="V1507" s="13"/>
      <c r="W1507" s="13"/>
      <c r="X1507" s="13"/>
      <c r="Y1507" s="13"/>
      <c r="Z1507" s="13"/>
      <c r="AA1507" s="13"/>
      <c r="AB1507" s="13"/>
      <c r="AC1507" s="13"/>
      <c r="AD1507" s="13"/>
      <c r="AE1507" s="13"/>
      <c r="AT1507" s="239" t="s">
        <v>149</v>
      </c>
      <c r="AU1507" s="239" t="s">
        <v>147</v>
      </c>
      <c r="AV1507" s="13" t="s">
        <v>81</v>
      </c>
      <c r="AW1507" s="13" t="s">
        <v>30</v>
      </c>
      <c r="AX1507" s="13" t="s">
        <v>73</v>
      </c>
      <c r="AY1507" s="239" t="s">
        <v>139</v>
      </c>
    </row>
    <row r="1508" s="14" customFormat="1">
      <c r="A1508" s="14"/>
      <c r="B1508" s="240"/>
      <c r="C1508" s="241"/>
      <c r="D1508" s="231" t="s">
        <v>149</v>
      </c>
      <c r="E1508" s="242" t="s">
        <v>1</v>
      </c>
      <c r="F1508" s="243" t="s">
        <v>199</v>
      </c>
      <c r="G1508" s="241"/>
      <c r="H1508" s="244">
        <v>17.18</v>
      </c>
      <c r="I1508" s="245"/>
      <c r="J1508" s="241"/>
      <c r="K1508" s="241"/>
      <c r="L1508" s="246"/>
      <c r="M1508" s="247"/>
      <c r="N1508" s="248"/>
      <c r="O1508" s="248"/>
      <c r="P1508" s="248"/>
      <c r="Q1508" s="248"/>
      <c r="R1508" s="248"/>
      <c r="S1508" s="248"/>
      <c r="T1508" s="249"/>
      <c r="U1508" s="14"/>
      <c r="V1508" s="14"/>
      <c r="W1508" s="14"/>
      <c r="X1508" s="14"/>
      <c r="Y1508" s="14"/>
      <c r="Z1508" s="14"/>
      <c r="AA1508" s="14"/>
      <c r="AB1508" s="14"/>
      <c r="AC1508" s="14"/>
      <c r="AD1508" s="14"/>
      <c r="AE1508" s="14"/>
      <c r="AT1508" s="250" t="s">
        <v>149</v>
      </c>
      <c r="AU1508" s="250" t="s">
        <v>147</v>
      </c>
      <c r="AV1508" s="14" t="s">
        <v>147</v>
      </c>
      <c r="AW1508" s="14" t="s">
        <v>30</v>
      </c>
      <c r="AX1508" s="14" t="s">
        <v>73</v>
      </c>
      <c r="AY1508" s="250" t="s">
        <v>139</v>
      </c>
    </row>
    <row r="1509" s="13" customFormat="1">
      <c r="A1509" s="13"/>
      <c r="B1509" s="229"/>
      <c r="C1509" s="230"/>
      <c r="D1509" s="231" t="s">
        <v>149</v>
      </c>
      <c r="E1509" s="232" t="s">
        <v>1</v>
      </c>
      <c r="F1509" s="233" t="s">
        <v>168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149</v>
      </c>
      <c r="AU1509" s="239" t="s">
        <v>147</v>
      </c>
      <c r="AV1509" s="13" t="s">
        <v>81</v>
      </c>
      <c r="AW1509" s="13" t="s">
        <v>30</v>
      </c>
      <c r="AX1509" s="13" t="s">
        <v>73</v>
      </c>
      <c r="AY1509" s="239" t="s">
        <v>139</v>
      </c>
    </row>
    <row r="1510" s="14" customFormat="1">
      <c r="A1510" s="14"/>
      <c r="B1510" s="240"/>
      <c r="C1510" s="241"/>
      <c r="D1510" s="231" t="s">
        <v>149</v>
      </c>
      <c r="E1510" s="242" t="s">
        <v>1</v>
      </c>
      <c r="F1510" s="243" t="s">
        <v>200</v>
      </c>
      <c r="G1510" s="241"/>
      <c r="H1510" s="244">
        <v>14.547000000000001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149</v>
      </c>
      <c r="AU1510" s="250" t="s">
        <v>147</v>
      </c>
      <c r="AV1510" s="14" t="s">
        <v>147</v>
      </c>
      <c r="AW1510" s="14" t="s">
        <v>30</v>
      </c>
      <c r="AX1510" s="14" t="s">
        <v>73</v>
      </c>
      <c r="AY1510" s="250" t="s">
        <v>139</v>
      </c>
    </row>
    <row r="1511" s="13" customFormat="1">
      <c r="A1511" s="13"/>
      <c r="B1511" s="229"/>
      <c r="C1511" s="230"/>
      <c r="D1511" s="231" t="s">
        <v>149</v>
      </c>
      <c r="E1511" s="232" t="s">
        <v>1</v>
      </c>
      <c r="F1511" s="233" t="s">
        <v>172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149</v>
      </c>
      <c r="AU1511" s="239" t="s">
        <v>147</v>
      </c>
      <c r="AV1511" s="13" t="s">
        <v>81</v>
      </c>
      <c r="AW1511" s="13" t="s">
        <v>30</v>
      </c>
      <c r="AX1511" s="13" t="s">
        <v>73</v>
      </c>
      <c r="AY1511" s="239" t="s">
        <v>139</v>
      </c>
    </row>
    <row r="1512" s="14" customFormat="1">
      <c r="A1512" s="14"/>
      <c r="B1512" s="240"/>
      <c r="C1512" s="241"/>
      <c r="D1512" s="231" t="s">
        <v>149</v>
      </c>
      <c r="E1512" s="242" t="s">
        <v>1</v>
      </c>
      <c r="F1512" s="243" t="s">
        <v>201</v>
      </c>
      <c r="G1512" s="241"/>
      <c r="H1512" s="244">
        <v>50.829000000000001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149</v>
      </c>
      <c r="AU1512" s="250" t="s">
        <v>147</v>
      </c>
      <c r="AV1512" s="14" t="s">
        <v>147</v>
      </c>
      <c r="AW1512" s="14" t="s">
        <v>30</v>
      </c>
      <c r="AX1512" s="14" t="s">
        <v>73</v>
      </c>
      <c r="AY1512" s="250" t="s">
        <v>139</v>
      </c>
    </row>
    <row r="1513" s="13" customFormat="1">
      <c r="A1513" s="13"/>
      <c r="B1513" s="229"/>
      <c r="C1513" s="230"/>
      <c r="D1513" s="231" t="s">
        <v>149</v>
      </c>
      <c r="E1513" s="232" t="s">
        <v>1</v>
      </c>
      <c r="F1513" s="233" t="s">
        <v>170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149</v>
      </c>
      <c r="AU1513" s="239" t="s">
        <v>147</v>
      </c>
      <c r="AV1513" s="13" t="s">
        <v>81</v>
      </c>
      <c r="AW1513" s="13" t="s">
        <v>30</v>
      </c>
      <c r="AX1513" s="13" t="s">
        <v>73</v>
      </c>
      <c r="AY1513" s="239" t="s">
        <v>139</v>
      </c>
    </row>
    <row r="1514" s="14" customFormat="1">
      <c r="A1514" s="14"/>
      <c r="B1514" s="240"/>
      <c r="C1514" s="241"/>
      <c r="D1514" s="231" t="s">
        <v>149</v>
      </c>
      <c r="E1514" s="242" t="s">
        <v>1</v>
      </c>
      <c r="F1514" s="243" t="s">
        <v>202</v>
      </c>
      <c r="G1514" s="241"/>
      <c r="H1514" s="244">
        <v>32.204999999999998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149</v>
      </c>
      <c r="AU1514" s="250" t="s">
        <v>147</v>
      </c>
      <c r="AV1514" s="14" t="s">
        <v>147</v>
      </c>
      <c r="AW1514" s="14" t="s">
        <v>30</v>
      </c>
      <c r="AX1514" s="14" t="s">
        <v>73</v>
      </c>
      <c r="AY1514" s="250" t="s">
        <v>139</v>
      </c>
    </row>
    <row r="1515" s="13" customFormat="1">
      <c r="A1515" s="13"/>
      <c r="B1515" s="229"/>
      <c r="C1515" s="230"/>
      <c r="D1515" s="231" t="s">
        <v>149</v>
      </c>
      <c r="E1515" s="232" t="s">
        <v>1</v>
      </c>
      <c r="F1515" s="233" t="s">
        <v>203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149</v>
      </c>
      <c r="AU1515" s="239" t="s">
        <v>147</v>
      </c>
      <c r="AV1515" s="13" t="s">
        <v>81</v>
      </c>
      <c r="AW1515" s="13" t="s">
        <v>30</v>
      </c>
      <c r="AX1515" s="13" t="s">
        <v>73</v>
      </c>
      <c r="AY1515" s="239" t="s">
        <v>139</v>
      </c>
    </row>
    <row r="1516" s="14" customFormat="1">
      <c r="A1516" s="14"/>
      <c r="B1516" s="240"/>
      <c r="C1516" s="241"/>
      <c r="D1516" s="231" t="s">
        <v>149</v>
      </c>
      <c r="E1516" s="242" t="s">
        <v>1</v>
      </c>
      <c r="F1516" s="243" t="s">
        <v>204</v>
      </c>
      <c r="G1516" s="241"/>
      <c r="H1516" s="244">
        <v>-17.102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149</v>
      </c>
      <c r="AU1516" s="250" t="s">
        <v>147</v>
      </c>
      <c r="AV1516" s="14" t="s">
        <v>147</v>
      </c>
      <c r="AW1516" s="14" t="s">
        <v>30</v>
      </c>
      <c r="AX1516" s="14" t="s">
        <v>73</v>
      </c>
      <c r="AY1516" s="250" t="s">
        <v>139</v>
      </c>
    </row>
    <row r="1517" s="15" customFormat="1">
      <c r="A1517" s="15"/>
      <c r="B1517" s="251"/>
      <c r="C1517" s="252"/>
      <c r="D1517" s="231" t="s">
        <v>149</v>
      </c>
      <c r="E1517" s="253" t="s">
        <v>1</v>
      </c>
      <c r="F1517" s="254" t="s">
        <v>174</v>
      </c>
      <c r="G1517" s="252"/>
      <c r="H1517" s="255">
        <v>198.84899999999999</v>
      </c>
      <c r="I1517" s="256"/>
      <c r="J1517" s="252"/>
      <c r="K1517" s="252"/>
      <c r="L1517" s="257"/>
      <c r="M1517" s="258"/>
      <c r="N1517" s="259"/>
      <c r="O1517" s="259"/>
      <c r="P1517" s="259"/>
      <c r="Q1517" s="259"/>
      <c r="R1517" s="259"/>
      <c r="S1517" s="259"/>
      <c r="T1517" s="260"/>
      <c r="U1517" s="15"/>
      <c r="V1517" s="15"/>
      <c r="W1517" s="15"/>
      <c r="X1517" s="15"/>
      <c r="Y1517" s="15"/>
      <c r="Z1517" s="15"/>
      <c r="AA1517" s="15"/>
      <c r="AB1517" s="15"/>
      <c r="AC1517" s="15"/>
      <c r="AD1517" s="15"/>
      <c r="AE1517" s="15"/>
      <c r="AT1517" s="261" t="s">
        <v>149</v>
      </c>
      <c r="AU1517" s="261" t="s">
        <v>147</v>
      </c>
      <c r="AV1517" s="15" t="s">
        <v>146</v>
      </c>
      <c r="AW1517" s="15" t="s">
        <v>30</v>
      </c>
      <c r="AX1517" s="15" t="s">
        <v>81</v>
      </c>
      <c r="AY1517" s="261" t="s">
        <v>139</v>
      </c>
    </row>
    <row r="1518" s="2" customFormat="1" ht="16.5" customHeight="1">
      <c r="A1518" s="38"/>
      <c r="B1518" s="39"/>
      <c r="C1518" s="215" t="s">
        <v>1691</v>
      </c>
      <c r="D1518" s="215" t="s">
        <v>142</v>
      </c>
      <c r="E1518" s="216" t="s">
        <v>1692</v>
      </c>
      <c r="F1518" s="217" t="s">
        <v>1693</v>
      </c>
      <c r="G1518" s="218" t="s">
        <v>154</v>
      </c>
      <c r="H1518" s="219">
        <v>43.981999999999999</v>
      </c>
      <c r="I1518" s="220"/>
      <c r="J1518" s="221">
        <f>ROUND(I1518*H1518,2)</f>
        <v>0</v>
      </c>
      <c r="K1518" s="222"/>
      <c r="L1518" s="44"/>
      <c r="M1518" s="223" t="s">
        <v>1</v>
      </c>
      <c r="N1518" s="224" t="s">
        <v>39</v>
      </c>
      <c r="O1518" s="91"/>
      <c r="P1518" s="225">
        <f>O1518*H1518</f>
        <v>0</v>
      </c>
      <c r="Q1518" s="225">
        <v>0</v>
      </c>
      <c r="R1518" s="225">
        <f>Q1518*H1518</f>
        <v>0</v>
      </c>
      <c r="S1518" s="225">
        <v>0</v>
      </c>
      <c r="T1518" s="226">
        <f>S1518*H1518</f>
        <v>0</v>
      </c>
      <c r="U1518" s="38"/>
      <c r="V1518" s="38"/>
      <c r="W1518" s="38"/>
      <c r="X1518" s="38"/>
      <c r="Y1518" s="38"/>
      <c r="Z1518" s="38"/>
      <c r="AA1518" s="38"/>
      <c r="AB1518" s="38"/>
      <c r="AC1518" s="38"/>
      <c r="AD1518" s="38"/>
      <c r="AE1518" s="38"/>
      <c r="AR1518" s="227" t="s">
        <v>247</v>
      </c>
      <c r="AT1518" s="227" t="s">
        <v>142</v>
      </c>
      <c r="AU1518" s="227" t="s">
        <v>147</v>
      </c>
      <c r="AY1518" s="17" t="s">
        <v>139</v>
      </c>
      <c r="BE1518" s="228">
        <f>IF(N1518="základní",J1518,0)</f>
        <v>0</v>
      </c>
      <c r="BF1518" s="228">
        <f>IF(N1518="snížená",J1518,0)</f>
        <v>0</v>
      </c>
      <c r="BG1518" s="228">
        <f>IF(N1518="zákl. přenesená",J1518,0)</f>
        <v>0</v>
      </c>
      <c r="BH1518" s="228">
        <f>IF(N1518="sníž. přenesená",J1518,0)</f>
        <v>0</v>
      </c>
      <c r="BI1518" s="228">
        <f>IF(N1518="nulová",J1518,0)</f>
        <v>0</v>
      </c>
      <c r="BJ1518" s="17" t="s">
        <v>147</v>
      </c>
      <c r="BK1518" s="228">
        <f>ROUND(I1518*H1518,2)</f>
        <v>0</v>
      </c>
      <c r="BL1518" s="17" t="s">
        <v>247</v>
      </c>
      <c r="BM1518" s="227" t="s">
        <v>1694</v>
      </c>
    </row>
    <row r="1519" s="13" customFormat="1">
      <c r="A1519" s="13"/>
      <c r="B1519" s="229"/>
      <c r="C1519" s="230"/>
      <c r="D1519" s="231" t="s">
        <v>149</v>
      </c>
      <c r="E1519" s="232" t="s">
        <v>1</v>
      </c>
      <c r="F1519" s="233" t="s">
        <v>162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149</v>
      </c>
      <c r="AU1519" s="239" t="s">
        <v>147</v>
      </c>
      <c r="AV1519" s="13" t="s">
        <v>81</v>
      </c>
      <c r="AW1519" s="13" t="s">
        <v>30</v>
      </c>
      <c r="AX1519" s="13" t="s">
        <v>73</v>
      </c>
      <c r="AY1519" s="239" t="s">
        <v>139</v>
      </c>
    </row>
    <row r="1520" s="14" customFormat="1">
      <c r="A1520" s="14"/>
      <c r="B1520" s="240"/>
      <c r="C1520" s="241"/>
      <c r="D1520" s="231" t="s">
        <v>149</v>
      </c>
      <c r="E1520" s="242" t="s">
        <v>1</v>
      </c>
      <c r="F1520" s="243" t="s">
        <v>163</v>
      </c>
      <c r="G1520" s="241"/>
      <c r="H1520" s="244">
        <v>9.0600000000000005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149</v>
      </c>
      <c r="AU1520" s="250" t="s">
        <v>147</v>
      </c>
      <c r="AV1520" s="14" t="s">
        <v>147</v>
      </c>
      <c r="AW1520" s="14" t="s">
        <v>30</v>
      </c>
      <c r="AX1520" s="14" t="s">
        <v>73</v>
      </c>
      <c r="AY1520" s="250" t="s">
        <v>139</v>
      </c>
    </row>
    <row r="1521" s="13" customFormat="1">
      <c r="A1521" s="13"/>
      <c r="B1521" s="229"/>
      <c r="C1521" s="230"/>
      <c r="D1521" s="231" t="s">
        <v>149</v>
      </c>
      <c r="E1521" s="232" t="s">
        <v>1</v>
      </c>
      <c r="F1521" s="233" t="s">
        <v>164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149</v>
      </c>
      <c r="AU1521" s="239" t="s">
        <v>147</v>
      </c>
      <c r="AV1521" s="13" t="s">
        <v>81</v>
      </c>
      <c r="AW1521" s="13" t="s">
        <v>30</v>
      </c>
      <c r="AX1521" s="13" t="s">
        <v>73</v>
      </c>
      <c r="AY1521" s="239" t="s">
        <v>139</v>
      </c>
    </row>
    <row r="1522" s="14" customFormat="1">
      <c r="A1522" s="14"/>
      <c r="B1522" s="240"/>
      <c r="C1522" s="241"/>
      <c r="D1522" s="231" t="s">
        <v>149</v>
      </c>
      <c r="E1522" s="242" t="s">
        <v>1</v>
      </c>
      <c r="F1522" s="243" t="s">
        <v>165</v>
      </c>
      <c r="G1522" s="241"/>
      <c r="H1522" s="244">
        <v>2.488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149</v>
      </c>
      <c r="AU1522" s="250" t="s">
        <v>147</v>
      </c>
      <c r="AV1522" s="14" t="s">
        <v>147</v>
      </c>
      <c r="AW1522" s="14" t="s">
        <v>30</v>
      </c>
      <c r="AX1522" s="14" t="s">
        <v>73</v>
      </c>
      <c r="AY1522" s="250" t="s">
        <v>139</v>
      </c>
    </row>
    <row r="1523" s="13" customFormat="1">
      <c r="A1523" s="13"/>
      <c r="B1523" s="229"/>
      <c r="C1523" s="230"/>
      <c r="D1523" s="231" t="s">
        <v>149</v>
      </c>
      <c r="E1523" s="232" t="s">
        <v>1</v>
      </c>
      <c r="F1523" s="233" t="s">
        <v>166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149</v>
      </c>
      <c r="AU1523" s="239" t="s">
        <v>147</v>
      </c>
      <c r="AV1523" s="13" t="s">
        <v>81</v>
      </c>
      <c r="AW1523" s="13" t="s">
        <v>30</v>
      </c>
      <c r="AX1523" s="13" t="s">
        <v>73</v>
      </c>
      <c r="AY1523" s="239" t="s">
        <v>139</v>
      </c>
    </row>
    <row r="1524" s="14" customFormat="1">
      <c r="A1524" s="14"/>
      <c r="B1524" s="240"/>
      <c r="C1524" s="241"/>
      <c r="D1524" s="231" t="s">
        <v>149</v>
      </c>
      <c r="E1524" s="242" t="s">
        <v>1</v>
      </c>
      <c r="F1524" s="243" t="s">
        <v>167</v>
      </c>
      <c r="G1524" s="241"/>
      <c r="H1524" s="244">
        <v>1.0129999999999999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149</v>
      </c>
      <c r="AU1524" s="250" t="s">
        <v>147</v>
      </c>
      <c r="AV1524" s="14" t="s">
        <v>147</v>
      </c>
      <c r="AW1524" s="14" t="s">
        <v>30</v>
      </c>
      <c r="AX1524" s="14" t="s">
        <v>73</v>
      </c>
      <c r="AY1524" s="250" t="s">
        <v>139</v>
      </c>
    </row>
    <row r="1525" s="13" customFormat="1">
      <c r="A1525" s="13"/>
      <c r="B1525" s="229"/>
      <c r="C1525" s="230"/>
      <c r="D1525" s="231" t="s">
        <v>149</v>
      </c>
      <c r="E1525" s="232" t="s">
        <v>1</v>
      </c>
      <c r="F1525" s="233" t="s">
        <v>168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149</v>
      </c>
      <c r="AU1525" s="239" t="s">
        <v>147</v>
      </c>
      <c r="AV1525" s="13" t="s">
        <v>81</v>
      </c>
      <c r="AW1525" s="13" t="s">
        <v>30</v>
      </c>
      <c r="AX1525" s="13" t="s">
        <v>73</v>
      </c>
      <c r="AY1525" s="239" t="s">
        <v>139</v>
      </c>
    </row>
    <row r="1526" s="14" customFormat="1">
      <c r="A1526" s="14"/>
      <c r="B1526" s="240"/>
      <c r="C1526" s="241"/>
      <c r="D1526" s="231" t="s">
        <v>149</v>
      </c>
      <c r="E1526" s="242" t="s">
        <v>1</v>
      </c>
      <c r="F1526" s="243" t="s">
        <v>169</v>
      </c>
      <c r="G1526" s="241"/>
      <c r="H1526" s="244">
        <v>1.4219999999999999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149</v>
      </c>
      <c r="AU1526" s="250" t="s">
        <v>147</v>
      </c>
      <c r="AV1526" s="14" t="s">
        <v>147</v>
      </c>
      <c r="AW1526" s="14" t="s">
        <v>30</v>
      </c>
      <c r="AX1526" s="14" t="s">
        <v>73</v>
      </c>
      <c r="AY1526" s="250" t="s">
        <v>139</v>
      </c>
    </row>
    <row r="1527" s="13" customFormat="1">
      <c r="A1527" s="13"/>
      <c r="B1527" s="229"/>
      <c r="C1527" s="230"/>
      <c r="D1527" s="231" t="s">
        <v>149</v>
      </c>
      <c r="E1527" s="232" t="s">
        <v>1</v>
      </c>
      <c r="F1527" s="233" t="s">
        <v>170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149</v>
      </c>
      <c r="AU1527" s="239" t="s">
        <v>147</v>
      </c>
      <c r="AV1527" s="13" t="s">
        <v>81</v>
      </c>
      <c r="AW1527" s="13" t="s">
        <v>30</v>
      </c>
      <c r="AX1527" s="13" t="s">
        <v>73</v>
      </c>
      <c r="AY1527" s="239" t="s">
        <v>139</v>
      </c>
    </row>
    <row r="1528" s="14" customFormat="1">
      <c r="A1528" s="14"/>
      <c r="B1528" s="240"/>
      <c r="C1528" s="241"/>
      <c r="D1528" s="231" t="s">
        <v>149</v>
      </c>
      <c r="E1528" s="242" t="s">
        <v>1</v>
      </c>
      <c r="F1528" s="243" t="s">
        <v>171</v>
      </c>
      <c r="G1528" s="241"/>
      <c r="H1528" s="244">
        <v>9.5190000000000001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149</v>
      </c>
      <c r="AU1528" s="250" t="s">
        <v>147</v>
      </c>
      <c r="AV1528" s="14" t="s">
        <v>147</v>
      </c>
      <c r="AW1528" s="14" t="s">
        <v>30</v>
      </c>
      <c r="AX1528" s="14" t="s">
        <v>73</v>
      </c>
      <c r="AY1528" s="250" t="s">
        <v>139</v>
      </c>
    </row>
    <row r="1529" s="13" customFormat="1">
      <c r="A1529" s="13"/>
      <c r="B1529" s="229"/>
      <c r="C1529" s="230"/>
      <c r="D1529" s="231" t="s">
        <v>149</v>
      </c>
      <c r="E1529" s="232" t="s">
        <v>1</v>
      </c>
      <c r="F1529" s="233" t="s">
        <v>172</v>
      </c>
      <c r="G1529" s="230"/>
      <c r="H1529" s="232" t="s">
        <v>1</v>
      </c>
      <c r="I1529" s="234"/>
      <c r="J1529" s="230"/>
      <c r="K1529" s="230"/>
      <c r="L1529" s="235"/>
      <c r="M1529" s="236"/>
      <c r="N1529" s="237"/>
      <c r="O1529" s="237"/>
      <c r="P1529" s="237"/>
      <c r="Q1529" s="237"/>
      <c r="R1529" s="237"/>
      <c r="S1529" s="237"/>
      <c r="T1529" s="238"/>
      <c r="U1529" s="13"/>
      <c r="V1529" s="13"/>
      <c r="W1529" s="13"/>
      <c r="X1529" s="13"/>
      <c r="Y1529" s="13"/>
      <c r="Z1529" s="13"/>
      <c r="AA1529" s="13"/>
      <c r="AB1529" s="13"/>
      <c r="AC1529" s="13"/>
      <c r="AD1529" s="13"/>
      <c r="AE1529" s="13"/>
      <c r="AT1529" s="239" t="s">
        <v>149</v>
      </c>
      <c r="AU1529" s="239" t="s">
        <v>147</v>
      </c>
      <c r="AV1529" s="13" t="s">
        <v>81</v>
      </c>
      <c r="AW1529" s="13" t="s">
        <v>30</v>
      </c>
      <c r="AX1529" s="13" t="s">
        <v>73</v>
      </c>
      <c r="AY1529" s="239" t="s">
        <v>139</v>
      </c>
    </row>
    <row r="1530" s="14" customFormat="1">
      <c r="A1530" s="14"/>
      <c r="B1530" s="240"/>
      <c r="C1530" s="241"/>
      <c r="D1530" s="231" t="s">
        <v>149</v>
      </c>
      <c r="E1530" s="242" t="s">
        <v>1</v>
      </c>
      <c r="F1530" s="243" t="s">
        <v>173</v>
      </c>
      <c r="G1530" s="241"/>
      <c r="H1530" s="244">
        <v>20.48</v>
      </c>
      <c r="I1530" s="245"/>
      <c r="J1530" s="241"/>
      <c r="K1530" s="241"/>
      <c r="L1530" s="246"/>
      <c r="M1530" s="247"/>
      <c r="N1530" s="248"/>
      <c r="O1530" s="248"/>
      <c r="P1530" s="248"/>
      <c r="Q1530" s="248"/>
      <c r="R1530" s="248"/>
      <c r="S1530" s="248"/>
      <c r="T1530" s="249"/>
      <c r="U1530" s="14"/>
      <c r="V1530" s="14"/>
      <c r="W1530" s="14"/>
      <c r="X1530" s="14"/>
      <c r="Y1530" s="14"/>
      <c r="Z1530" s="14"/>
      <c r="AA1530" s="14"/>
      <c r="AB1530" s="14"/>
      <c r="AC1530" s="14"/>
      <c r="AD1530" s="14"/>
      <c r="AE1530" s="14"/>
      <c r="AT1530" s="250" t="s">
        <v>149</v>
      </c>
      <c r="AU1530" s="250" t="s">
        <v>147</v>
      </c>
      <c r="AV1530" s="14" t="s">
        <v>147</v>
      </c>
      <c r="AW1530" s="14" t="s">
        <v>30</v>
      </c>
      <c r="AX1530" s="14" t="s">
        <v>73</v>
      </c>
      <c r="AY1530" s="250" t="s">
        <v>139</v>
      </c>
    </row>
    <row r="1531" s="15" customFormat="1">
      <c r="A1531" s="15"/>
      <c r="B1531" s="251"/>
      <c r="C1531" s="252"/>
      <c r="D1531" s="231" t="s">
        <v>149</v>
      </c>
      <c r="E1531" s="253" t="s">
        <v>1</v>
      </c>
      <c r="F1531" s="254" t="s">
        <v>174</v>
      </c>
      <c r="G1531" s="252"/>
      <c r="H1531" s="255">
        <v>43.981999999999999</v>
      </c>
      <c r="I1531" s="256"/>
      <c r="J1531" s="252"/>
      <c r="K1531" s="252"/>
      <c r="L1531" s="257"/>
      <c r="M1531" s="258"/>
      <c r="N1531" s="259"/>
      <c r="O1531" s="259"/>
      <c r="P1531" s="259"/>
      <c r="Q1531" s="259"/>
      <c r="R1531" s="259"/>
      <c r="S1531" s="259"/>
      <c r="T1531" s="260"/>
      <c r="U1531" s="15"/>
      <c r="V1531" s="15"/>
      <c r="W1531" s="15"/>
      <c r="X1531" s="15"/>
      <c r="Y1531" s="15"/>
      <c r="Z1531" s="15"/>
      <c r="AA1531" s="15"/>
      <c r="AB1531" s="15"/>
      <c r="AC1531" s="15"/>
      <c r="AD1531" s="15"/>
      <c r="AE1531" s="15"/>
      <c r="AT1531" s="261" t="s">
        <v>149</v>
      </c>
      <c r="AU1531" s="261" t="s">
        <v>147</v>
      </c>
      <c r="AV1531" s="15" t="s">
        <v>146</v>
      </c>
      <c r="AW1531" s="15" t="s">
        <v>30</v>
      </c>
      <c r="AX1531" s="15" t="s">
        <v>81</v>
      </c>
      <c r="AY1531" s="261" t="s">
        <v>139</v>
      </c>
    </row>
    <row r="1532" s="2" customFormat="1" ht="16.5" customHeight="1">
      <c r="A1532" s="38"/>
      <c r="B1532" s="39"/>
      <c r="C1532" s="262" t="s">
        <v>1695</v>
      </c>
      <c r="D1532" s="262" t="s">
        <v>357</v>
      </c>
      <c r="E1532" s="263" t="s">
        <v>1696</v>
      </c>
      <c r="F1532" s="264" t="s">
        <v>1697</v>
      </c>
      <c r="G1532" s="265" t="s">
        <v>154</v>
      </c>
      <c r="H1532" s="266">
        <v>46.180999999999997</v>
      </c>
      <c r="I1532" s="267"/>
      <c r="J1532" s="268">
        <f>ROUND(I1532*H1532,2)</f>
        <v>0</v>
      </c>
      <c r="K1532" s="269"/>
      <c r="L1532" s="270"/>
      <c r="M1532" s="271" t="s">
        <v>1</v>
      </c>
      <c r="N1532" s="272" t="s">
        <v>39</v>
      </c>
      <c r="O1532" s="91"/>
      <c r="P1532" s="225">
        <f>O1532*H1532</f>
        <v>0</v>
      </c>
      <c r="Q1532" s="225">
        <v>0</v>
      </c>
      <c r="R1532" s="225">
        <f>Q1532*H1532</f>
        <v>0</v>
      </c>
      <c r="S1532" s="225">
        <v>0</v>
      </c>
      <c r="T1532" s="226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27" t="s">
        <v>330</v>
      </c>
      <c r="AT1532" s="227" t="s">
        <v>357</v>
      </c>
      <c r="AU1532" s="227" t="s">
        <v>147</v>
      </c>
      <c r="AY1532" s="17" t="s">
        <v>139</v>
      </c>
      <c r="BE1532" s="228">
        <f>IF(N1532="základní",J1532,0)</f>
        <v>0</v>
      </c>
      <c r="BF1532" s="228">
        <f>IF(N1532="snížená",J1532,0)</f>
        <v>0</v>
      </c>
      <c r="BG1532" s="228">
        <f>IF(N1532="zákl. přenesená",J1532,0)</f>
        <v>0</v>
      </c>
      <c r="BH1532" s="228">
        <f>IF(N1532="sníž. přenesená",J1532,0)</f>
        <v>0</v>
      </c>
      <c r="BI1532" s="228">
        <f>IF(N1532="nulová",J1532,0)</f>
        <v>0</v>
      </c>
      <c r="BJ1532" s="17" t="s">
        <v>147</v>
      </c>
      <c r="BK1532" s="228">
        <f>ROUND(I1532*H1532,2)</f>
        <v>0</v>
      </c>
      <c r="BL1532" s="17" t="s">
        <v>247</v>
      </c>
      <c r="BM1532" s="227" t="s">
        <v>1698</v>
      </c>
    </row>
    <row r="1533" s="14" customFormat="1">
      <c r="A1533" s="14"/>
      <c r="B1533" s="240"/>
      <c r="C1533" s="241"/>
      <c r="D1533" s="231" t="s">
        <v>149</v>
      </c>
      <c r="E1533" s="242" t="s">
        <v>1</v>
      </c>
      <c r="F1533" s="243" t="s">
        <v>1699</v>
      </c>
      <c r="G1533" s="241"/>
      <c r="H1533" s="244">
        <v>43.981999999999999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149</v>
      </c>
      <c r="AU1533" s="250" t="s">
        <v>147</v>
      </c>
      <c r="AV1533" s="14" t="s">
        <v>147</v>
      </c>
      <c r="AW1533" s="14" t="s">
        <v>30</v>
      </c>
      <c r="AX1533" s="14" t="s">
        <v>81</v>
      </c>
      <c r="AY1533" s="250" t="s">
        <v>139</v>
      </c>
    </row>
    <row r="1534" s="14" customFormat="1">
      <c r="A1534" s="14"/>
      <c r="B1534" s="240"/>
      <c r="C1534" s="241"/>
      <c r="D1534" s="231" t="s">
        <v>149</v>
      </c>
      <c r="E1534" s="241"/>
      <c r="F1534" s="243" t="s">
        <v>1700</v>
      </c>
      <c r="G1534" s="241"/>
      <c r="H1534" s="244">
        <v>46.180999999999997</v>
      </c>
      <c r="I1534" s="245"/>
      <c r="J1534" s="241"/>
      <c r="K1534" s="241"/>
      <c r="L1534" s="246"/>
      <c r="M1534" s="247"/>
      <c r="N1534" s="248"/>
      <c r="O1534" s="248"/>
      <c r="P1534" s="248"/>
      <c r="Q1534" s="248"/>
      <c r="R1534" s="248"/>
      <c r="S1534" s="248"/>
      <c r="T1534" s="249"/>
      <c r="U1534" s="14"/>
      <c r="V1534" s="14"/>
      <c r="W1534" s="14"/>
      <c r="X1534" s="14"/>
      <c r="Y1534" s="14"/>
      <c r="Z1534" s="14"/>
      <c r="AA1534" s="14"/>
      <c r="AB1534" s="14"/>
      <c r="AC1534" s="14"/>
      <c r="AD1534" s="14"/>
      <c r="AE1534" s="14"/>
      <c r="AT1534" s="250" t="s">
        <v>149</v>
      </c>
      <c r="AU1534" s="250" t="s">
        <v>147</v>
      </c>
      <c r="AV1534" s="14" t="s">
        <v>147</v>
      </c>
      <c r="AW1534" s="14" t="s">
        <v>4</v>
      </c>
      <c r="AX1534" s="14" t="s">
        <v>81</v>
      </c>
      <c r="AY1534" s="250" t="s">
        <v>139</v>
      </c>
    </row>
    <row r="1535" s="2" customFormat="1" ht="24.15" customHeight="1">
      <c r="A1535" s="38"/>
      <c r="B1535" s="39"/>
      <c r="C1535" s="215" t="s">
        <v>1701</v>
      </c>
      <c r="D1535" s="215" t="s">
        <v>142</v>
      </c>
      <c r="E1535" s="216" t="s">
        <v>1702</v>
      </c>
      <c r="F1535" s="217" t="s">
        <v>1703</v>
      </c>
      <c r="G1535" s="218" t="s">
        <v>154</v>
      </c>
      <c r="H1535" s="219">
        <v>15</v>
      </c>
      <c r="I1535" s="220"/>
      <c r="J1535" s="221">
        <f>ROUND(I1535*H1535,2)</f>
        <v>0</v>
      </c>
      <c r="K1535" s="222"/>
      <c r="L1535" s="44"/>
      <c r="M1535" s="223" t="s">
        <v>1</v>
      </c>
      <c r="N1535" s="224" t="s">
        <v>39</v>
      </c>
      <c r="O1535" s="91"/>
      <c r="P1535" s="225">
        <f>O1535*H1535</f>
        <v>0</v>
      </c>
      <c r="Q1535" s="225">
        <v>0</v>
      </c>
      <c r="R1535" s="225">
        <f>Q1535*H1535</f>
        <v>0</v>
      </c>
      <c r="S1535" s="225">
        <v>0</v>
      </c>
      <c r="T1535" s="226">
        <f>S1535*H1535</f>
        <v>0</v>
      </c>
      <c r="U1535" s="38"/>
      <c r="V1535" s="38"/>
      <c r="W1535" s="38"/>
      <c r="X1535" s="38"/>
      <c r="Y1535" s="38"/>
      <c r="Z1535" s="38"/>
      <c r="AA1535" s="38"/>
      <c r="AB1535" s="38"/>
      <c r="AC1535" s="38"/>
      <c r="AD1535" s="38"/>
      <c r="AE1535" s="38"/>
      <c r="AR1535" s="227" t="s">
        <v>247</v>
      </c>
      <c r="AT1535" s="227" t="s">
        <v>142</v>
      </c>
      <c r="AU1535" s="227" t="s">
        <v>147</v>
      </c>
      <c r="AY1535" s="17" t="s">
        <v>139</v>
      </c>
      <c r="BE1535" s="228">
        <f>IF(N1535="základní",J1535,0)</f>
        <v>0</v>
      </c>
      <c r="BF1535" s="228">
        <f>IF(N1535="snížená",J1535,0)</f>
        <v>0</v>
      </c>
      <c r="BG1535" s="228">
        <f>IF(N1535="zákl. přenesená",J1535,0)</f>
        <v>0</v>
      </c>
      <c r="BH1535" s="228">
        <f>IF(N1535="sníž. přenesená",J1535,0)</f>
        <v>0</v>
      </c>
      <c r="BI1535" s="228">
        <f>IF(N1535="nulová",J1535,0)</f>
        <v>0</v>
      </c>
      <c r="BJ1535" s="17" t="s">
        <v>147</v>
      </c>
      <c r="BK1535" s="228">
        <f>ROUND(I1535*H1535,2)</f>
        <v>0</v>
      </c>
      <c r="BL1535" s="17" t="s">
        <v>247</v>
      </c>
      <c r="BM1535" s="227" t="s">
        <v>1704</v>
      </c>
    </row>
    <row r="1536" s="14" customFormat="1">
      <c r="A1536" s="14"/>
      <c r="B1536" s="240"/>
      <c r="C1536" s="241"/>
      <c r="D1536" s="231" t="s">
        <v>149</v>
      </c>
      <c r="E1536" s="242" t="s">
        <v>1</v>
      </c>
      <c r="F1536" s="243" t="s">
        <v>8</v>
      </c>
      <c r="G1536" s="241"/>
      <c r="H1536" s="244">
        <v>15</v>
      </c>
      <c r="I1536" s="245"/>
      <c r="J1536" s="241"/>
      <c r="K1536" s="241"/>
      <c r="L1536" s="246"/>
      <c r="M1536" s="247"/>
      <c r="N1536" s="248"/>
      <c r="O1536" s="248"/>
      <c r="P1536" s="248"/>
      <c r="Q1536" s="248"/>
      <c r="R1536" s="248"/>
      <c r="S1536" s="248"/>
      <c r="T1536" s="249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50" t="s">
        <v>149</v>
      </c>
      <c r="AU1536" s="250" t="s">
        <v>147</v>
      </c>
      <c r="AV1536" s="14" t="s">
        <v>147</v>
      </c>
      <c r="AW1536" s="14" t="s">
        <v>30</v>
      </c>
      <c r="AX1536" s="14" t="s">
        <v>81</v>
      </c>
      <c r="AY1536" s="250" t="s">
        <v>139</v>
      </c>
    </row>
    <row r="1537" s="2" customFormat="1" ht="16.5" customHeight="1">
      <c r="A1537" s="38"/>
      <c r="B1537" s="39"/>
      <c r="C1537" s="262" t="s">
        <v>1705</v>
      </c>
      <c r="D1537" s="262" t="s">
        <v>357</v>
      </c>
      <c r="E1537" s="263" t="s">
        <v>1706</v>
      </c>
      <c r="F1537" s="264" t="s">
        <v>1707</v>
      </c>
      <c r="G1537" s="265" t="s">
        <v>154</v>
      </c>
      <c r="H1537" s="266">
        <v>15.75</v>
      </c>
      <c r="I1537" s="267"/>
      <c r="J1537" s="268">
        <f>ROUND(I1537*H1537,2)</f>
        <v>0</v>
      </c>
      <c r="K1537" s="269"/>
      <c r="L1537" s="270"/>
      <c r="M1537" s="271" t="s">
        <v>1</v>
      </c>
      <c r="N1537" s="272" t="s">
        <v>39</v>
      </c>
      <c r="O1537" s="91"/>
      <c r="P1537" s="225">
        <f>O1537*H1537</f>
        <v>0</v>
      </c>
      <c r="Q1537" s="225">
        <v>0</v>
      </c>
      <c r="R1537" s="225">
        <f>Q1537*H1537</f>
        <v>0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330</v>
      </c>
      <c r="AT1537" s="227" t="s">
        <v>357</v>
      </c>
      <c r="AU1537" s="227" t="s">
        <v>147</v>
      </c>
      <c r="AY1537" s="17" t="s">
        <v>139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147</v>
      </c>
      <c r="BK1537" s="228">
        <f>ROUND(I1537*H1537,2)</f>
        <v>0</v>
      </c>
      <c r="BL1537" s="17" t="s">
        <v>247</v>
      </c>
      <c r="BM1537" s="227" t="s">
        <v>1708</v>
      </c>
    </row>
    <row r="1538" s="14" customFormat="1">
      <c r="A1538" s="14"/>
      <c r="B1538" s="240"/>
      <c r="C1538" s="241"/>
      <c r="D1538" s="231" t="s">
        <v>149</v>
      </c>
      <c r="E1538" s="242" t="s">
        <v>1</v>
      </c>
      <c r="F1538" s="243" t="s">
        <v>8</v>
      </c>
      <c r="G1538" s="241"/>
      <c r="H1538" s="244">
        <v>15</v>
      </c>
      <c r="I1538" s="245"/>
      <c r="J1538" s="241"/>
      <c r="K1538" s="241"/>
      <c r="L1538" s="246"/>
      <c r="M1538" s="247"/>
      <c r="N1538" s="248"/>
      <c r="O1538" s="248"/>
      <c r="P1538" s="248"/>
      <c r="Q1538" s="248"/>
      <c r="R1538" s="248"/>
      <c r="S1538" s="248"/>
      <c r="T1538" s="249"/>
      <c r="U1538" s="14"/>
      <c r="V1538" s="14"/>
      <c r="W1538" s="14"/>
      <c r="X1538" s="14"/>
      <c r="Y1538" s="14"/>
      <c r="Z1538" s="14"/>
      <c r="AA1538" s="14"/>
      <c r="AB1538" s="14"/>
      <c r="AC1538" s="14"/>
      <c r="AD1538" s="14"/>
      <c r="AE1538" s="14"/>
      <c r="AT1538" s="250" t="s">
        <v>149</v>
      </c>
      <c r="AU1538" s="250" t="s">
        <v>147</v>
      </c>
      <c r="AV1538" s="14" t="s">
        <v>147</v>
      </c>
      <c r="AW1538" s="14" t="s">
        <v>30</v>
      </c>
      <c r="AX1538" s="14" t="s">
        <v>81</v>
      </c>
      <c r="AY1538" s="250" t="s">
        <v>139</v>
      </c>
    </row>
    <row r="1539" s="14" customFormat="1">
      <c r="A1539" s="14"/>
      <c r="B1539" s="240"/>
      <c r="C1539" s="241"/>
      <c r="D1539" s="231" t="s">
        <v>149</v>
      </c>
      <c r="E1539" s="241"/>
      <c r="F1539" s="243" t="s">
        <v>1709</v>
      </c>
      <c r="G1539" s="241"/>
      <c r="H1539" s="244">
        <v>15.75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149</v>
      </c>
      <c r="AU1539" s="250" t="s">
        <v>147</v>
      </c>
      <c r="AV1539" s="14" t="s">
        <v>147</v>
      </c>
      <c r="AW1539" s="14" t="s">
        <v>4</v>
      </c>
      <c r="AX1539" s="14" t="s">
        <v>81</v>
      </c>
      <c r="AY1539" s="250" t="s">
        <v>139</v>
      </c>
    </row>
    <row r="1540" s="2" customFormat="1" ht="24.15" customHeight="1">
      <c r="A1540" s="38"/>
      <c r="B1540" s="39"/>
      <c r="C1540" s="215" t="s">
        <v>1710</v>
      </c>
      <c r="D1540" s="215" t="s">
        <v>142</v>
      </c>
      <c r="E1540" s="216" t="s">
        <v>1711</v>
      </c>
      <c r="F1540" s="217" t="s">
        <v>1712</v>
      </c>
      <c r="G1540" s="218" t="s">
        <v>154</v>
      </c>
      <c r="H1540" s="219">
        <v>198.84899999999999</v>
      </c>
      <c r="I1540" s="220"/>
      <c r="J1540" s="221">
        <f>ROUND(I1540*H1540,2)</f>
        <v>0</v>
      </c>
      <c r="K1540" s="222"/>
      <c r="L1540" s="44"/>
      <c r="M1540" s="223" t="s">
        <v>1</v>
      </c>
      <c r="N1540" s="224" t="s">
        <v>39</v>
      </c>
      <c r="O1540" s="91"/>
      <c r="P1540" s="225">
        <f>O1540*H1540</f>
        <v>0</v>
      </c>
      <c r="Q1540" s="225">
        <v>0.00020000000000000001</v>
      </c>
      <c r="R1540" s="225">
        <f>Q1540*H1540</f>
        <v>0.039769800000000001</v>
      </c>
      <c r="S1540" s="225">
        <v>0</v>
      </c>
      <c r="T1540" s="226">
        <f>S1540*H1540</f>
        <v>0</v>
      </c>
      <c r="U1540" s="38"/>
      <c r="V1540" s="38"/>
      <c r="W1540" s="38"/>
      <c r="X1540" s="38"/>
      <c r="Y1540" s="38"/>
      <c r="Z1540" s="38"/>
      <c r="AA1540" s="38"/>
      <c r="AB1540" s="38"/>
      <c r="AC1540" s="38"/>
      <c r="AD1540" s="38"/>
      <c r="AE1540" s="38"/>
      <c r="AR1540" s="227" t="s">
        <v>247</v>
      </c>
      <c r="AT1540" s="227" t="s">
        <v>142</v>
      </c>
      <c r="AU1540" s="227" t="s">
        <v>147</v>
      </c>
      <c r="AY1540" s="17" t="s">
        <v>139</v>
      </c>
      <c r="BE1540" s="228">
        <f>IF(N1540="základní",J1540,0)</f>
        <v>0</v>
      </c>
      <c r="BF1540" s="228">
        <f>IF(N1540="snížená",J1540,0)</f>
        <v>0</v>
      </c>
      <c r="BG1540" s="228">
        <f>IF(N1540="zákl. přenesená",J1540,0)</f>
        <v>0</v>
      </c>
      <c r="BH1540" s="228">
        <f>IF(N1540="sníž. přenesená",J1540,0)</f>
        <v>0</v>
      </c>
      <c r="BI1540" s="228">
        <f>IF(N1540="nulová",J1540,0)</f>
        <v>0</v>
      </c>
      <c r="BJ1540" s="17" t="s">
        <v>147</v>
      </c>
      <c r="BK1540" s="228">
        <f>ROUND(I1540*H1540,2)</f>
        <v>0</v>
      </c>
      <c r="BL1540" s="17" t="s">
        <v>247</v>
      </c>
      <c r="BM1540" s="227" t="s">
        <v>1713</v>
      </c>
    </row>
    <row r="1541" s="13" customFormat="1">
      <c r="A1541" s="13"/>
      <c r="B1541" s="229"/>
      <c r="C1541" s="230"/>
      <c r="D1541" s="231" t="s">
        <v>149</v>
      </c>
      <c r="E1541" s="232" t="s">
        <v>1</v>
      </c>
      <c r="F1541" s="233" t="s">
        <v>1676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149</v>
      </c>
      <c r="AU1541" s="239" t="s">
        <v>147</v>
      </c>
      <c r="AV1541" s="13" t="s">
        <v>81</v>
      </c>
      <c r="AW1541" s="13" t="s">
        <v>30</v>
      </c>
      <c r="AX1541" s="13" t="s">
        <v>73</v>
      </c>
      <c r="AY1541" s="239" t="s">
        <v>139</v>
      </c>
    </row>
    <row r="1542" s="13" customFormat="1">
      <c r="A1542" s="13"/>
      <c r="B1542" s="229"/>
      <c r="C1542" s="230"/>
      <c r="D1542" s="231" t="s">
        <v>149</v>
      </c>
      <c r="E1542" s="232" t="s">
        <v>1</v>
      </c>
      <c r="F1542" s="233" t="s">
        <v>162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149</v>
      </c>
      <c r="AU1542" s="239" t="s">
        <v>147</v>
      </c>
      <c r="AV1542" s="13" t="s">
        <v>81</v>
      </c>
      <c r="AW1542" s="13" t="s">
        <v>30</v>
      </c>
      <c r="AX1542" s="13" t="s">
        <v>73</v>
      </c>
      <c r="AY1542" s="239" t="s">
        <v>139</v>
      </c>
    </row>
    <row r="1543" s="14" customFormat="1">
      <c r="A1543" s="14"/>
      <c r="B1543" s="240"/>
      <c r="C1543" s="241"/>
      <c r="D1543" s="231" t="s">
        <v>149</v>
      </c>
      <c r="E1543" s="242" t="s">
        <v>1</v>
      </c>
      <c r="F1543" s="243" t="s">
        <v>163</v>
      </c>
      <c r="G1543" s="241"/>
      <c r="H1543" s="244">
        <v>9.0600000000000005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4"/>
      <c r="V1543" s="14"/>
      <c r="W1543" s="14"/>
      <c r="X1543" s="14"/>
      <c r="Y1543" s="14"/>
      <c r="Z1543" s="14"/>
      <c r="AA1543" s="14"/>
      <c r="AB1543" s="14"/>
      <c r="AC1543" s="14"/>
      <c r="AD1543" s="14"/>
      <c r="AE1543" s="14"/>
      <c r="AT1543" s="250" t="s">
        <v>149</v>
      </c>
      <c r="AU1543" s="250" t="s">
        <v>147</v>
      </c>
      <c r="AV1543" s="14" t="s">
        <v>147</v>
      </c>
      <c r="AW1543" s="14" t="s">
        <v>30</v>
      </c>
      <c r="AX1543" s="14" t="s">
        <v>73</v>
      </c>
      <c r="AY1543" s="250" t="s">
        <v>139</v>
      </c>
    </row>
    <row r="1544" s="13" customFormat="1">
      <c r="A1544" s="13"/>
      <c r="B1544" s="229"/>
      <c r="C1544" s="230"/>
      <c r="D1544" s="231" t="s">
        <v>149</v>
      </c>
      <c r="E1544" s="232" t="s">
        <v>1</v>
      </c>
      <c r="F1544" s="233" t="s">
        <v>164</v>
      </c>
      <c r="G1544" s="230"/>
      <c r="H1544" s="232" t="s">
        <v>1</v>
      </c>
      <c r="I1544" s="234"/>
      <c r="J1544" s="230"/>
      <c r="K1544" s="230"/>
      <c r="L1544" s="235"/>
      <c r="M1544" s="236"/>
      <c r="N1544" s="237"/>
      <c r="O1544" s="237"/>
      <c r="P1544" s="237"/>
      <c r="Q1544" s="237"/>
      <c r="R1544" s="237"/>
      <c r="S1544" s="237"/>
      <c r="T1544" s="238"/>
      <c r="U1544" s="13"/>
      <c r="V1544" s="13"/>
      <c r="W1544" s="13"/>
      <c r="X1544" s="13"/>
      <c r="Y1544" s="13"/>
      <c r="Z1544" s="13"/>
      <c r="AA1544" s="13"/>
      <c r="AB1544" s="13"/>
      <c r="AC1544" s="13"/>
      <c r="AD1544" s="13"/>
      <c r="AE1544" s="13"/>
      <c r="AT1544" s="239" t="s">
        <v>149</v>
      </c>
      <c r="AU1544" s="239" t="s">
        <v>147</v>
      </c>
      <c r="AV1544" s="13" t="s">
        <v>81</v>
      </c>
      <c r="AW1544" s="13" t="s">
        <v>30</v>
      </c>
      <c r="AX1544" s="13" t="s">
        <v>73</v>
      </c>
      <c r="AY1544" s="239" t="s">
        <v>139</v>
      </c>
    </row>
    <row r="1545" s="14" customFormat="1">
      <c r="A1545" s="14"/>
      <c r="B1545" s="240"/>
      <c r="C1545" s="241"/>
      <c r="D1545" s="231" t="s">
        <v>149</v>
      </c>
      <c r="E1545" s="242" t="s">
        <v>1</v>
      </c>
      <c r="F1545" s="243" t="s">
        <v>165</v>
      </c>
      <c r="G1545" s="241"/>
      <c r="H1545" s="244">
        <v>2.488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4"/>
      <c r="V1545" s="14"/>
      <c r="W1545" s="14"/>
      <c r="X1545" s="14"/>
      <c r="Y1545" s="14"/>
      <c r="Z1545" s="14"/>
      <c r="AA1545" s="14"/>
      <c r="AB1545" s="14"/>
      <c r="AC1545" s="14"/>
      <c r="AD1545" s="14"/>
      <c r="AE1545" s="14"/>
      <c r="AT1545" s="250" t="s">
        <v>149</v>
      </c>
      <c r="AU1545" s="250" t="s">
        <v>147</v>
      </c>
      <c r="AV1545" s="14" t="s">
        <v>147</v>
      </c>
      <c r="AW1545" s="14" t="s">
        <v>30</v>
      </c>
      <c r="AX1545" s="14" t="s">
        <v>73</v>
      </c>
      <c r="AY1545" s="250" t="s">
        <v>139</v>
      </c>
    </row>
    <row r="1546" s="13" customFormat="1">
      <c r="A1546" s="13"/>
      <c r="B1546" s="229"/>
      <c r="C1546" s="230"/>
      <c r="D1546" s="231" t="s">
        <v>149</v>
      </c>
      <c r="E1546" s="232" t="s">
        <v>1</v>
      </c>
      <c r="F1546" s="233" t="s">
        <v>166</v>
      </c>
      <c r="G1546" s="230"/>
      <c r="H1546" s="232" t="s">
        <v>1</v>
      </c>
      <c r="I1546" s="234"/>
      <c r="J1546" s="230"/>
      <c r="K1546" s="230"/>
      <c r="L1546" s="235"/>
      <c r="M1546" s="236"/>
      <c r="N1546" s="237"/>
      <c r="O1546" s="237"/>
      <c r="P1546" s="237"/>
      <c r="Q1546" s="237"/>
      <c r="R1546" s="237"/>
      <c r="S1546" s="237"/>
      <c r="T1546" s="238"/>
      <c r="U1546" s="13"/>
      <c r="V1546" s="13"/>
      <c r="W1546" s="13"/>
      <c r="X1546" s="13"/>
      <c r="Y1546" s="13"/>
      <c r="Z1546" s="13"/>
      <c r="AA1546" s="13"/>
      <c r="AB1546" s="13"/>
      <c r="AC1546" s="13"/>
      <c r="AD1546" s="13"/>
      <c r="AE1546" s="13"/>
      <c r="AT1546" s="239" t="s">
        <v>149</v>
      </c>
      <c r="AU1546" s="239" t="s">
        <v>147</v>
      </c>
      <c r="AV1546" s="13" t="s">
        <v>81</v>
      </c>
      <c r="AW1546" s="13" t="s">
        <v>30</v>
      </c>
      <c r="AX1546" s="13" t="s">
        <v>73</v>
      </c>
      <c r="AY1546" s="239" t="s">
        <v>139</v>
      </c>
    </row>
    <row r="1547" s="14" customFormat="1">
      <c r="A1547" s="14"/>
      <c r="B1547" s="240"/>
      <c r="C1547" s="241"/>
      <c r="D1547" s="231" t="s">
        <v>149</v>
      </c>
      <c r="E1547" s="242" t="s">
        <v>1</v>
      </c>
      <c r="F1547" s="243" t="s">
        <v>167</v>
      </c>
      <c r="G1547" s="241"/>
      <c r="H1547" s="244">
        <v>1.0129999999999999</v>
      </c>
      <c r="I1547" s="245"/>
      <c r="J1547" s="241"/>
      <c r="K1547" s="241"/>
      <c r="L1547" s="246"/>
      <c r="M1547" s="247"/>
      <c r="N1547" s="248"/>
      <c r="O1547" s="248"/>
      <c r="P1547" s="248"/>
      <c r="Q1547" s="248"/>
      <c r="R1547" s="248"/>
      <c r="S1547" s="248"/>
      <c r="T1547" s="249"/>
      <c r="U1547" s="14"/>
      <c r="V1547" s="14"/>
      <c r="W1547" s="14"/>
      <c r="X1547" s="14"/>
      <c r="Y1547" s="14"/>
      <c r="Z1547" s="14"/>
      <c r="AA1547" s="14"/>
      <c r="AB1547" s="14"/>
      <c r="AC1547" s="14"/>
      <c r="AD1547" s="14"/>
      <c r="AE1547" s="14"/>
      <c r="AT1547" s="250" t="s">
        <v>149</v>
      </c>
      <c r="AU1547" s="250" t="s">
        <v>147</v>
      </c>
      <c r="AV1547" s="14" t="s">
        <v>147</v>
      </c>
      <c r="AW1547" s="14" t="s">
        <v>30</v>
      </c>
      <c r="AX1547" s="14" t="s">
        <v>73</v>
      </c>
      <c r="AY1547" s="250" t="s">
        <v>139</v>
      </c>
    </row>
    <row r="1548" s="13" customFormat="1">
      <c r="A1548" s="13"/>
      <c r="B1548" s="229"/>
      <c r="C1548" s="230"/>
      <c r="D1548" s="231" t="s">
        <v>149</v>
      </c>
      <c r="E1548" s="232" t="s">
        <v>1</v>
      </c>
      <c r="F1548" s="233" t="s">
        <v>168</v>
      </c>
      <c r="G1548" s="230"/>
      <c r="H1548" s="232" t="s">
        <v>1</v>
      </c>
      <c r="I1548" s="234"/>
      <c r="J1548" s="230"/>
      <c r="K1548" s="230"/>
      <c r="L1548" s="235"/>
      <c r="M1548" s="236"/>
      <c r="N1548" s="237"/>
      <c r="O1548" s="237"/>
      <c r="P1548" s="237"/>
      <c r="Q1548" s="237"/>
      <c r="R1548" s="237"/>
      <c r="S1548" s="237"/>
      <c r="T1548" s="238"/>
      <c r="U1548" s="13"/>
      <c r="V1548" s="13"/>
      <c r="W1548" s="13"/>
      <c r="X1548" s="13"/>
      <c r="Y1548" s="13"/>
      <c r="Z1548" s="13"/>
      <c r="AA1548" s="13"/>
      <c r="AB1548" s="13"/>
      <c r="AC1548" s="13"/>
      <c r="AD1548" s="13"/>
      <c r="AE1548" s="13"/>
      <c r="AT1548" s="239" t="s">
        <v>149</v>
      </c>
      <c r="AU1548" s="239" t="s">
        <v>147</v>
      </c>
      <c r="AV1548" s="13" t="s">
        <v>81</v>
      </c>
      <c r="AW1548" s="13" t="s">
        <v>30</v>
      </c>
      <c r="AX1548" s="13" t="s">
        <v>73</v>
      </c>
      <c r="AY1548" s="239" t="s">
        <v>139</v>
      </c>
    </row>
    <row r="1549" s="14" customFormat="1">
      <c r="A1549" s="14"/>
      <c r="B1549" s="240"/>
      <c r="C1549" s="241"/>
      <c r="D1549" s="231" t="s">
        <v>149</v>
      </c>
      <c r="E1549" s="242" t="s">
        <v>1</v>
      </c>
      <c r="F1549" s="243" t="s">
        <v>169</v>
      </c>
      <c r="G1549" s="241"/>
      <c r="H1549" s="244">
        <v>1.4219999999999999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4"/>
      <c r="V1549" s="14"/>
      <c r="W1549" s="14"/>
      <c r="X1549" s="14"/>
      <c r="Y1549" s="14"/>
      <c r="Z1549" s="14"/>
      <c r="AA1549" s="14"/>
      <c r="AB1549" s="14"/>
      <c r="AC1549" s="14"/>
      <c r="AD1549" s="14"/>
      <c r="AE1549" s="14"/>
      <c r="AT1549" s="250" t="s">
        <v>149</v>
      </c>
      <c r="AU1549" s="250" t="s">
        <v>147</v>
      </c>
      <c r="AV1549" s="14" t="s">
        <v>147</v>
      </c>
      <c r="AW1549" s="14" t="s">
        <v>30</v>
      </c>
      <c r="AX1549" s="14" t="s">
        <v>73</v>
      </c>
      <c r="AY1549" s="250" t="s">
        <v>139</v>
      </c>
    </row>
    <row r="1550" s="13" customFormat="1">
      <c r="A1550" s="13"/>
      <c r="B1550" s="229"/>
      <c r="C1550" s="230"/>
      <c r="D1550" s="231" t="s">
        <v>149</v>
      </c>
      <c r="E1550" s="232" t="s">
        <v>1</v>
      </c>
      <c r="F1550" s="233" t="s">
        <v>170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149</v>
      </c>
      <c r="AU1550" s="239" t="s">
        <v>147</v>
      </c>
      <c r="AV1550" s="13" t="s">
        <v>81</v>
      </c>
      <c r="AW1550" s="13" t="s">
        <v>30</v>
      </c>
      <c r="AX1550" s="13" t="s">
        <v>73</v>
      </c>
      <c r="AY1550" s="239" t="s">
        <v>139</v>
      </c>
    </row>
    <row r="1551" s="14" customFormat="1">
      <c r="A1551" s="14"/>
      <c r="B1551" s="240"/>
      <c r="C1551" s="241"/>
      <c r="D1551" s="231" t="s">
        <v>149</v>
      </c>
      <c r="E1551" s="242" t="s">
        <v>1</v>
      </c>
      <c r="F1551" s="243" t="s">
        <v>171</v>
      </c>
      <c r="G1551" s="241"/>
      <c r="H1551" s="244">
        <v>9.5190000000000001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149</v>
      </c>
      <c r="AU1551" s="250" t="s">
        <v>147</v>
      </c>
      <c r="AV1551" s="14" t="s">
        <v>147</v>
      </c>
      <c r="AW1551" s="14" t="s">
        <v>30</v>
      </c>
      <c r="AX1551" s="14" t="s">
        <v>73</v>
      </c>
      <c r="AY1551" s="250" t="s">
        <v>139</v>
      </c>
    </row>
    <row r="1552" s="13" customFormat="1">
      <c r="A1552" s="13"/>
      <c r="B1552" s="229"/>
      <c r="C1552" s="230"/>
      <c r="D1552" s="231" t="s">
        <v>149</v>
      </c>
      <c r="E1552" s="232" t="s">
        <v>1</v>
      </c>
      <c r="F1552" s="233" t="s">
        <v>172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149</v>
      </c>
      <c r="AU1552" s="239" t="s">
        <v>147</v>
      </c>
      <c r="AV1552" s="13" t="s">
        <v>81</v>
      </c>
      <c r="AW1552" s="13" t="s">
        <v>30</v>
      </c>
      <c r="AX1552" s="13" t="s">
        <v>73</v>
      </c>
      <c r="AY1552" s="239" t="s">
        <v>139</v>
      </c>
    </row>
    <row r="1553" s="14" customFormat="1">
      <c r="A1553" s="14"/>
      <c r="B1553" s="240"/>
      <c r="C1553" s="241"/>
      <c r="D1553" s="231" t="s">
        <v>149</v>
      </c>
      <c r="E1553" s="242" t="s">
        <v>1</v>
      </c>
      <c r="F1553" s="243" t="s">
        <v>173</v>
      </c>
      <c r="G1553" s="241"/>
      <c r="H1553" s="244">
        <v>20.48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149</v>
      </c>
      <c r="AU1553" s="250" t="s">
        <v>147</v>
      </c>
      <c r="AV1553" s="14" t="s">
        <v>147</v>
      </c>
      <c r="AW1553" s="14" t="s">
        <v>30</v>
      </c>
      <c r="AX1553" s="14" t="s">
        <v>73</v>
      </c>
      <c r="AY1553" s="250" t="s">
        <v>139</v>
      </c>
    </row>
    <row r="1554" s="13" customFormat="1">
      <c r="A1554" s="13"/>
      <c r="B1554" s="229"/>
      <c r="C1554" s="230"/>
      <c r="D1554" s="231" t="s">
        <v>149</v>
      </c>
      <c r="E1554" s="232" t="s">
        <v>1</v>
      </c>
      <c r="F1554" s="233" t="s">
        <v>1677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149</v>
      </c>
      <c r="AU1554" s="239" t="s">
        <v>147</v>
      </c>
      <c r="AV1554" s="13" t="s">
        <v>81</v>
      </c>
      <c r="AW1554" s="13" t="s">
        <v>30</v>
      </c>
      <c r="AX1554" s="13" t="s">
        <v>73</v>
      </c>
      <c r="AY1554" s="239" t="s">
        <v>139</v>
      </c>
    </row>
    <row r="1555" s="13" customFormat="1">
      <c r="A1555" s="13"/>
      <c r="B1555" s="229"/>
      <c r="C1555" s="230"/>
      <c r="D1555" s="231" t="s">
        <v>149</v>
      </c>
      <c r="E1555" s="232" t="s">
        <v>1</v>
      </c>
      <c r="F1555" s="233" t="s">
        <v>162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149</v>
      </c>
      <c r="AU1555" s="239" t="s">
        <v>147</v>
      </c>
      <c r="AV1555" s="13" t="s">
        <v>81</v>
      </c>
      <c r="AW1555" s="13" t="s">
        <v>30</v>
      </c>
      <c r="AX1555" s="13" t="s">
        <v>73</v>
      </c>
      <c r="AY1555" s="239" t="s">
        <v>139</v>
      </c>
    </row>
    <row r="1556" s="14" customFormat="1">
      <c r="A1556" s="14"/>
      <c r="B1556" s="240"/>
      <c r="C1556" s="241"/>
      <c r="D1556" s="231" t="s">
        <v>149</v>
      </c>
      <c r="E1556" s="242" t="s">
        <v>1</v>
      </c>
      <c r="F1556" s="243" t="s">
        <v>197</v>
      </c>
      <c r="G1556" s="241"/>
      <c r="H1556" s="244">
        <v>46.472000000000001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149</v>
      </c>
      <c r="AU1556" s="250" t="s">
        <v>147</v>
      </c>
      <c r="AV1556" s="14" t="s">
        <v>147</v>
      </c>
      <c r="AW1556" s="14" t="s">
        <v>30</v>
      </c>
      <c r="AX1556" s="14" t="s">
        <v>73</v>
      </c>
      <c r="AY1556" s="250" t="s">
        <v>139</v>
      </c>
    </row>
    <row r="1557" s="13" customFormat="1">
      <c r="A1557" s="13"/>
      <c r="B1557" s="229"/>
      <c r="C1557" s="230"/>
      <c r="D1557" s="231" t="s">
        <v>149</v>
      </c>
      <c r="E1557" s="232" t="s">
        <v>1</v>
      </c>
      <c r="F1557" s="233" t="s">
        <v>166</v>
      </c>
      <c r="G1557" s="230"/>
      <c r="H1557" s="232" t="s">
        <v>1</v>
      </c>
      <c r="I1557" s="234"/>
      <c r="J1557" s="230"/>
      <c r="K1557" s="230"/>
      <c r="L1557" s="235"/>
      <c r="M1557" s="236"/>
      <c r="N1557" s="237"/>
      <c r="O1557" s="237"/>
      <c r="P1557" s="237"/>
      <c r="Q1557" s="237"/>
      <c r="R1557" s="237"/>
      <c r="S1557" s="237"/>
      <c r="T1557" s="238"/>
      <c r="U1557" s="13"/>
      <c r="V1557" s="13"/>
      <c r="W1557" s="13"/>
      <c r="X1557" s="13"/>
      <c r="Y1557" s="13"/>
      <c r="Z1557" s="13"/>
      <c r="AA1557" s="13"/>
      <c r="AB1557" s="13"/>
      <c r="AC1557" s="13"/>
      <c r="AD1557" s="13"/>
      <c r="AE1557" s="13"/>
      <c r="AT1557" s="239" t="s">
        <v>149</v>
      </c>
      <c r="AU1557" s="239" t="s">
        <v>147</v>
      </c>
      <c r="AV1557" s="13" t="s">
        <v>81</v>
      </c>
      <c r="AW1557" s="13" t="s">
        <v>30</v>
      </c>
      <c r="AX1557" s="13" t="s">
        <v>73</v>
      </c>
      <c r="AY1557" s="239" t="s">
        <v>139</v>
      </c>
    </row>
    <row r="1558" s="14" customFormat="1">
      <c r="A1558" s="14"/>
      <c r="B1558" s="240"/>
      <c r="C1558" s="241"/>
      <c r="D1558" s="231" t="s">
        <v>149</v>
      </c>
      <c r="E1558" s="242" t="s">
        <v>1</v>
      </c>
      <c r="F1558" s="243" t="s">
        <v>1678</v>
      </c>
      <c r="G1558" s="241"/>
      <c r="H1558" s="244">
        <v>10.736000000000001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4"/>
      <c r="V1558" s="14"/>
      <c r="W1558" s="14"/>
      <c r="X1558" s="14"/>
      <c r="Y1558" s="14"/>
      <c r="Z1558" s="14"/>
      <c r="AA1558" s="14"/>
      <c r="AB1558" s="14"/>
      <c r="AC1558" s="14"/>
      <c r="AD1558" s="14"/>
      <c r="AE1558" s="14"/>
      <c r="AT1558" s="250" t="s">
        <v>149</v>
      </c>
      <c r="AU1558" s="250" t="s">
        <v>147</v>
      </c>
      <c r="AV1558" s="14" t="s">
        <v>147</v>
      </c>
      <c r="AW1558" s="14" t="s">
        <v>30</v>
      </c>
      <c r="AX1558" s="14" t="s">
        <v>73</v>
      </c>
      <c r="AY1558" s="250" t="s">
        <v>139</v>
      </c>
    </row>
    <row r="1559" s="13" customFormat="1">
      <c r="A1559" s="13"/>
      <c r="B1559" s="229"/>
      <c r="C1559" s="230"/>
      <c r="D1559" s="231" t="s">
        <v>149</v>
      </c>
      <c r="E1559" s="232" t="s">
        <v>1</v>
      </c>
      <c r="F1559" s="233" t="s">
        <v>164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149</v>
      </c>
      <c r="AU1559" s="239" t="s">
        <v>147</v>
      </c>
      <c r="AV1559" s="13" t="s">
        <v>81</v>
      </c>
      <c r="AW1559" s="13" t="s">
        <v>30</v>
      </c>
      <c r="AX1559" s="13" t="s">
        <v>73</v>
      </c>
      <c r="AY1559" s="239" t="s">
        <v>139</v>
      </c>
    </row>
    <row r="1560" s="14" customFormat="1">
      <c r="A1560" s="14"/>
      <c r="B1560" s="240"/>
      <c r="C1560" s="241"/>
      <c r="D1560" s="231" t="s">
        <v>149</v>
      </c>
      <c r="E1560" s="242" t="s">
        <v>1</v>
      </c>
      <c r="F1560" s="243" t="s">
        <v>199</v>
      </c>
      <c r="G1560" s="241"/>
      <c r="H1560" s="244">
        <v>17.18</v>
      </c>
      <c r="I1560" s="245"/>
      <c r="J1560" s="241"/>
      <c r="K1560" s="241"/>
      <c r="L1560" s="246"/>
      <c r="M1560" s="247"/>
      <c r="N1560" s="248"/>
      <c r="O1560" s="248"/>
      <c r="P1560" s="248"/>
      <c r="Q1560" s="248"/>
      <c r="R1560" s="248"/>
      <c r="S1560" s="248"/>
      <c r="T1560" s="249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50" t="s">
        <v>149</v>
      </c>
      <c r="AU1560" s="250" t="s">
        <v>147</v>
      </c>
      <c r="AV1560" s="14" t="s">
        <v>147</v>
      </c>
      <c r="AW1560" s="14" t="s">
        <v>30</v>
      </c>
      <c r="AX1560" s="14" t="s">
        <v>73</v>
      </c>
      <c r="AY1560" s="250" t="s">
        <v>139</v>
      </c>
    </row>
    <row r="1561" s="13" customFormat="1">
      <c r="A1561" s="13"/>
      <c r="B1561" s="229"/>
      <c r="C1561" s="230"/>
      <c r="D1561" s="231" t="s">
        <v>149</v>
      </c>
      <c r="E1561" s="232" t="s">
        <v>1</v>
      </c>
      <c r="F1561" s="233" t="s">
        <v>168</v>
      </c>
      <c r="G1561" s="230"/>
      <c r="H1561" s="232" t="s">
        <v>1</v>
      </c>
      <c r="I1561" s="234"/>
      <c r="J1561" s="230"/>
      <c r="K1561" s="230"/>
      <c r="L1561" s="235"/>
      <c r="M1561" s="236"/>
      <c r="N1561" s="237"/>
      <c r="O1561" s="237"/>
      <c r="P1561" s="237"/>
      <c r="Q1561" s="237"/>
      <c r="R1561" s="237"/>
      <c r="S1561" s="237"/>
      <c r="T1561" s="238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39" t="s">
        <v>149</v>
      </c>
      <c r="AU1561" s="239" t="s">
        <v>147</v>
      </c>
      <c r="AV1561" s="13" t="s">
        <v>81</v>
      </c>
      <c r="AW1561" s="13" t="s">
        <v>30</v>
      </c>
      <c r="AX1561" s="13" t="s">
        <v>73</v>
      </c>
      <c r="AY1561" s="239" t="s">
        <v>139</v>
      </c>
    </row>
    <row r="1562" s="14" customFormat="1">
      <c r="A1562" s="14"/>
      <c r="B1562" s="240"/>
      <c r="C1562" s="241"/>
      <c r="D1562" s="231" t="s">
        <v>149</v>
      </c>
      <c r="E1562" s="242" t="s">
        <v>1</v>
      </c>
      <c r="F1562" s="243" t="s">
        <v>200</v>
      </c>
      <c r="G1562" s="241"/>
      <c r="H1562" s="244">
        <v>14.547000000000001</v>
      </c>
      <c r="I1562" s="245"/>
      <c r="J1562" s="241"/>
      <c r="K1562" s="241"/>
      <c r="L1562" s="246"/>
      <c r="M1562" s="247"/>
      <c r="N1562" s="248"/>
      <c r="O1562" s="248"/>
      <c r="P1562" s="248"/>
      <c r="Q1562" s="248"/>
      <c r="R1562" s="248"/>
      <c r="S1562" s="248"/>
      <c r="T1562" s="249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50" t="s">
        <v>149</v>
      </c>
      <c r="AU1562" s="250" t="s">
        <v>147</v>
      </c>
      <c r="AV1562" s="14" t="s">
        <v>147</v>
      </c>
      <c r="AW1562" s="14" t="s">
        <v>30</v>
      </c>
      <c r="AX1562" s="14" t="s">
        <v>73</v>
      </c>
      <c r="AY1562" s="250" t="s">
        <v>139</v>
      </c>
    </row>
    <row r="1563" s="13" customFormat="1">
      <c r="A1563" s="13"/>
      <c r="B1563" s="229"/>
      <c r="C1563" s="230"/>
      <c r="D1563" s="231" t="s">
        <v>149</v>
      </c>
      <c r="E1563" s="232" t="s">
        <v>1</v>
      </c>
      <c r="F1563" s="233" t="s">
        <v>172</v>
      </c>
      <c r="G1563" s="230"/>
      <c r="H1563" s="232" t="s">
        <v>1</v>
      </c>
      <c r="I1563" s="234"/>
      <c r="J1563" s="230"/>
      <c r="K1563" s="230"/>
      <c r="L1563" s="235"/>
      <c r="M1563" s="236"/>
      <c r="N1563" s="237"/>
      <c r="O1563" s="237"/>
      <c r="P1563" s="237"/>
      <c r="Q1563" s="237"/>
      <c r="R1563" s="237"/>
      <c r="S1563" s="237"/>
      <c r="T1563" s="238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39" t="s">
        <v>149</v>
      </c>
      <c r="AU1563" s="239" t="s">
        <v>147</v>
      </c>
      <c r="AV1563" s="13" t="s">
        <v>81</v>
      </c>
      <c r="AW1563" s="13" t="s">
        <v>30</v>
      </c>
      <c r="AX1563" s="13" t="s">
        <v>73</v>
      </c>
      <c r="AY1563" s="239" t="s">
        <v>139</v>
      </c>
    </row>
    <row r="1564" s="14" customFormat="1">
      <c r="A1564" s="14"/>
      <c r="B1564" s="240"/>
      <c r="C1564" s="241"/>
      <c r="D1564" s="231" t="s">
        <v>149</v>
      </c>
      <c r="E1564" s="242" t="s">
        <v>1</v>
      </c>
      <c r="F1564" s="243" t="s">
        <v>201</v>
      </c>
      <c r="G1564" s="241"/>
      <c r="H1564" s="244">
        <v>50.829000000000001</v>
      </c>
      <c r="I1564" s="245"/>
      <c r="J1564" s="241"/>
      <c r="K1564" s="241"/>
      <c r="L1564" s="246"/>
      <c r="M1564" s="247"/>
      <c r="N1564" s="248"/>
      <c r="O1564" s="248"/>
      <c r="P1564" s="248"/>
      <c r="Q1564" s="248"/>
      <c r="R1564" s="248"/>
      <c r="S1564" s="248"/>
      <c r="T1564" s="249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50" t="s">
        <v>149</v>
      </c>
      <c r="AU1564" s="250" t="s">
        <v>147</v>
      </c>
      <c r="AV1564" s="14" t="s">
        <v>147</v>
      </c>
      <c r="AW1564" s="14" t="s">
        <v>30</v>
      </c>
      <c r="AX1564" s="14" t="s">
        <v>73</v>
      </c>
      <c r="AY1564" s="250" t="s">
        <v>139</v>
      </c>
    </row>
    <row r="1565" s="13" customFormat="1">
      <c r="A1565" s="13"/>
      <c r="B1565" s="229"/>
      <c r="C1565" s="230"/>
      <c r="D1565" s="231" t="s">
        <v>149</v>
      </c>
      <c r="E1565" s="232" t="s">
        <v>1</v>
      </c>
      <c r="F1565" s="233" t="s">
        <v>170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149</v>
      </c>
      <c r="AU1565" s="239" t="s">
        <v>147</v>
      </c>
      <c r="AV1565" s="13" t="s">
        <v>81</v>
      </c>
      <c r="AW1565" s="13" t="s">
        <v>30</v>
      </c>
      <c r="AX1565" s="13" t="s">
        <v>73</v>
      </c>
      <c r="AY1565" s="239" t="s">
        <v>139</v>
      </c>
    </row>
    <row r="1566" s="14" customFormat="1">
      <c r="A1566" s="14"/>
      <c r="B1566" s="240"/>
      <c r="C1566" s="241"/>
      <c r="D1566" s="231" t="s">
        <v>149</v>
      </c>
      <c r="E1566" s="242" t="s">
        <v>1</v>
      </c>
      <c r="F1566" s="243" t="s">
        <v>202</v>
      </c>
      <c r="G1566" s="241"/>
      <c r="H1566" s="244">
        <v>32.204999999999998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149</v>
      </c>
      <c r="AU1566" s="250" t="s">
        <v>147</v>
      </c>
      <c r="AV1566" s="14" t="s">
        <v>147</v>
      </c>
      <c r="AW1566" s="14" t="s">
        <v>30</v>
      </c>
      <c r="AX1566" s="14" t="s">
        <v>73</v>
      </c>
      <c r="AY1566" s="250" t="s">
        <v>139</v>
      </c>
    </row>
    <row r="1567" s="13" customFormat="1">
      <c r="A1567" s="13"/>
      <c r="B1567" s="229"/>
      <c r="C1567" s="230"/>
      <c r="D1567" s="231" t="s">
        <v>149</v>
      </c>
      <c r="E1567" s="232" t="s">
        <v>1</v>
      </c>
      <c r="F1567" s="233" t="s">
        <v>203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149</v>
      </c>
      <c r="AU1567" s="239" t="s">
        <v>147</v>
      </c>
      <c r="AV1567" s="13" t="s">
        <v>81</v>
      </c>
      <c r="AW1567" s="13" t="s">
        <v>30</v>
      </c>
      <c r="AX1567" s="13" t="s">
        <v>73</v>
      </c>
      <c r="AY1567" s="239" t="s">
        <v>139</v>
      </c>
    </row>
    <row r="1568" s="14" customFormat="1">
      <c r="A1568" s="14"/>
      <c r="B1568" s="240"/>
      <c r="C1568" s="241"/>
      <c r="D1568" s="231" t="s">
        <v>149</v>
      </c>
      <c r="E1568" s="242" t="s">
        <v>1</v>
      </c>
      <c r="F1568" s="243" t="s">
        <v>204</v>
      </c>
      <c r="G1568" s="241"/>
      <c r="H1568" s="244">
        <v>-17.102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149</v>
      </c>
      <c r="AU1568" s="250" t="s">
        <v>147</v>
      </c>
      <c r="AV1568" s="14" t="s">
        <v>147</v>
      </c>
      <c r="AW1568" s="14" t="s">
        <v>30</v>
      </c>
      <c r="AX1568" s="14" t="s">
        <v>73</v>
      </c>
      <c r="AY1568" s="250" t="s">
        <v>139</v>
      </c>
    </row>
    <row r="1569" s="15" customFormat="1">
      <c r="A1569" s="15"/>
      <c r="B1569" s="251"/>
      <c r="C1569" s="252"/>
      <c r="D1569" s="231" t="s">
        <v>149</v>
      </c>
      <c r="E1569" s="253" t="s">
        <v>1</v>
      </c>
      <c r="F1569" s="254" t="s">
        <v>174</v>
      </c>
      <c r="G1569" s="252"/>
      <c r="H1569" s="255">
        <v>198.84899999999999</v>
      </c>
      <c r="I1569" s="256"/>
      <c r="J1569" s="252"/>
      <c r="K1569" s="252"/>
      <c r="L1569" s="257"/>
      <c r="M1569" s="258"/>
      <c r="N1569" s="259"/>
      <c r="O1569" s="259"/>
      <c r="P1569" s="259"/>
      <c r="Q1569" s="259"/>
      <c r="R1569" s="259"/>
      <c r="S1569" s="259"/>
      <c r="T1569" s="260"/>
      <c r="U1569" s="15"/>
      <c r="V1569" s="15"/>
      <c r="W1569" s="15"/>
      <c r="X1569" s="15"/>
      <c r="Y1569" s="15"/>
      <c r="Z1569" s="15"/>
      <c r="AA1569" s="15"/>
      <c r="AB1569" s="15"/>
      <c r="AC1569" s="15"/>
      <c r="AD1569" s="15"/>
      <c r="AE1569" s="15"/>
      <c r="AT1569" s="261" t="s">
        <v>149</v>
      </c>
      <c r="AU1569" s="261" t="s">
        <v>147</v>
      </c>
      <c r="AV1569" s="15" t="s">
        <v>146</v>
      </c>
      <c r="AW1569" s="15" t="s">
        <v>30</v>
      </c>
      <c r="AX1569" s="15" t="s">
        <v>81</v>
      </c>
      <c r="AY1569" s="261" t="s">
        <v>139</v>
      </c>
    </row>
    <row r="1570" s="2" customFormat="1" ht="33" customHeight="1">
      <c r="A1570" s="38"/>
      <c r="B1570" s="39"/>
      <c r="C1570" s="215" t="s">
        <v>1714</v>
      </c>
      <c r="D1570" s="215" t="s">
        <v>142</v>
      </c>
      <c r="E1570" s="216" t="s">
        <v>1715</v>
      </c>
      <c r="F1570" s="217" t="s">
        <v>1716</v>
      </c>
      <c r="G1570" s="218" t="s">
        <v>154</v>
      </c>
      <c r="H1570" s="219">
        <v>198.84899999999999</v>
      </c>
      <c r="I1570" s="220"/>
      <c r="J1570" s="221">
        <f>ROUND(I1570*H1570,2)</f>
        <v>0</v>
      </c>
      <c r="K1570" s="222"/>
      <c r="L1570" s="44"/>
      <c r="M1570" s="223" t="s">
        <v>1</v>
      </c>
      <c r="N1570" s="224" t="s">
        <v>39</v>
      </c>
      <c r="O1570" s="91"/>
      <c r="P1570" s="225">
        <f>O1570*H1570</f>
        <v>0</v>
      </c>
      <c r="Q1570" s="225">
        <v>0.00025999999999999998</v>
      </c>
      <c r="R1570" s="225">
        <f>Q1570*H1570</f>
        <v>0.051700739999999995</v>
      </c>
      <c r="S1570" s="225">
        <v>0</v>
      </c>
      <c r="T1570" s="226">
        <f>S1570*H1570</f>
        <v>0</v>
      </c>
      <c r="U1570" s="38"/>
      <c r="V1570" s="38"/>
      <c r="W1570" s="38"/>
      <c r="X1570" s="38"/>
      <c r="Y1570" s="38"/>
      <c r="Z1570" s="38"/>
      <c r="AA1570" s="38"/>
      <c r="AB1570" s="38"/>
      <c r="AC1570" s="38"/>
      <c r="AD1570" s="38"/>
      <c r="AE1570" s="38"/>
      <c r="AR1570" s="227" t="s">
        <v>247</v>
      </c>
      <c r="AT1570" s="227" t="s">
        <v>142</v>
      </c>
      <c r="AU1570" s="227" t="s">
        <v>147</v>
      </c>
      <c r="AY1570" s="17" t="s">
        <v>139</v>
      </c>
      <c r="BE1570" s="228">
        <f>IF(N1570="základní",J1570,0)</f>
        <v>0</v>
      </c>
      <c r="BF1570" s="228">
        <f>IF(N1570="snížená",J1570,0)</f>
        <v>0</v>
      </c>
      <c r="BG1570" s="228">
        <f>IF(N1570="zákl. přenesená",J1570,0)</f>
        <v>0</v>
      </c>
      <c r="BH1570" s="228">
        <f>IF(N1570="sníž. přenesená",J1570,0)</f>
        <v>0</v>
      </c>
      <c r="BI1570" s="228">
        <f>IF(N1570="nulová",J1570,0)</f>
        <v>0</v>
      </c>
      <c r="BJ1570" s="17" t="s">
        <v>147</v>
      </c>
      <c r="BK1570" s="228">
        <f>ROUND(I1570*H1570,2)</f>
        <v>0</v>
      </c>
      <c r="BL1570" s="17" t="s">
        <v>247</v>
      </c>
      <c r="BM1570" s="227" t="s">
        <v>1717</v>
      </c>
    </row>
    <row r="1571" s="13" customFormat="1">
      <c r="A1571" s="13"/>
      <c r="B1571" s="229"/>
      <c r="C1571" s="230"/>
      <c r="D1571" s="231" t="s">
        <v>149</v>
      </c>
      <c r="E1571" s="232" t="s">
        <v>1</v>
      </c>
      <c r="F1571" s="233" t="s">
        <v>1676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149</v>
      </c>
      <c r="AU1571" s="239" t="s">
        <v>147</v>
      </c>
      <c r="AV1571" s="13" t="s">
        <v>81</v>
      </c>
      <c r="AW1571" s="13" t="s">
        <v>30</v>
      </c>
      <c r="AX1571" s="13" t="s">
        <v>73</v>
      </c>
      <c r="AY1571" s="239" t="s">
        <v>139</v>
      </c>
    </row>
    <row r="1572" s="13" customFormat="1">
      <c r="A1572" s="13"/>
      <c r="B1572" s="229"/>
      <c r="C1572" s="230"/>
      <c r="D1572" s="231" t="s">
        <v>149</v>
      </c>
      <c r="E1572" s="232" t="s">
        <v>1</v>
      </c>
      <c r="F1572" s="233" t="s">
        <v>162</v>
      </c>
      <c r="G1572" s="230"/>
      <c r="H1572" s="232" t="s">
        <v>1</v>
      </c>
      <c r="I1572" s="234"/>
      <c r="J1572" s="230"/>
      <c r="K1572" s="230"/>
      <c r="L1572" s="235"/>
      <c r="M1572" s="236"/>
      <c r="N1572" s="237"/>
      <c r="O1572" s="237"/>
      <c r="P1572" s="237"/>
      <c r="Q1572" s="237"/>
      <c r="R1572" s="237"/>
      <c r="S1572" s="237"/>
      <c r="T1572" s="238"/>
      <c r="U1572" s="13"/>
      <c r="V1572" s="13"/>
      <c r="W1572" s="13"/>
      <c r="X1572" s="13"/>
      <c r="Y1572" s="13"/>
      <c r="Z1572" s="13"/>
      <c r="AA1572" s="13"/>
      <c r="AB1572" s="13"/>
      <c r="AC1572" s="13"/>
      <c r="AD1572" s="13"/>
      <c r="AE1572" s="13"/>
      <c r="AT1572" s="239" t="s">
        <v>149</v>
      </c>
      <c r="AU1572" s="239" t="s">
        <v>147</v>
      </c>
      <c r="AV1572" s="13" t="s">
        <v>81</v>
      </c>
      <c r="AW1572" s="13" t="s">
        <v>30</v>
      </c>
      <c r="AX1572" s="13" t="s">
        <v>73</v>
      </c>
      <c r="AY1572" s="239" t="s">
        <v>139</v>
      </c>
    </row>
    <row r="1573" s="14" customFormat="1">
      <c r="A1573" s="14"/>
      <c r="B1573" s="240"/>
      <c r="C1573" s="241"/>
      <c r="D1573" s="231" t="s">
        <v>149</v>
      </c>
      <c r="E1573" s="242" t="s">
        <v>1</v>
      </c>
      <c r="F1573" s="243" t="s">
        <v>163</v>
      </c>
      <c r="G1573" s="241"/>
      <c r="H1573" s="244">
        <v>9.0600000000000005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4"/>
      <c r="V1573" s="14"/>
      <c r="W1573" s="14"/>
      <c r="X1573" s="14"/>
      <c r="Y1573" s="14"/>
      <c r="Z1573" s="14"/>
      <c r="AA1573" s="14"/>
      <c r="AB1573" s="14"/>
      <c r="AC1573" s="14"/>
      <c r="AD1573" s="14"/>
      <c r="AE1573" s="14"/>
      <c r="AT1573" s="250" t="s">
        <v>149</v>
      </c>
      <c r="AU1573" s="250" t="s">
        <v>147</v>
      </c>
      <c r="AV1573" s="14" t="s">
        <v>147</v>
      </c>
      <c r="AW1573" s="14" t="s">
        <v>30</v>
      </c>
      <c r="AX1573" s="14" t="s">
        <v>73</v>
      </c>
      <c r="AY1573" s="250" t="s">
        <v>139</v>
      </c>
    </row>
    <row r="1574" s="13" customFormat="1">
      <c r="A1574" s="13"/>
      <c r="B1574" s="229"/>
      <c r="C1574" s="230"/>
      <c r="D1574" s="231" t="s">
        <v>149</v>
      </c>
      <c r="E1574" s="232" t="s">
        <v>1</v>
      </c>
      <c r="F1574" s="233" t="s">
        <v>164</v>
      </c>
      <c r="G1574" s="230"/>
      <c r="H1574" s="232" t="s">
        <v>1</v>
      </c>
      <c r="I1574" s="234"/>
      <c r="J1574" s="230"/>
      <c r="K1574" s="230"/>
      <c r="L1574" s="235"/>
      <c r="M1574" s="236"/>
      <c r="N1574" s="237"/>
      <c r="O1574" s="237"/>
      <c r="P1574" s="237"/>
      <c r="Q1574" s="237"/>
      <c r="R1574" s="237"/>
      <c r="S1574" s="237"/>
      <c r="T1574" s="238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39" t="s">
        <v>149</v>
      </c>
      <c r="AU1574" s="239" t="s">
        <v>147</v>
      </c>
      <c r="AV1574" s="13" t="s">
        <v>81</v>
      </c>
      <c r="AW1574" s="13" t="s">
        <v>30</v>
      </c>
      <c r="AX1574" s="13" t="s">
        <v>73</v>
      </c>
      <c r="AY1574" s="239" t="s">
        <v>139</v>
      </c>
    </row>
    <row r="1575" s="14" customFormat="1">
      <c r="A1575" s="14"/>
      <c r="B1575" s="240"/>
      <c r="C1575" s="241"/>
      <c r="D1575" s="231" t="s">
        <v>149</v>
      </c>
      <c r="E1575" s="242" t="s">
        <v>1</v>
      </c>
      <c r="F1575" s="243" t="s">
        <v>165</v>
      </c>
      <c r="G1575" s="241"/>
      <c r="H1575" s="244">
        <v>2.488</v>
      </c>
      <c r="I1575" s="245"/>
      <c r="J1575" s="241"/>
      <c r="K1575" s="241"/>
      <c r="L1575" s="246"/>
      <c r="M1575" s="247"/>
      <c r="N1575" s="248"/>
      <c r="O1575" s="248"/>
      <c r="P1575" s="248"/>
      <c r="Q1575" s="248"/>
      <c r="R1575" s="248"/>
      <c r="S1575" s="248"/>
      <c r="T1575" s="249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50" t="s">
        <v>149</v>
      </c>
      <c r="AU1575" s="250" t="s">
        <v>147</v>
      </c>
      <c r="AV1575" s="14" t="s">
        <v>147</v>
      </c>
      <c r="AW1575" s="14" t="s">
        <v>30</v>
      </c>
      <c r="AX1575" s="14" t="s">
        <v>73</v>
      </c>
      <c r="AY1575" s="250" t="s">
        <v>139</v>
      </c>
    </row>
    <row r="1576" s="13" customFormat="1">
      <c r="A1576" s="13"/>
      <c r="B1576" s="229"/>
      <c r="C1576" s="230"/>
      <c r="D1576" s="231" t="s">
        <v>149</v>
      </c>
      <c r="E1576" s="232" t="s">
        <v>1</v>
      </c>
      <c r="F1576" s="233" t="s">
        <v>166</v>
      </c>
      <c r="G1576" s="230"/>
      <c r="H1576" s="232" t="s">
        <v>1</v>
      </c>
      <c r="I1576" s="234"/>
      <c r="J1576" s="230"/>
      <c r="K1576" s="230"/>
      <c r="L1576" s="235"/>
      <c r="M1576" s="236"/>
      <c r="N1576" s="237"/>
      <c r="O1576" s="237"/>
      <c r="P1576" s="237"/>
      <c r="Q1576" s="237"/>
      <c r="R1576" s="237"/>
      <c r="S1576" s="237"/>
      <c r="T1576" s="238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39" t="s">
        <v>149</v>
      </c>
      <c r="AU1576" s="239" t="s">
        <v>147</v>
      </c>
      <c r="AV1576" s="13" t="s">
        <v>81</v>
      </c>
      <c r="AW1576" s="13" t="s">
        <v>30</v>
      </c>
      <c r="AX1576" s="13" t="s">
        <v>73</v>
      </c>
      <c r="AY1576" s="239" t="s">
        <v>139</v>
      </c>
    </row>
    <row r="1577" s="14" customFormat="1">
      <c r="A1577" s="14"/>
      <c r="B1577" s="240"/>
      <c r="C1577" s="241"/>
      <c r="D1577" s="231" t="s">
        <v>149</v>
      </c>
      <c r="E1577" s="242" t="s">
        <v>1</v>
      </c>
      <c r="F1577" s="243" t="s">
        <v>167</v>
      </c>
      <c r="G1577" s="241"/>
      <c r="H1577" s="244">
        <v>1.0129999999999999</v>
      </c>
      <c r="I1577" s="245"/>
      <c r="J1577" s="241"/>
      <c r="K1577" s="241"/>
      <c r="L1577" s="246"/>
      <c r="M1577" s="247"/>
      <c r="N1577" s="248"/>
      <c r="O1577" s="248"/>
      <c r="P1577" s="248"/>
      <c r="Q1577" s="248"/>
      <c r="R1577" s="248"/>
      <c r="S1577" s="248"/>
      <c r="T1577" s="249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50" t="s">
        <v>149</v>
      </c>
      <c r="AU1577" s="250" t="s">
        <v>147</v>
      </c>
      <c r="AV1577" s="14" t="s">
        <v>147</v>
      </c>
      <c r="AW1577" s="14" t="s">
        <v>30</v>
      </c>
      <c r="AX1577" s="14" t="s">
        <v>73</v>
      </c>
      <c r="AY1577" s="250" t="s">
        <v>139</v>
      </c>
    </row>
    <row r="1578" s="13" customFormat="1">
      <c r="A1578" s="13"/>
      <c r="B1578" s="229"/>
      <c r="C1578" s="230"/>
      <c r="D1578" s="231" t="s">
        <v>149</v>
      </c>
      <c r="E1578" s="232" t="s">
        <v>1</v>
      </c>
      <c r="F1578" s="233" t="s">
        <v>168</v>
      </c>
      <c r="G1578" s="230"/>
      <c r="H1578" s="232" t="s">
        <v>1</v>
      </c>
      <c r="I1578" s="234"/>
      <c r="J1578" s="230"/>
      <c r="K1578" s="230"/>
      <c r="L1578" s="235"/>
      <c r="M1578" s="236"/>
      <c r="N1578" s="237"/>
      <c r="O1578" s="237"/>
      <c r="P1578" s="237"/>
      <c r="Q1578" s="237"/>
      <c r="R1578" s="237"/>
      <c r="S1578" s="237"/>
      <c r="T1578" s="238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39" t="s">
        <v>149</v>
      </c>
      <c r="AU1578" s="239" t="s">
        <v>147</v>
      </c>
      <c r="AV1578" s="13" t="s">
        <v>81</v>
      </c>
      <c r="AW1578" s="13" t="s">
        <v>30</v>
      </c>
      <c r="AX1578" s="13" t="s">
        <v>73</v>
      </c>
      <c r="AY1578" s="239" t="s">
        <v>139</v>
      </c>
    </row>
    <row r="1579" s="14" customFormat="1">
      <c r="A1579" s="14"/>
      <c r="B1579" s="240"/>
      <c r="C1579" s="241"/>
      <c r="D1579" s="231" t="s">
        <v>149</v>
      </c>
      <c r="E1579" s="242" t="s">
        <v>1</v>
      </c>
      <c r="F1579" s="243" t="s">
        <v>169</v>
      </c>
      <c r="G1579" s="241"/>
      <c r="H1579" s="244">
        <v>1.4219999999999999</v>
      </c>
      <c r="I1579" s="245"/>
      <c r="J1579" s="241"/>
      <c r="K1579" s="241"/>
      <c r="L1579" s="246"/>
      <c r="M1579" s="247"/>
      <c r="N1579" s="248"/>
      <c r="O1579" s="248"/>
      <c r="P1579" s="248"/>
      <c r="Q1579" s="248"/>
      <c r="R1579" s="248"/>
      <c r="S1579" s="248"/>
      <c r="T1579" s="249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50" t="s">
        <v>149</v>
      </c>
      <c r="AU1579" s="250" t="s">
        <v>147</v>
      </c>
      <c r="AV1579" s="14" t="s">
        <v>147</v>
      </c>
      <c r="AW1579" s="14" t="s">
        <v>30</v>
      </c>
      <c r="AX1579" s="14" t="s">
        <v>73</v>
      </c>
      <c r="AY1579" s="250" t="s">
        <v>139</v>
      </c>
    </row>
    <row r="1580" s="13" customFormat="1">
      <c r="A1580" s="13"/>
      <c r="B1580" s="229"/>
      <c r="C1580" s="230"/>
      <c r="D1580" s="231" t="s">
        <v>149</v>
      </c>
      <c r="E1580" s="232" t="s">
        <v>1</v>
      </c>
      <c r="F1580" s="233" t="s">
        <v>170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149</v>
      </c>
      <c r="AU1580" s="239" t="s">
        <v>147</v>
      </c>
      <c r="AV1580" s="13" t="s">
        <v>81</v>
      </c>
      <c r="AW1580" s="13" t="s">
        <v>30</v>
      </c>
      <c r="AX1580" s="13" t="s">
        <v>73</v>
      </c>
      <c r="AY1580" s="239" t="s">
        <v>139</v>
      </c>
    </row>
    <row r="1581" s="14" customFormat="1">
      <c r="A1581" s="14"/>
      <c r="B1581" s="240"/>
      <c r="C1581" s="241"/>
      <c r="D1581" s="231" t="s">
        <v>149</v>
      </c>
      <c r="E1581" s="242" t="s">
        <v>1</v>
      </c>
      <c r="F1581" s="243" t="s">
        <v>171</v>
      </c>
      <c r="G1581" s="241"/>
      <c r="H1581" s="244">
        <v>9.5190000000000001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149</v>
      </c>
      <c r="AU1581" s="250" t="s">
        <v>147</v>
      </c>
      <c r="AV1581" s="14" t="s">
        <v>147</v>
      </c>
      <c r="AW1581" s="14" t="s">
        <v>30</v>
      </c>
      <c r="AX1581" s="14" t="s">
        <v>73</v>
      </c>
      <c r="AY1581" s="250" t="s">
        <v>139</v>
      </c>
    </row>
    <row r="1582" s="13" customFormat="1">
      <c r="A1582" s="13"/>
      <c r="B1582" s="229"/>
      <c r="C1582" s="230"/>
      <c r="D1582" s="231" t="s">
        <v>149</v>
      </c>
      <c r="E1582" s="232" t="s">
        <v>1</v>
      </c>
      <c r="F1582" s="233" t="s">
        <v>172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149</v>
      </c>
      <c r="AU1582" s="239" t="s">
        <v>147</v>
      </c>
      <c r="AV1582" s="13" t="s">
        <v>81</v>
      </c>
      <c r="AW1582" s="13" t="s">
        <v>30</v>
      </c>
      <c r="AX1582" s="13" t="s">
        <v>73</v>
      </c>
      <c r="AY1582" s="239" t="s">
        <v>139</v>
      </c>
    </row>
    <row r="1583" s="14" customFormat="1">
      <c r="A1583" s="14"/>
      <c r="B1583" s="240"/>
      <c r="C1583" s="241"/>
      <c r="D1583" s="231" t="s">
        <v>149</v>
      </c>
      <c r="E1583" s="242" t="s">
        <v>1</v>
      </c>
      <c r="F1583" s="243" t="s">
        <v>173</v>
      </c>
      <c r="G1583" s="241"/>
      <c r="H1583" s="244">
        <v>20.48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149</v>
      </c>
      <c r="AU1583" s="250" t="s">
        <v>147</v>
      </c>
      <c r="AV1583" s="14" t="s">
        <v>147</v>
      </c>
      <c r="AW1583" s="14" t="s">
        <v>30</v>
      </c>
      <c r="AX1583" s="14" t="s">
        <v>73</v>
      </c>
      <c r="AY1583" s="250" t="s">
        <v>139</v>
      </c>
    </row>
    <row r="1584" s="13" customFormat="1">
      <c r="A1584" s="13"/>
      <c r="B1584" s="229"/>
      <c r="C1584" s="230"/>
      <c r="D1584" s="231" t="s">
        <v>149</v>
      </c>
      <c r="E1584" s="232" t="s">
        <v>1</v>
      </c>
      <c r="F1584" s="233" t="s">
        <v>1677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149</v>
      </c>
      <c r="AU1584" s="239" t="s">
        <v>147</v>
      </c>
      <c r="AV1584" s="13" t="s">
        <v>81</v>
      </c>
      <c r="AW1584" s="13" t="s">
        <v>30</v>
      </c>
      <c r="AX1584" s="13" t="s">
        <v>73</v>
      </c>
      <c r="AY1584" s="239" t="s">
        <v>139</v>
      </c>
    </row>
    <row r="1585" s="13" customFormat="1">
      <c r="A1585" s="13"/>
      <c r="B1585" s="229"/>
      <c r="C1585" s="230"/>
      <c r="D1585" s="231" t="s">
        <v>149</v>
      </c>
      <c r="E1585" s="232" t="s">
        <v>1</v>
      </c>
      <c r="F1585" s="233" t="s">
        <v>162</v>
      </c>
      <c r="G1585" s="230"/>
      <c r="H1585" s="232" t="s">
        <v>1</v>
      </c>
      <c r="I1585" s="234"/>
      <c r="J1585" s="230"/>
      <c r="K1585" s="230"/>
      <c r="L1585" s="235"/>
      <c r="M1585" s="236"/>
      <c r="N1585" s="237"/>
      <c r="O1585" s="237"/>
      <c r="P1585" s="237"/>
      <c r="Q1585" s="237"/>
      <c r="R1585" s="237"/>
      <c r="S1585" s="237"/>
      <c r="T1585" s="238"/>
      <c r="U1585" s="13"/>
      <c r="V1585" s="13"/>
      <c r="W1585" s="13"/>
      <c r="X1585" s="13"/>
      <c r="Y1585" s="13"/>
      <c r="Z1585" s="13"/>
      <c r="AA1585" s="13"/>
      <c r="AB1585" s="13"/>
      <c r="AC1585" s="13"/>
      <c r="AD1585" s="13"/>
      <c r="AE1585" s="13"/>
      <c r="AT1585" s="239" t="s">
        <v>149</v>
      </c>
      <c r="AU1585" s="239" t="s">
        <v>147</v>
      </c>
      <c r="AV1585" s="13" t="s">
        <v>81</v>
      </c>
      <c r="AW1585" s="13" t="s">
        <v>30</v>
      </c>
      <c r="AX1585" s="13" t="s">
        <v>73</v>
      </c>
      <c r="AY1585" s="239" t="s">
        <v>139</v>
      </c>
    </row>
    <row r="1586" s="14" customFormat="1">
      <c r="A1586" s="14"/>
      <c r="B1586" s="240"/>
      <c r="C1586" s="241"/>
      <c r="D1586" s="231" t="s">
        <v>149</v>
      </c>
      <c r="E1586" s="242" t="s">
        <v>1</v>
      </c>
      <c r="F1586" s="243" t="s">
        <v>197</v>
      </c>
      <c r="G1586" s="241"/>
      <c r="H1586" s="244">
        <v>46.472000000000001</v>
      </c>
      <c r="I1586" s="245"/>
      <c r="J1586" s="241"/>
      <c r="K1586" s="241"/>
      <c r="L1586" s="246"/>
      <c r="M1586" s="247"/>
      <c r="N1586" s="248"/>
      <c r="O1586" s="248"/>
      <c r="P1586" s="248"/>
      <c r="Q1586" s="248"/>
      <c r="R1586" s="248"/>
      <c r="S1586" s="248"/>
      <c r="T1586" s="249"/>
      <c r="U1586" s="14"/>
      <c r="V1586" s="14"/>
      <c r="W1586" s="14"/>
      <c r="X1586" s="14"/>
      <c r="Y1586" s="14"/>
      <c r="Z1586" s="14"/>
      <c r="AA1586" s="14"/>
      <c r="AB1586" s="14"/>
      <c r="AC1586" s="14"/>
      <c r="AD1586" s="14"/>
      <c r="AE1586" s="14"/>
      <c r="AT1586" s="250" t="s">
        <v>149</v>
      </c>
      <c r="AU1586" s="250" t="s">
        <v>147</v>
      </c>
      <c r="AV1586" s="14" t="s">
        <v>147</v>
      </c>
      <c r="AW1586" s="14" t="s">
        <v>30</v>
      </c>
      <c r="AX1586" s="14" t="s">
        <v>73</v>
      </c>
      <c r="AY1586" s="250" t="s">
        <v>139</v>
      </c>
    </row>
    <row r="1587" s="13" customFormat="1">
      <c r="A1587" s="13"/>
      <c r="B1587" s="229"/>
      <c r="C1587" s="230"/>
      <c r="D1587" s="231" t="s">
        <v>149</v>
      </c>
      <c r="E1587" s="232" t="s">
        <v>1</v>
      </c>
      <c r="F1587" s="233" t="s">
        <v>166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149</v>
      </c>
      <c r="AU1587" s="239" t="s">
        <v>147</v>
      </c>
      <c r="AV1587" s="13" t="s">
        <v>81</v>
      </c>
      <c r="AW1587" s="13" t="s">
        <v>30</v>
      </c>
      <c r="AX1587" s="13" t="s">
        <v>73</v>
      </c>
      <c r="AY1587" s="239" t="s">
        <v>139</v>
      </c>
    </row>
    <row r="1588" s="14" customFormat="1">
      <c r="A1588" s="14"/>
      <c r="B1588" s="240"/>
      <c r="C1588" s="241"/>
      <c r="D1588" s="231" t="s">
        <v>149</v>
      </c>
      <c r="E1588" s="242" t="s">
        <v>1</v>
      </c>
      <c r="F1588" s="243" t="s">
        <v>1678</v>
      </c>
      <c r="G1588" s="241"/>
      <c r="H1588" s="244">
        <v>10.736000000000001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149</v>
      </c>
      <c r="AU1588" s="250" t="s">
        <v>147</v>
      </c>
      <c r="AV1588" s="14" t="s">
        <v>147</v>
      </c>
      <c r="AW1588" s="14" t="s">
        <v>30</v>
      </c>
      <c r="AX1588" s="14" t="s">
        <v>73</v>
      </c>
      <c r="AY1588" s="250" t="s">
        <v>139</v>
      </c>
    </row>
    <row r="1589" s="13" customFormat="1">
      <c r="A1589" s="13"/>
      <c r="B1589" s="229"/>
      <c r="C1589" s="230"/>
      <c r="D1589" s="231" t="s">
        <v>149</v>
      </c>
      <c r="E1589" s="232" t="s">
        <v>1</v>
      </c>
      <c r="F1589" s="233" t="s">
        <v>164</v>
      </c>
      <c r="G1589" s="230"/>
      <c r="H1589" s="232" t="s">
        <v>1</v>
      </c>
      <c r="I1589" s="234"/>
      <c r="J1589" s="230"/>
      <c r="K1589" s="230"/>
      <c r="L1589" s="235"/>
      <c r="M1589" s="236"/>
      <c r="N1589" s="237"/>
      <c r="O1589" s="237"/>
      <c r="P1589" s="237"/>
      <c r="Q1589" s="237"/>
      <c r="R1589" s="237"/>
      <c r="S1589" s="237"/>
      <c r="T1589" s="238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39" t="s">
        <v>149</v>
      </c>
      <c r="AU1589" s="239" t="s">
        <v>147</v>
      </c>
      <c r="AV1589" s="13" t="s">
        <v>81</v>
      </c>
      <c r="AW1589" s="13" t="s">
        <v>30</v>
      </c>
      <c r="AX1589" s="13" t="s">
        <v>73</v>
      </c>
      <c r="AY1589" s="239" t="s">
        <v>139</v>
      </c>
    </row>
    <row r="1590" s="14" customFormat="1">
      <c r="A1590" s="14"/>
      <c r="B1590" s="240"/>
      <c r="C1590" s="241"/>
      <c r="D1590" s="231" t="s">
        <v>149</v>
      </c>
      <c r="E1590" s="242" t="s">
        <v>1</v>
      </c>
      <c r="F1590" s="243" t="s">
        <v>199</v>
      </c>
      <c r="G1590" s="241"/>
      <c r="H1590" s="244">
        <v>17.18</v>
      </c>
      <c r="I1590" s="245"/>
      <c r="J1590" s="241"/>
      <c r="K1590" s="241"/>
      <c r="L1590" s="246"/>
      <c r="M1590" s="247"/>
      <c r="N1590" s="248"/>
      <c r="O1590" s="248"/>
      <c r="P1590" s="248"/>
      <c r="Q1590" s="248"/>
      <c r="R1590" s="248"/>
      <c r="S1590" s="248"/>
      <c r="T1590" s="249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50" t="s">
        <v>149</v>
      </c>
      <c r="AU1590" s="250" t="s">
        <v>147</v>
      </c>
      <c r="AV1590" s="14" t="s">
        <v>147</v>
      </c>
      <c r="AW1590" s="14" t="s">
        <v>30</v>
      </c>
      <c r="AX1590" s="14" t="s">
        <v>73</v>
      </c>
      <c r="AY1590" s="250" t="s">
        <v>139</v>
      </c>
    </row>
    <row r="1591" s="13" customFormat="1">
      <c r="A1591" s="13"/>
      <c r="B1591" s="229"/>
      <c r="C1591" s="230"/>
      <c r="D1591" s="231" t="s">
        <v>149</v>
      </c>
      <c r="E1591" s="232" t="s">
        <v>1</v>
      </c>
      <c r="F1591" s="233" t="s">
        <v>168</v>
      </c>
      <c r="G1591" s="230"/>
      <c r="H1591" s="232" t="s">
        <v>1</v>
      </c>
      <c r="I1591" s="234"/>
      <c r="J1591" s="230"/>
      <c r="K1591" s="230"/>
      <c r="L1591" s="235"/>
      <c r="M1591" s="236"/>
      <c r="N1591" s="237"/>
      <c r="O1591" s="237"/>
      <c r="P1591" s="237"/>
      <c r="Q1591" s="237"/>
      <c r="R1591" s="237"/>
      <c r="S1591" s="237"/>
      <c r="T1591" s="238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39" t="s">
        <v>149</v>
      </c>
      <c r="AU1591" s="239" t="s">
        <v>147</v>
      </c>
      <c r="AV1591" s="13" t="s">
        <v>81</v>
      </c>
      <c r="AW1591" s="13" t="s">
        <v>30</v>
      </c>
      <c r="AX1591" s="13" t="s">
        <v>73</v>
      </c>
      <c r="AY1591" s="239" t="s">
        <v>139</v>
      </c>
    </row>
    <row r="1592" s="14" customFormat="1">
      <c r="A1592" s="14"/>
      <c r="B1592" s="240"/>
      <c r="C1592" s="241"/>
      <c r="D1592" s="231" t="s">
        <v>149</v>
      </c>
      <c r="E1592" s="242" t="s">
        <v>1</v>
      </c>
      <c r="F1592" s="243" t="s">
        <v>200</v>
      </c>
      <c r="G1592" s="241"/>
      <c r="H1592" s="244">
        <v>14.547000000000001</v>
      </c>
      <c r="I1592" s="245"/>
      <c r="J1592" s="241"/>
      <c r="K1592" s="241"/>
      <c r="L1592" s="246"/>
      <c r="M1592" s="247"/>
      <c r="N1592" s="248"/>
      <c r="O1592" s="248"/>
      <c r="P1592" s="248"/>
      <c r="Q1592" s="248"/>
      <c r="R1592" s="248"/>
      <c r="S1592" s="248"/>
      <c r="T1592" s="249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50" t="s">
        <v>149</v>
      </c>
      <c r="AU1592" s="250" t="s">
        <v>147</v>
      </c>
      <c r="AV1592" s="14" t="s">
        <v>147</v>
      </c>
      <c r="AW1592" s="14" t="s">
        <v>30</v>
      </c>
      <c r="AX1592" s="14" t="s">
        <v>73</v>
      </c>
      <c r="AY1592" s="250" t="s">
        <v>139</v>
      </c>
    </row>
    <row r="1593" s="13" customFormat="1">
      <c r="A1593" s="13"/>
      <c r="B1593" s="229"/>
      <c r="C1593" s="230"/>
      <c r="D1593" s="231" t="s">
        <v>149</v>
      </c>
      <c r="E1593" s="232" t="s">
        <v>1</v>
      </c>
      <c r="F1593" s="233" t="s">
        <v>172</v>
      </c>
      <c r="G1593" s="230"/>
      <c r="H1593" s="232" t="s">
        <v>1</v>
      </c>
      <c r="I1593" s="234"/>
      <c r="J1593" s="230"/>
      <c r="K1593" s="230"/>
      <c r="L1593" s="235"/>
      <c r="M1593" s="236"/>
      <c r="N1593" s="237"/>
      <c r="O1593" s="237"/>
      <c r="P1593" s="237"/>
      <c r="Q1593" s="237"/>
      <c r="R1593" s="237"/>
      <c r="S1593" s="237"/>
      <c r="T1593" s="238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39" t="s">
        <v>149</v>
      </c>
      <c r="AU1593" s="239" t="s">
        <v>147</v>
      </c>
      <c r="AV1593" s="13" t="s">
        <v>81</v>
      </c>
      <c r="AW1593" s="13" t="s">
        <v>30</v>
      </c>
      <c r="AX1593" s="13" t="s">
        <v>73</v>
      </c>
      <c r="AY1593" s="239" t="s">
        <v>139</v>
      </c>
    </row>
    <row r="1594" s="14" customFormat="1">
      <c r="A1594" s="14"/>
      <c r="B1594" s="240"/>
      <c r="C1594" s="241"/>
      <c r="D1594" s="231" t="s">
        <v>149</v>
      </c>
      <c r="E1594" s="242" t="s">
        <v>1</v>
      </c>
      <c r="F1594" s="243" t="s">
        <v>201</v>
      </c>
      <c r="G1594" s="241"/>
      <c r="H1594" s="244">
        <v>50.829000000000001</v>
      </c>
      <c r="I1594" s="245"/>
      <c r="J1594" s="241"/>
      <c r="K1594" s="241"/>
      <c r="L1594" s="246"/>
      <c r="M1594" s="247"/>
      <c r="N1594" s="248"/>
      <c r="O1594" s="248"/>
      <c r="P1594" s="248"/>
      <c r="Q1594" s="248"/>
      <c r="R1594" s="248"/>
      <c r="S1594" s="248"/>
      <c r="T1594" s="249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50" t="s">
        <v>149</v>
      </c>
      <c r="AU1594" s="250" t="s">
        <v>147</v>
      </c>
      <c r="AV1594" s="14" t="s">
        <v>147</v>
      </c>
      <c r="AW1594" s="14" t="s">
        <v>30</v>
      </c>
      <c r="AX1594" s="14" t="s">
        <v>73</v>
      </c>
      <c r="AY1594" s="250" t="s">
        <v>139</v>
      </c>
    </row>
    <row r="1595" s="13" customFormat="1">
      <c r="A1595" s="13"/>
      <c r="B1595" s="229"/>
      <c r="C1595" s="230"/>
      <c r="D1595" s="231" t="s">
        <v>149</v>
      </c>
      <c r="E1595" s="232" t="s">
        <v>1</v>
      </c>
      <c r="F1595" s="233" t="s">
        <v>170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149</v>
      </c>
      <c r="AU1595" s="239" t="s">
        <v>147</v>
      </c>
      <c r="AV1595" s="13" t="s">
        <v>81</v>
      </c>
      <c r="AW1595" s="13" t="s">
        <v>30</v>
      </c>
      <c r="AX1595" s="13" t="s">
        <v>73</v>
      </c>
      <c r="AY1595" s="239" t="s">
        <v>139</v>
      </c>
    </row>
    <row r="1596" s="14" customFormat="1">
      <c r="A1596" s="14"/>
      <c r="B1596" s="240"/>
      <c r="C1596" s="241"/>
      <c r="D1596" s="231" t="s">
        <v>149</v>
      </c>
      <c r="E1596" s="242" t="s">
        <v>1</v>
      </c>
      <c r="F1596" s="243" t="s">
        <v>202</v>
      </c>
      <c r="G1596" s="241"/>
      <c r="H1596" s="244">
        <v>32.204999999999998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149</v>
      </c>
      <c r="AU1596" s="250" t="s">
        <v>147</v>
      </c>
      <c r="AV1596" s="14" t="s">
        <v>147</v>
      </c>
      <c r="AW1596" s="14" t="s">
        <v>30</v>
      </c>
      <c r="AX1596" s="14" t="s">
        <v>73</v>
      </c>
      <c r="AY1596" s="250" t="s">
        <v>139</v>
      </c>
    </row>
    <row r="1597" s="13" customFormat="1">
      <c r="A1597" s="13"/>
      <c r="B1597" s="229"/>
      <c r="C1597" s="230"/>
      <c r="D1597" s="231" t="s">
        <v>149</v>
      </c>
      <c r="E1597" s="232" t="s">
        <v>1</v>
      </c>
      <c r="F1597" s="233" t="s">
        <v>203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149</v>
      </c>
      <c r="AU1597" s="239" t="s">
        <v>147</v>
      </c>
      <c r="AV1597" s="13" t="s">
        <v>81</v>
      </c>
      <c r="AW1597" s="13" t="s">
        <v>30</v>
      </c>
      <c r="AX1597" s="13" t="s">
        <v>73</v>
      </c>
      <c r="AY1597" s="239" t="s">
        <v>139</v>
      </c>
    </row>
    <row r="1598" s="14" customFormat="1">
      <c r="A1598" s="14"/>
      <c r="B1598" s="240"/>
      <c r="C1598" s="241"/>
      <c r="D1598" s="231" t="s">
        <v>149</v>
      </c>
      <c r="E1598" s="242" t="s">
        <v>1</v>
      </c>
      <c r="F1598" s="243" t="s">
        <v>204</v>
      </c>
      <c r="G1598" s="241"/>
      <c r="H1598" s="244">
        <v>-17.102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149</v>
      </c>
      <c r="AU1598" s="250" t="s">
        <v>147</v>
      </c>
      <c r="AV1598" s="14" t="s">
        <v>147</v>
      </c>
      <c r="AW1598" s="14" t="s">
        <v>30</v>
      </c>
      <c r="AX1598" s="14" t="s">
        <v>73</v>
      </c>
      <c r="AY1598" s="250" t="s">
        <v>139</v>
      </c>
    </row>
    <row r="1599" s="15" customFormat="1">
      <c r="A1599" s="15"/>
      <c r="B1599" s="251"/>
      <c r="C1599" s="252"/>
      <c r="D1599" s="231" t="s">
        <v>149</v>
      </c>
      <c r="E1599" s="253" t="s">
        <v>1</v>
      </c>
      <c r="F1599" s="254" t="s">
        <v>174</v>
      </c>
      <c r="G1599" s="252"/>
      <c r="H1599" s="255">
        <v>198.84899999999999</v>
      </c>
      <c r="I1599" s="256"/>
      <c r="J1599" s="252"/>
      <c r="K1599" s="252"/>
      <c r="L1599" s="257"/>
      <c r="M1599" s="258"/>
      <c r="N1599" s="259"/>
      <c r="O1599" s="259"/>
      <c r="P1599" s="259"/>
      <c r="Q1599" s="259"/>
      <c r="R1599" s="259"/>
      <c r="S1599" s="259"/>
      <c r="T1599" s="260"/>
      <c r="U1599" s="15"/>
      <c r="V1599" s="15"/>
      <c r="W1599" s="15"/>
      <c r="X1599" s="15"/>
      <c r="Y1599" s="15"/>
      <c r="Z1599" s="15"/>
      <c r="AA1599" s="15"/>
      <c r="AB1599" s="15"/>
      <c r="AC1599" s="15"/>
      <c r="AD1599" s="15"/>
      <c r="AE1599" s="15"/>
      <c r="AT1599" s="261" t="s">
        <v>149</v>
      </c>
      <c r="AU1599" s="261" t="s">
        <v>147</v>
      </c>
      <c r="AV1599" s="15" t="s">
        <v>146</v>
      </c>
      <c r="AW1599" s="15" t="s">
        <v>30</v>
      </c>
      <c r="AX1599" s="15" t="s">
        <v>81</v>
      </c>
      <c r="AY1599" s="261" t="s">
        <v>139</v>
      </c>
    </row>
    <row r="1600" s="2" customFormat="1" ht="24.15" customHeight="1">
      <c r="A1600" s="38"/>
      <c r="B1600" s="39"/>
      <c r="C1600" s="215" t="s">
        <v>1718</v>
      </c>
      <c r="D1600" s="215" t="s">
        <v>142</v>
      </c>
      <c r="E1600" s="216" t="s">
        <v>1719</v>
      </c>
      <c r="F1600" s="217" t="s">
        <v>1720</v>
      </c>
      <c r="G1600" s="218" t="s">
        <v>154</v>
      </c>
      <c r="H1600" s="219">
        <v>30.283999999999999</v>
      </c>
      <c r="I1600" s="220"/>
      <c r="J1600" s="221">
        <f>ROUND(I1600*H1600,2)</f>
        <v>0</v>
      </c>
      <c r="K1600" s="222"/>
      <c r="L1600" s="44"/>
      <c r="M1600" s="223" t="s">
        <v>1</v>
      </c>
      <c r="N1600" s="224" t="s">
        <v>39</v>
      </c>
      <c r="O1600" s="91"/>
      <c r="P1600" s="225">
        <f>O1600*H1600</f>
        <v>0</v>
      </c>
      <c r="Q1600" s="225">
        <v>0</v>
      </c>
      <c r="R1600" s="225">
        <f>Q1600*H1600</f>
        <v>0</v>
      </c>
      <c r="S1600" s="225">
        <v>0</v>
      </c>
      <c r="T1600" s="226">
        <f>S1600*H1600</f>
        <v>0</v>
      </c>
      <c r="U1600" s="38"/>
      <c r="V1600" s="38"/>
      <c r="W1600" s="38"/>
      <c r="X1600" s="38"/>
      <c r="Y1600" s="38"/>
      <c r="Z1600" s="38"/>
      <c r="AA1600" s="38"/>
      <c r="AB1600" s="38"/>
      <c r="AC1600" s="38"/>
      <c r="AD1600" s="38"/>
      <c r="AE1600" s="38"/>
      <c r="AR1600" s="227" t="s">
        <v>247</v>
      </c>
      <c r="AT1600" s="227" t="s">
        <v>142</v>
      </c>
      <c r="AU1600" s="227" t="s">
        <v>147</v>
      </c>
      <c r="AY1600" s="17" t="s">
        <v>139</v>
      </c>
      <c r="BE1600" s="228">
        <f>IF(N1600="základní",J1600,0)</f>
        <v>0</v>
      </c>
      <c r="BF1600" s="228">
        <f>IF(N1600="snížená",J1600,0)</f>
        <v>0</v>
      </c>
      <c r="BG1600" s="228">
        <f>IF(N1600="zákl. přenesená",J1600,0)</f>
        <v>0</v>
      </c>
      <c r="BH1600" s="228">
        <f>IF(N1600="sníž. přenesená",J1600,0)</f>
        <v>0</v>
      </c>
      <c r="BI1600" s="228">
        <f>IF(N1600="nulová",J1600,0)</f>
        <v>0</v>
      </c>
      <c r="BJ1600" s="17" t="s">
        <v>147</v>
      </c>
      <c r="BK1600" s="228">
        <f>ROUND(I1600*H1600,2)</f>
        <v>0</v>
      </c>
      <c r="BL1600" s="17" t="s">
        <v>247</v>
      </c>
      <c r="BM1600" s="227" t="s">
        <v>1721</v>
      </c>
    </row>
    <row r="1601" s="13" customFormat="1">
      <c r="A1601" s="13"/>
      <c r="B1601" s="229"/>
      <c r="C1601" s="230"/>
      <c r="D1601" s="231" t="s">
        <v>149</v>
      </c>
      <c r="E1601" s="232" t="s">
        <v>1</v>
      </c>
      <c r="F1601" s="233" t="s">
        <v>1676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149</v>
      </c>
      <c r="AU1601" s="239" t="s">
        <v>147</v>
      </c>
      <c r="AV1601" s="13" t="s">
        <v>81</v>
      </c>
      <c r="AW1601" s="13" t="s">
        <v>30</v>
      </c>
      <c r="AX1601" s="13" t="s">
        <v>73</v>
      </c>
      <c r="AY1601" s="239" t="s">
        <v>139</v>
      </c>
    </row>
    <row r="1602" s="13" customFormat="1">
      <c r="A1602" s="13"/>
      <c r="B1602" s="229"/>
      <c r="C1602" s="230"/>
      <c r="D1602" s="231" t="s">
        <v>149</v>
      </c>
      <c r="E1602" s="232" t="s">
        <v>1</v>
      </c>
      <c r="F1602" s="233" t="s">
        <v>164</v>
      </c>
      <c r="G1602" s="230"/>
      <c r="H1602" s="232" t="s">
        <v>1</v>
      </c>
      <c r="I1602" s="234"/>
      <c r="J1602" s="230"/>
      <c r="K1602" s="230"/>
      <c r="L1602" s="235"/>
      <c r="M1602" s="236"/>
      <c r="N1602" s="237"/>
      <c r="O1602" s="237"/>
      <c r="P1602" s="237"/>
      <c r="Q1602" s="237"/>
      <c r="R1602" s="237"/>
      <c r="S1602" s="237"/>
      <c r="T1602" s="238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39" t="s">
        <v>149</v>
      </c>
      <c r="AU1602" s="239" t="s">
        <v>147</v>
      </c>
      <c r="AV1602" s="13" t="s">
        <v>81</v>
      </c>
      <c r="AW1602" s="13" t="s">
        <v>30</v>
      </c>
      <c r="AX1602" s="13" t="s">
        <v>73</v>
      </c>
      <c r="AY1602" s="239" t="s">
        <v>139</v>
      </c>
    </row>
    <row r="1603" s="14" customFormat="1">
      <c r="A1603" s="14"/>
      <c r="B1603" s="240"/>
      <c r="C1603" s="241"/>
      <c r="D1603" s="231" t="s">
        <v>149</v>
      </c>
      <c r="E1603" s="242" t="s">
        <v>1</v>
      </c>
      <c r="F1603" s="243" t="s">
        <v>165</v>
      </c>
      <c r="G1603" s="241"/>
      <c r="H1603" s="244">
        <v>2.488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149</v>
      </c>
      <c r="AU1603" s="250" t="s">
        <v>147</v>
      </c>
      <c r="AV1603" s="14" t="s">
        <v>147</v>
      </c>
      <c r="AW1603" s="14" t="s">
        <v>30</v>
      </c>
      <c r="AX1603" s="14" t="s">
        <v>73</v>
      </c>
      <c r="AY1603" s="250" t="s">
        <v>139</v>
      </c>
    </row>
    <row r="1604" s="13" customFormat="1">
      <c r="A1604" s="13"/>
      <c r="B1604" s="229"/>
      <c r="C1604" s="230"/>
      <c r="D1604" s="231" t="s">
        <v>149</v>
      </c>
      <c r="E1604" s="232" t="s">
        <v>1</v>
      </c>
      <c r="F1604" s="233" t="s">
        <v>166</v>
      </c>
      <c r="G1604" s="230"/>
      <c r="H1604" s="232" t="s">
        <v>1</v>
      </c>
      <c r="I1604" s="234"/>
      <c r="J1604" s="230"/>
      <c r="K1604" s="230"/>
      <c r="L1604" s="235"/>
      <c r="M1604" s="236"/>
      <c r="N1604" s="237"/>
      <c r="O1604" s="237"/>
      <c r="P1604" s="237"/>
      <c r="Q1604" s="237"/>
      <c r="R1604" s="237"/>
      <c r="S1604" s="237"/>
      <c r="T1604" s="238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39" t="s">
        <v>149</v>
      </c>
      <c r="AU1604" s="239" t="s">
        <v>147</v>
      </c>
      <c r="AV1604" s="13" t="s">
        <v>81</v>
      </c>
      <c r="AW1604" s="13" t="s">
        <v>30</v>
      </c>
      <c r="AX1604" s="13" t="s">
        <v>73</v>
      </c>
      <c r="AY1604" s="239" t="s">
        <v>139</v>
      </c>
    </row>
    <row r="1605" s="14" customFormat="1">
      <c r="A1605" s="14"/>
      <c r="B1605" s="240"/>
      <c r="C1605" s="241"/>
      <c r="D1605" s="231" t="s">
        <v>149</v>
      </c>
      <c r="E1605" s="242" t="s">
        <v>1</v>
      </c>
      <c r="F1605" s="243" t="s">
        <v>167</v>
      </c>
      <c r="G1605" s="241"/>
      <c r="H1605" s="244">
        <v>1.0129999999999999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149</v>
      </c>
      <c r="AU1605" s="250" t="s">
        <v>147</v>
      </c>
      <c r="AV1605" s="14" t="s">
        <v>147</v>
      </c>
      <c r="AW1605" s="14" t="s">
        <v>30</v>
      </c>
      <c r="AX1605" s="14" t="s">
        <v>73</v>
      </c>
      <c r="AY1605" s="250" t="s">
        <v>139</v>
      </c>
    </row>
    <row r="1606" s="13" customFormat="1">
      <c r="A1606" s="13"/>
      <c r="B1606" s="229"/>
      <c r="C1606" s="230"/>
      <c r="D1606" s="231" t="s">
        <v>149</v>
      </c>
      <c r="E1606" s="232" t="s">
        <v>1</v>
      </c>
      <c r="F1606" s="233" t="s">
        <v>168</v>
      </c>
      <c r="G1606" s="230"/>
      <c r="H1606" s="232" t="s">
        <v>1</v>
      </c>
      <c r="I1606" s="234"/>
      <c r="J1606" s="230"/>
      <c r="K1606" s="230"/>
      <c r="L1606" s="235"/>
      <c r="M1606" s="236"/>
      <c r="N1606" s="237"/>
      <c r="O1606" s="237"/>
      <c r="P1606" s="237"/>
      <c r="Q1606" s="237"/>
      <c r="R1606" s="237"/>
      <c r="S1606" s="237"/>
      <c r="T1606" s="238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39" t="s">
        <v>149</v>
      </c>
      <c r="AU1606" s="239" t="s">
        <v>147</v>
      </c>
      <c r="AV1606" s="13" t="s">
        <v>81</v>
      </c>
      <c r="AW1606" s="13" t="s">
        <v>30</v>
      </c>
      <c r="AX1606" s="13" t="s">
        <v>73</v>
      </c>
      <c r="AY1606" s="239" t="s">
        <v>139</v>
      </c>
    </row>
    <row r="1607" s="14" customFormat="1">
      <c r="A1607" s="14"/>
      <c r="B1607" s="240"/>
      <c r="C1607" s="241"/>
      <c r="D1607" s="231" t="s">
        <v>149</v>
      </c>
      <c r="E1607" s="242" t="s">
        <v>1</v>
      </c>
      <c r="F1607" s="243" t="s">
        <v>169</v>
      </c>
      <c r="G1607" s="241"/>
      <c r="H1607" s="244">
        <v>1.4219999999999999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149</v>
      </c>
      <c r="AU1607" s="250" t="s">
        <v>147</v>
      </c>
      <c r="AV1607" s="14" t="s">
        <v>147</v>
      </c>
      <c r="AW1607" s="14" t="s">
        <v>30</v>
      </c>
      <c r="AX1607" s="14" t="s">
        <v>73</v>
      </c>
      <c r="AY1607" s="250" t="s">
        <v>139</v>
      </c>
    </row>
    <row r="1608" s="13" customFormat="1">
      <c r="A1608" s="13"/>
      <c r="B1608" s="229"/>
      <c r="C1608" s="230"/>
      <c r="D1608" s="231" t="s">
        <v>149</v>
      </c>
      <c r="E1608" s="232" t="s">
        <v>1</v>
      </c>
      <c r="F1608" s="233" t="s">
        <v>1677</v>
      </c>
      <c r="G1608" s="230"/>
      <c r="H1608" s="232" t="s">
        <v>1</v>
      </c>
      <c r="I1608" s="234"/>
      <c r="J1608" s="230"/>
      <c r="K1608" s="230"/>
      <c r="L1608" s="235"/>
      <c r="M1608" s="236"/>
      <c r="N1608" s="237"/>
      <c r="O1608" s="237"/>
      <c r="P1608" s="237"/>
      <c r="Q1608" s="237"/>
      <c r="R1608" s="237"/>
      <c r="S1608" s="237"/>
      <c r="T1608" s="238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39" t="s">
        <v>149</v>
      </c>
      <c r="AU1608" s="239" t="s">
        <v>147</v>
      </c>
      <c r="AV1608" s="13" t="s">
        <v>81</v>
      </c>
      <c r="AW1608" s="13" t="s">
        <v>30</v>
      </c>
      <c r="AX1608" s="13" t="s">
        <v>73</v>
      </c>
      <c r="AY1608" s="239" t="s">
        <v>139</v>
      </c>
    </row>
    <row r="1609" s="13" customFormat="1">
      <c r="A1609" s="13"/>
      <c r="B1609" s="229"/>
      <c r="C1609" s="230"/>
      <c r="D1609" s="231" t="s">
        <v>149</v>
      </c>
      <c r="E1609" s="232" t="s">
        <v>1</v>
      </c>
      <c r="F1609" s="233" t="s">
        <v>166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149</v>
      </c>
      <c r="AU1609" s="239" t="s">
        <v>147</v>
      </c>
      <c r="AV1609" s="13" t="s">
        <v>81</v>
      </c>
      <c r="AW1609" s="13" t="s">
        <v>30</v>
      </c>
      <c r="AX1609" s="13" t="s">
        <v>73</v>
      </c>
      <c r="AY1609" s="239" t="s">
        <v>139</v>
      </c>
    </row>
    <row r="1610" s="14" customFormat="1">
      <c r="A1610" s="14"/>
      <c r="B1610" s="240"/>
      <c r="C1610" s="241"/>
      <c r="D1610" s="231" t="s">
        <v>149</v>
      </c>
      <c r="E1610" s="242" t="s">
        <v>1</v>
      </c>
      <c r="F1610" s="243" t="s">
        <v>1678</v>
      </c>
      <c r="G1610" s="241"/>
      <c r="H1610" s="244">
        <v>10.736000000000001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149</v>
      </c>
      <c r="AU1610" s="250" t="s">
        <v>147</v>
      </c>
      <c r="AV1610" s="14" t="s">
        <v>147</v>
      </c>
      <c r="AW1610" s="14" t="s">
        <v>30</v>
      </c>
      <c r="AX1610" s="14" t="s">
        <v>73</v>
      </c>
      <c r="AY1610" s="250" t="s">
        <v>139</v>
      </c>
    </row>
    <row r="1611" s="13" customFormat="1">
      <c r="A1611" s="13"/>
      <c r="B1611" s="229"/>
      <c r="C1611" s="230"/>
      <c r="D1611" s="231" t="s">
        <v>149</v>
      </c>
      <c r="E1611" s="232" t="s">
        <v>1</v>
      </c>
      <c r="F1611" s="233" t="s">
        <v>164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149</v>
      </c>
      <c r="AU1611" s="239" t="s">
        <v>147</v>
      </c>
      <c r="AV1611" s="13" t="s">
        <v>81</v>
      </c>
      <c r="AW1611" s="13" t="s">
        <v>30</v>
      </c>
      <c r="AX1611" s="13" t="s">
        <v>73</v>
      </c>
      <c r="AY1611" s="239" t="s">
        <v>139</v>
      </c>
    </row>
    <row r="1612" s="14" customFormat="1">
      <c r="A1612" s="14"/>
      <c r="B1612" s="240"/>
      <c r="C1612" s="241"/>
      <c r="D1612" s="231" t="s">
        <v>149</v>
      </c>
      <c r="E1612" s="242" t="s">
        <v>1</v>
      </c>
      <c r="F1612" s="243" t="s">
        <v>199</v>
      </c>
      <c r="G1612" s="241"/>
      <c r="H1612" s="244">
        <v>17.18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149</v>
      </c>
      <c r="AU1612" s="250" t="s">
        <v>147</v>
      </c>
      <c r="AV1612" s="14" t="s">
        <v>147</v>
      </c>
      <c r="AW1612" s="14" t="s">
        <v>30</v>
      </c>
      <c r="AX1612" s="14" t="s">
        <v>73</v>
      </c>
      <c r="AY1612" s="250" t="s">
        <v>139</v>
      </c>
    </row>
    <row r="1613" s="13" customFormat="1">
      <c r="A1613" s="13"/>
      <c r="B1613" s="229"/>
      <c r="C1613" s="230"/>
      <c r="D1613" s="231" t="s">
        <v>149</v>
      </c>
      <c r="E1613" s="232" t="s">
        <v>1</v>
      </c>
      <c r="F1613" s="233" t="s">
        <v>168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149</v>
      </c>
      <c r="AU1613" s="239" t="s">
        <v>147</v>
      </c>
      <c r="AV1613" s="13" t="s">
        <v>81</v>
      </c>
      <c r="AW1613" s="13" t="s">
        <v>30</v>
      </c>
      <c r="AX1613" s="13" t="s">
        <v>73</v>
      </c>
      <c r="AY1613" s="239" t="s">
        <v>139</v>
      </c>
    </row>
    <row r="1614" s="14" customFormat="1">
      <c r="A1614" s="14"/>
      <c r="B1614" s="240"/>
      <c r="C1614" s="241"/>
      <c r="D1614" s="231" t="s">
        <v>149</v>
      </c>
      <c r="E1614" s="242" t="s">
        <v>1</v>
      </c>
      <c r="F1614" s="243" t="s">
        <v>200</v>
      </c>
      <c r="G1614" s="241"/>
      <c r="H1614" s="244">
        <v>14.547000000000001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149</v>
      </c>
      <c r="AU1614" s="250" t="s">
        <v>147</v>
      </c>
      <c r="AV1614" s="14" t="s">
        <v>147</v>
      </c>
      <c r="AW1614" s="14" t="s">
        <v>30</v>
      </c>
      <c r="AX1614" s="14" t="s">
        <v>73</v>
      </c>
      <c r="AY1614" s="250" t="s">
        <v>139</v>
      </c>
    </row>
    <row r="1615" s="13" customFormat="1">
      <c r="A1615" s="13"/>
      <c r="B1615" s="229"/>
      <c r="C1615" s="230"/>
      <c r="D1615" s="231" t="s">
        <v>149</v>
      </c>
      <c r="E1615" s="232" t="s">
        <v>1</v>
      </c>
      <c r="F1615" s="233" t="s">
        <v>203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149</v>
      </c>
      <c r="AU1615" s="239" t="s">
        <v>147</v>
      </c>
      <c r="AV1615" s="13" t="s">
        <v>81</v>
      </c>
      <c r="AW1615" s="13" t="s">
        <v>30</v>
      </c>
      <c r="AX1615" s="13" t="s">
        <v>73</v>
      </c>
      <c r="AY1615" s="239" t="s">
        <v>139</v>
      </c>
    </row>
    <row r="1616" s="14" customFormat="1">
      <c r="A1616" s="14"/>
      <c r="B1616" s="240"/>
      <c r="C1616" s="241"/>
      <c r="D1616" s="231" t="s">
        <v>149</v>
      </c>
      <c r="E1616" s="242" t="s">
        <v>1</v>
      </c>
      <c r="F1616" s="243" t="s">
        <v>204</v>
      </c>
      <c r="G1616" s="241"/>
      <c r="H1616" s="244">
        <v>-17.102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149</v>
      </c>
      <c r="AU1616" s="250" t="s">
        <v>147</v>
      </c>
      <c r="AV1616" s="14" t="s">
        <v>147</v>
      </c>
      <c r="AW1616" s="14" t="s">
        <v>30</v>
      </c>
      <c r="AX1616" s="14" t="s">
        <v>73</v>
      </c>
      <c r="AY1616" s="250" t="s">
        <v>139</v>
      </c>
    </row>
    <row r="1617" s="15" customFormat="1">
      <c r="A1617" s="15"/>
      <c r="B1617" s="251"/>
      <c r="C1617" s="252"/>
      <c r="D1617" s="231" t="s">
        <v>149</v>
      </c>
      <c r="E1617" s="253" t="s">
        <v>1</v>
      </c>
      <c r="F1617" s="254" t="s">
        <v>174</v>
      </c>
      <c r="G1617" s="252"/>
      <c r="H1617" s="255">
        <v>30.283999999999999</v>
      </c>
      <c r="I1617" s="256"/>
      <c r="J1617" s="252"/>
      <c r="K1617" s="252"/>
      <c r="L1617" s="257"/>
      <c r="M1617" s="258"/>
      <c r="N1617" s="259"/>
      <c r="O1617" s="259"/>
      <c r="P1617" s="259"/>
      <c r="Q1617" s="259"/>
      <c r="R1617" s="259"/>
      <c r="S1617" s="259"/>
      <c r="T1617" s="260"/>
      <c r="U1617" s="15"/>
      <c r="V1617" s="15"/>
      <c r="W1617" s="15"/>
      <c r="X1617" s="15"/>
      <c r="Y1617" s="15"/>
      <c r="Z1617" s="15"/>
      <c r="AA1617" s="15"/>
      <c r="AB1617" s="15"/>
      <c r="AC1617" s="15"/>
      <c r="AD1617" s="15"/>
      <c r="AE1617" s="15"/>
      <c r="AT1617" s="261" t="s">
        <v>149</v>
      </c>
      <c r="AU1617" s="261" t="s">
        <v>147</v>
      </c>
      <c r="AV1617" s="15" t="s">
        <v>146</v>
      </c>
      <c r="AW1617" s="15" t="s">
        <v>30</v>
      </c>
      <c r="AX1617" s="15" t="s">
        <v>81</v>
      </c>
      <c r="AY1617" s="261" t="s">
        <v>139</v>
      </c>
    </row>
    <row r="1618" s="12" customFormat="1" ht="25.92" customHeight="1">
      <c r="A1618" s="12"/>
      <c r="B1618" s="199"/>
      <c r="C1618" s="200"/>
      <c r="D1618" s="201" t="s">
        <v>72</v>
      </c>
      <c r="E1618" s="202" t="s">
        <v>357</v>
      </c>
      <c r="F1618" s="202" t="s">
        <v>1722</v>
      </c>
      <c r="G1618" s="200"/>
      <c r="H1618" s="200"/>
      <c r="I1618" s="203"/>
      <c r="J1618" s="204">
        <f>BK1618</f>
        <v>0</v>
      </c>
      <c r="K1618" s="200"/>
      <c r="L1618" s="205"/>
      <c r="M1618" s="206"/>
      <c r="N1618" s="207"/>
      <c r="O1618" s="207"/>
      <c r="P1618" s="208">
        <f>P1619</f>
        <v>0</v>
      </c>
      <c r="Q1618" s="207"/>
      <c r="R1618" s="208">
        <f>R1619</f>
        <v>0</v>
      </c>
      <c r="S1618" s="207"/>
      <c r="T1618" s="209">
        <f>T1619</f>
        <v>0</v>
      </c>
      <c r="U1618" s="12"/>
      <c r="V1618" s="12"/>
      <c r="W1618" s="12"/>
      <c r="X1618" s="12"/>
      <c r="Y1618" s="12"/>
      <c r="Z1618" s="12"/>
      <c r="AA1618" s="12"/>
      <c r="AB1618" s="12"/>
      <c r="AC1618" s="12"/>
      <c r="AD1618" s="12"/>
      <c r="AE1618" s="12"/>
      <c r="AR1618" s="210" t="s">
        <v>140</v>
      </c>
      <c r="AT1618" s="211" t="s">
        <v>72</v>
      </c>
      <c r="AU1618" s="211" t="s">
        <v>73</v>
      </c>
      <c r="AY1618" s="210" t="s">
        <v>139</v>
      </c>
      <c r="BK1618" s="212">
        <f>BK1619</f>
        <v>0</v>
      </c>
    </row>
    <row r="1619" s="12" customFormat="1" ht="22.8" customHeight="1">
      <c r="A1619" s="12"/>
      <c r="B1619" s="199"/>
      <c r="C1619" s="200"/>
      <c r="D1619" s="201" t="s">
        <v>72</v>
      </c>
      <c r="E1619" s="213" t="s">
        <v>1723</v>
      </c>
      <c r="F1619" s="213" t="s">
        <v>1724</v>
      </c>
      <c r="G1619" s="200"/>
      <c r="H1619" s="200"/>
      <c r="I1619" s="203"/>
      <c r="J1619" s="214">
        <f>BK1619</f>
        <v>0</v>
      </c>
      <c r="K1619" s="200"/>
      <c r="L1619" s="205"/>
      <c r="M1619" s="206"/>
      <c r="N1619" s="207"/>
      <c r="O1619" s="207"/>
      <c r="P1619" s="208">
        <f>P1620</f>
        <v>0</v>
      </c>
      <c r="Q1619" s="207"/>
      <c r="R1619" s="208">
        <f>R1620</f>
        <v>0</v>
      </c>
      <c r="S1619" s="207"/>
      <c r="T1619" s="209">
        <f>T1620</f>
        <v>0</v>
      </c>
      <c r="U1619" s="12"/>
      <c r="V1619" s="12"/>
      <c r="W1619" s="12"/>
      <c r="X1619" s="12"/>
      <c r="Y1619" s="12"/>
      <c r="Z1619" s="12"/>
      <c r="AA1619" s="12"/>
      <c r="AB1619" s="12"/>
      <c r="AC1619" s="12"/>
      <c r="AD1619" s="12"/>
      <c r="AE1619" s="12"/>
      <c r="AR1619" s="210" t="s">
        <v>140</v>
      </c>
      <c r="AT1619" s="211" t="s">
        <v>72</v>
      </c>
      <c r="AU1619" s="211" t="s">
        <v>81</v>
      </c>
      <c r="AY1619" s="210" t="s">
        <v>139</v>
      </c>
      <c r="BK1619" s="212">
        <f>BK1620</f>
        <v>0</v>
      </c>
    </row>
    <row r="1620" s="2" customFormat="1" ht="16.5" customHeight="1">
      <c r="A1620" s="38"/>
      <c r="B1620" s="39"/>
      <c r="C1620" s="215" t="s">
        <v>1725</v>
      </c>
      <c r="D1620" s="215" t="s">
        <v>142</v>
      </c>
      <c r="E1620" s="216" t="s">
        <v>1726</v>
      </c>
      <c r="F1620" s="217" t="s">
        <v>1727</v>
      </c>
      <c r="G1620" s="218" t="s">
        <v>908</v>
      </c>
      <c r="H1620" s="219">
        <v>1</v>
      </c>
      <c r="I1620" s="220"/>
      <c r="J1620" s="221">
        <f>ROUND(I1620*H1620,2)</f>
        <v>0</v>
      </c>
      <c r="K1620" s="222"/>
      <c r="L1620" s="44"/>
      <c r="M1620" s="223" t="s">
        <v>1</v>
      </c>
      <c r="N1620" s="224" t="s">
        <v>39</v>
      </c>
      <c r="O1620" s="91"/>
      <c r="P1620" s="225">
        <f>O1620*H1620</f>
        <v>0</v>
      </c>
      <c r="Q1620" s="225">
        <v>0</v>
      </c>
      <c r="R1620" s="225">
        <f>Q1620*H1620</f>
        <v>0</v>
      </c>
      <c r="S1620" s="225">
        <v>0</v>
      </c>
      <c r="T1620" s="226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227" t="s">
        <v>489</v>
      </c>
      <c r="AT1620" s="227" t="s">
        <v>142</v>
      </c>
      <c r="AU1620" s="227" t="s">
        <v>147</v>
      </c>
      <c r="AY1620" s="17" t="s">
        <v>139</v>
      </c>
      <c r="BE1620" s="228">
        <f>IF(N1620="základní",J1620,0)</f>
        <v>0</v>
      </c>
      <c r="BF1620" s="228">
        <f>IF(N1620="snížená",J1620,0)</f>
        <v>0</v>
      </c>
      <c r="BG1620" s="228">
        <f>IF(N1620="zákl. přenesená",J1620,0)</f>
        <v>0</v>
      </c>
      <c r="BH1620" s="228">
        <f>IF(N1620="sníž. přenesená",J1620,0)</f>
        <v>0</v>
      </c>
      <c r="BI1620" s="228">
        <f>IF(N1620="nulová",J1620,0)</f>
        <v>0</v>
      </c>
      <c r="BJ1620" s="17" t="s">
        <v>147</v>
      </c>
      <c r="BK1620" s="228">
        <f>ROUND(I1620*H1620,2)</f>
        <v>0</v>
      </c>
      <c r="BL1620" s="17" t="s">
        <v>489</v>
      </c>
      <c r="BM1620" s="227" t="s">
        <v>1728</v>
      </c>
    </row>
    <row r="1621" s="12" customFormat="1" ht="25.92" customHeight="1">
      <c r="A1621" s="12"/>
      <c r="B1621" s="199"/>
      <c r="C1621" s="200"/>
      <c r="D1621" s="201" t="s">
        <v>72</v>
      </c>
      <c r="E1621" s="202" t="s">
        <v>1729</v>
      </c>
      <c r="F1621" s="202" t="s">
        <v>1730</v>
      </c>
      <c r="G1621" s="200"/>
      <c r="H1621" s="200"/>
      <c r="I1621" s="203"/>
      <c r="J1621" s="204">
        <f>BK1621</f>
        <v>0</v>
      </c>
      <c r="K1621" s="200"/>
      <c r="L1621" s="205"/>
      <c r="M1621" s="206"/>
      <c r="N1621" s="207"/>
      <c r="O1621" s="207"/>
      <c r="P1621" s="208">
        <f>P1622+P1624</f>
        <v>0</v>
      </c>
      <c r="Q1621" s="207"/>
      <c r="R1621" s="208">
        <f>R1622+R1624</f>
        <v>0</v>
      </c>
      <c r="S1621" s="207"/>
      <c r="T1621" s="209">
        <f>T1622+T1624</f>
        <v>0</v>
      </c>
      <c r="U1621" s="12"/>
      <c r="V1621" s="12"/>
      <c r="W1621" s="12"/>
      <c r="X1621" s="12"/>
      <c r="Y1621" s="12"/>
      <c r="Z1621" s="12"/>
      <c r="AA1621" s="12"/>
      <c r="AB1621" s="12"/>
      <c r="AC1621" s="12"/>
      <c r="AD1621" s="12"/>
      <c r="AE1621" s="12"/>
      <c r="AR1621" s="210" t="s">
        <v>178</v>
      </c>
      <c r="AT1621" s="211" t="s">
        <v>72</v>
      </c>
      <c r="AU1621" s="211" t="s">
        <v>73</v>
      </c>
      <c r="AY1621" s="210" t="s">
        <v>139</v>
      </c>
      <c r="BK1621" s="212">
        <f>BK1622+BK1624</f>
        <v>0</v>
      </c>
    </row>
    <row r="1622" s="12" customFormat="1" ht="22.8" customHeight="1">
      <c r="A1622" s="12"/>
      <c r="B1622" s="199"/>
      <c r="C1622" s="200"/>
      <c r="D1622" s="201" t="s">
        <v>72</v>
      </c>
      <c r="E1622" s="213" t="s">
        <v>1731</v>
      </c>
      <c r="F1622" s="213" t="s">
        <v>1732</v>
      </c>
      <c r="G1622" s="200"/>
      <c r="H1622" s="200"/>
      <c r="I1622" s="203"/>
      <c r="J1622" s="214">
        <f>BK1622</f>
        <v>0</v>
      </c>
      <c r="K1622" s="200"/>
      <c r="L1622" s="205"/>
      <c r="M1622" s="206"/>
      <c r="N1622" s="207"/>
      <c r="O1622" s="207"/>
      <c r="P1622" s="208">
        <f>P1623</f>
        <v>0</v>
      </c>
      <c r="Q1622" s="207"/>
      <c r="R1622" s="208">
        <f>R1623</f>
        <v>0</v>
      </c>
      <c r="S1622" s="207"/>
      <c r="T1622" s="209">
        <f>T1623</f>
        <v>0</v>
      </c>
      <c r="U1622" s="12"/>
      <c r="V1622" s="12"/>
      <c r="W1622" s="12"/>
      <c r="X1622" s="12"/>
      <c r="Y1622" s="12"/>
      <c r="Z1622" s="12"/>
      <c r="AA1622" s="12"/>
      <c r="AB1622" s="12"/>
      <c r="AC1622" s="12"/>
      <c r="AD1622" s="12"/>
      <c r="AE1622" s="12"/>
      <c r="AR1622" s="210" t="s">
        <v>178</v>
      </c>
      <c r="AT1622" s="211" t="s">
        <v>72</v>
      </c>
      <c r="AU1622" s="211" t="s">
        <v>81</v>
      </c>
      <c r="AY1622" s="210" t="s">
        <v>139</v>
      </c>
      <c r="BK1622" s="212">
        <f>BK1623</f>
        <v>0</v>
      </c>
    </row>
    <row r="1623" s="2" customFormat="1" ht="16.5" customHeight="1">
      <c r="A1623" s="38"/>
      <c r="B1623" s="39"/>
      <c r="C1623" s="215" t="s">
        <v>1733</v>
      </c>
      <c r="D1623" s="215" t="s">
        <v>142</v>
      </c>
      <c r="E1623" s="216" t="s">
        <v>1734</v>
      </c>
      <c r="F1623" s="217" t="s">
        <v>1732</v>
      </c>
      <c r="G1623" s="218" t="s">
        <v>1735</v>
      </c>
      <c r="H1623" s="219">
        <v>30</v>
      </c>
      <c r="I1623" s="220"/>
      <c r="J1623" s="221">
        <f>ROUND(I1623*H1623,2)</f>
        <v>0</v>
      </c>
      <c r="K1623" s="222"/>
      <c r="L1623" s="44"/>
      <c r="M1623" s="223" t="s">
        <v>1</v>
      </c>
      <c r="N1623" s="224" t="s">
        <v>39</v>
      </c>
      <c r="O1623" s="91"/>
      <c r="P1623" s="225">
        <f>O1623*H1623</f>
        <v>0</v>
      </c>
      <c r="Q1623" s="225">
        <v>0</v>
      </c>
      <c r="R1623" s="225">
        <f>Q1623*H1623</f>
        <v>0</v>
      </c>
      <c r="S1623" s="225">
        <v>0</v>
      </c>
      <c r="T1623" s="226">
        <f>S1623*H1623</f>
        <v>0</v>
      </c>
      <c r="U1623" s="38"/>
      <c r="V1623" s="38"/>
      <c r="W1623" s="38"/>
      <c r="X1623" s="38"/>
      <c r="Y1623" s="38"/>
      <c r="Z1623" s="38"/>
      <c r="AA1623" s="38"/>
      <c r="AB1623" s="38"/>
      <c r="AC1623" s="38"/>
      <c r="AD1623" s="38"/>
      <c r="AE1623" s="38"/>
      <c r="AR1623" s="227" t="s">
        <v>1736</v>
      </c>
      <c r="AT1623" s="227" t="s">
        <v>142</v>
      </c>
      <c r="AU1623" s="227" t="s">
        <v>147</v>
      </c>
      <c r="AY1623" s="17" t="s">
        <v>139</v>
      </c>
      <c r="BE1623" s="228">
        <f>IF(N1623="základní",J1623,0)</f>
        <v>0</v>
      </c>
      <c r="BF1623" s="228">
        <f>IF(N1623="snížená",J1623,0)</f>
        <v>0</v>
      </c>
      <c r="BG1623" s="228">
        <f>IF(N1623="zákl. přenesená",J1623,0)</f>
        <v>0</v>
      </c>
      <c r="BH1623" s="228">
        <f>IF(N1623="sníž. přenesená",J1623,0)</f>
        <v>0</v>
      </c>
      <c r="BI1623" s="228">
        <f>IF(N1623="nulová",J1623,0)</f>
        <v>0</v>
      </c>
      <c r="BJ1623" s="17" t="s">
        <v>147</v>
      </c>
      <c r="BK1623" s="228">
        <f>ROUND(I1623*H1623,2)</f>
        <v>0</v>
      </c>
      <c r="BL1623" s="17" t="s">
        <v>1736</v>
      </c>
      <c r="BM1623" s="227" t="s">
        <v>1737</v>
      </c>
    </row>
    <row r="1624" s="12" customFormat="1" ht="22.8" customHeight="1">
      <c r="A1624" s="12"/>
      <c r="B1624" s="199"/>
      <c r="C1624" s="200"/>
      <c r="D1624" s="201" t="s">
        <v>72</v>
      </c>
      <c r="E1624" s="213" t="s">
        <v>1738</v>
      </c>
      <c r="F1624" s="213" t="s">
        <v>1739</v>
      </c>
      <c r="G1624" s="200"/>
      <c r="H1624" s="200"/>
      <c r="I1624" s="203"/>
      <c r="J1624" s="214">
        <f>BK1624</f>
        <v>0</v>
      </c>
      <c r="K1624" s="200"/>
      <c r="L1624" s="205"/>
      <c r="M1624" s="206"/>
      <c r="N1624" s="207"/>
      <c r="O1624" s="207"/>
      <c r="P1624" s="208">
        <f>P1625</f>
        <v>0</v>
      </c>
      <c r="Q1624" s="207"/>
      <c r="R1624" s="208">
        <f>R1625</f>
        <v>0</v>
      </c>
      <c r="S1624" s="207"/>
      <c r="T1624" s="209">
        <f>T1625</f>
        <v>0</v>
      </c>
      <c r="U1624" s="12"/>
      <c r="V1624" s="12"/>
      <c r="W1624" s="12"/>
      <c r="X1624" s="12"/>
      <c r="Y1624" s="12"/>
      <c r="Z1624" s="12"/>
      <c r="AA1624" s="12"/>
      <c r="AB1624" s="12"/>
      <c r="AC1624" s="12"/>
      <c r="AD1624" s="12"/>
      <c r="AE1624" s="12"/>
      <c r="AR1624" s="210" t="s">
        <v>178</v>
      </c>
      <c r="AT1624" s="211" t="s">
        <v>72</v>
      </c>
      <c r="AU1624" s="211" t="s">
        <v>81</v>
      </c>
      <c r="AY1624" s="210" t="s">
        <v>139</v>
      </c>
      <c r="BK1624" s="212">
        <f>BK1625</f>
        <v>0</v>
      </c>
    </row>
    <row r="1625" s="2" customFormat="1" ht="16.5" customHeight="1">
      <c r="A1625" s="38"/>
      <c r="B1625" s="39"/>
      <c r="C1625" s="215" t="s">
        <v>1740</v>
      </c>
      <c r="D1625" s="215" t="s">
        <v>142</v>
      </c>
      <c r="E1625" s="216" t="s">
        <v>1741</v>
      </c>
      <c r="F1625" s="217" t="s">
        <v>1739</v>
      </c>
      <c r="G1625" s="218" t="s">
        <v>1735</v>
      </c>
      <c r="H1625" s="219">
        <v>30</v>
      </c>
      <c r="I1625" s="220"/>
      <c r="J1625" s="221">
        <f>ROUND(I1625*H1625,2)</f>
        <v>0</v>
      </c>
      <c r="K1625" s="222"/>
      <c r="L1625" s="44"/>
      <c r="M1625" s="274" t="s">
        <v>1</v>
      </c>
      <c r="N1625" s="275" t="s">
        <v>39</v>
      </c>
      <c r="O1625" s="276"/>
      <c r="P1625" s="277">
        <f>O1625*H1625</f>
        <v>0</v>
      </c>
      <c r="Q1625" s="277">
        <v>0</v>
      </c>
      <c r="R1625" s="277">
        <f>Q1625*H1625</f>
        <v>0</v>
      </c>
      <c r="S1625" s="277">
        <v>0</v>
      </c>
      <c r="T1625" s="278">
        <f>S1625*H1625</f>
        <v>0</v>
      </c>
      <c r="U1625" s="38"/>
      <c r="V1625" s="38"/>
      <c r="W1625" s="38"/>
      <c r="X1625" s="38"/>
      <c r="Y1625" s="38"/>
      <c r="Z1625" s="38"/>
      <c r="AA1625" s="38"/>
      <c r="AB1625" s="38"/>
      <c r="AC1625" s="38"/>
      <c r="AD1625" s="38"/>
      <c r="AE1625" s="38"/>
      <c r="AR1625" s="227" t="s">
        <v>1736</v>
      </c>
      <c r="AT1625" s="227" t="s">
        <v>142</v>
      </c>
      <c r="AU1625" s="227" t="s">
        <v>147</v>
      </c>
      <c r="AY1625" s="17" t="s">
        <v>139</v>
      </c>
      <c r="BE1625" s="228">
        <f>IF(N1625="základní",J1625,0)</f>
        <v>0</v>
      </c>
      <c r="BF1625" s="228">
        <f>IF(N1625="snížená",J1625,0)</f>
        <v>0</v>
      </c>
      <c r="BG1625" s="228">
        <f>IF(N1625="zákl. přenesená",J1625,0)</f>
        <v>0</v>
      </c>
      <c r="BH1625" s="228">
        <f>IF(N1625="sníž. přenesená",J1625,0)</f>
        <v>0</v>
      </c>
      <c r="BI1625" s="228">
        <f>IF(N1625="nulová",J1625,0)</f>
        <v>0</v>
      </c>
      <c r="BJ1625" s="17" t="s">
        <v>147</v>
      </c>
      <c r="BK1625" s="228">
        <f>ROUND(I1625*H1625,2)</f>
        <v>0</v>
      </c>
      <c r="BL1625" s="17" t="s">
        <v>1736</v>
      </c>
      <c r="BM1625" s="227" t="s">
        <v>1742</v>
      </c>
    </row>
    <row r="1626" s="2" customFormat="1" ht="6.96" customHeight="1">
      <c r="A1626" s="38"/>
      <c r="B1626" s="66"/>
      <c r="C1626" s="67"/>
      <c r="D1626" s="67"/>
      <c r="E1626" s="67"/>
      <c r="F1626" s="67"/>
      <c r="G1626" s="67"/>
      <c r="H1626" s="67"/>
      <c r="I1626" s="67"/>
      <c r="J1626" s="67"/>
      <c r="K1626" s="67"/>
      <c r="L1626" s="44"/>
      <c r="M1626" s="38"/>
      <c r="O1626" s="38"/>
      <c r="P1626" s="38"/>
      <c r="Q1626" s="38"/>
      <c r="R1626" s="38"/>
      <c r="S1626" s="38"/>
      <c r="T1626" s="38"/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</row>
  </sheetData>
  <sheetProtection sheet="1" autoFilter="0" formatColumns="0" formatRows="0" objects="1" scenarios="1" spinCount="100000" saltValue="vPsoVa7o0wRtZKBN/YhbWw9QF8b4h49ZJb3LP3/qH2AazbzYA4gTBs4dOQbxibl1hPYBCLuhj2QVE4kS2VkRew==" hashValue="qFX+Y0Y2mW/arozdZecYCk9r8KcONWaaIgUJA7DSwMYkg7Zct/SQsGZnR7LkVpALQul8zKmsfKkag5gvFakkXQ==" algorithmName="SHA-512" password="CC35"/>
  <autoFilter ref="C148:K1625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AspireV17Nitro\Ladislav</dc:creator>
  <cp:lastModifiedBy>AspireV17Nitro\Ladislav</cp:lastModifiedBy>
  <dcterms:created xsi:type="dcterms:W3CDTF">2022-01-27T20:33:55Z</dcterms:created>
  <dcterms:modified xsi:type="dcterms:W3CDTF">2022-01-27T20:34:05Z</dcterms:modified>
</cp:coreProperties>
</file>