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3 - Bělohorská 1688-122,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'03 - Bělohorská 1688-122,...'!$C$148:$K$1871</definedName>
    <definedName name="_xlnm.Print_Area" localSheetId="1">'03 - Bělohorská 1688-122,...'!$C$4:$J$76,'03 - Bělohorská 1688-122,...'!$C$82:$J$130,'03 - Bělohorská 1688-122,...'!$C$136:$J$1871</definedName>
    <definedName name="_xlnm.Print_Titles" localSheetId="1">'03 - Bělohorská 1688-122,...'!$148:$148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871"/>
  <c r="BH1871"/>
  <c r="BG1871"/>
  <c r="BE1871"/>
  <c r="T1871"/>
  <c r="T1870"/>
  <c r="R1871"/>
  <c r="R1870"/>
  <c r="P1871"/>
  <c r="P1870"/>
  <c r="BI1869"/>
  <c r="BH1869"/>
  <c r="BG1869"/>
  <c r="BE1869"/>
  <c r="T1869"/>
  <c r="T1868"/>
  <c r="T1867"/>
  <c r="R1869"/>
  <c r="R1868"/>
  <c r="R1867"/>
  <c r="P1869"/>
  <c r="P1868"/>
  <c r="P1867"/>
  <c r="BI1866"/>
  <c r="BH1866"/>
  <c r="BG1866"/>
  <c r="BE1866"/>
  <c r="T1866"/>
  <c r="T1865"/>
  <c r="R1866"/>
  <c r="R1865"/>
  <c r="P1866"/>
  <c r="P1865"/>
  <c r="BI1863"/>
  <c r="BH1863"/>
  <c r="BG1863"/>
  <c r="BE1863"/>
  <c r="T1863"/>
  <c r="R1863"/>
  <c r="P1863"/>
  <c r="BI1862"/>
  <c r="BH1862"/>
  <c r="BG1862"/>
  <c r="BE1862"/>
  <c r="T1862"/>
  <c r="R1862"/>
  <c r="P1862"/>
  <c r="BI1860"/>
  <c r="BH1860"/>
  <c r="BG1860"/>
  <c r="BE1860"/>
  <c r="T1860"/>
  <c r="R1860"/>
  <c r="P1860"/>
  <c r="BI1854"/>
  <c r="BH1854"/>
  <c r="BG1854"/>
  <c r="BE1854"/>
  <c r="T1854"/>
  <c r="R1854"/>
  <c r="P1854"/>
  <c r="BI1832"/>
  <c r="BH1832"/>
  <c r="BG1832"/>
  <c r="BE1832"/>
  <c r="T1832"/>
  <c r="R1832"/>
  <c r="P1832"/>
  <c r="BI1799"/>
  <c r="BH1799"/>
  <c r="BG1799"/>
  <c r="BE1799"/>
  <c r="T1799"/>
  <c r="R1799"/>
  <c r="P1799"/>
  <c r="BI1766"/>
  <c r="BH1766"/>
  <c r="BG1766"/>
  <c r="BE1766"/>
  <c r="T1766"/>
  <c r="R1766"/>
  <c r="P1766"/>
  <c r="BI1763"/>
  <c r="BH1763"/>
  <c r="BG1763"/>
  <c r="BE1763"/>
  <c r="T1763"/>
  <c r="R1763"/>
  <c r="P1763"/>
  <c r="BI1761"/>
  <c r="BH1761"/>
  <c r="BG1761"/>
  <c r="BE1761"/>
  <c r="T1761"/>
  <c r="R1761"/>
  <c r="P1761"/>
  <c r="BI1758"/>
  <c r="BH1758"/>
  <c r="BG1758"/>
  <c r="BE1758"/>
  <c r="T1758"/>
  <c r="R1758"/>
  <c r="P1758"/>
  <c r="BI1744"/>
  <c r="BH1744"/>
  <c r="BG1744"/>
  <c r="BE1744"/>
  <c r="T1744"/>
  <c r="R1744"/>
  <c r="P1744"/>
  <c r="BI1741"/>
  <c r="BH1741"/>
  <c r="BG1741"/>
  <c r="BE1741"/>
  <c r="T1741"/>
  <c r="R1741"/>
  <c r="P1741"/>
  <c r="BI1708"/>
  <c r="BH1708"/>
  <c r="BG1708"/>
  <c r="BE1708"/>
  <c r="T1708"/>
  <c r="R1708"/>
  <c r="P1708"/>
  <c r="BI1675"/>
  <c r="BH1675"/>
  <c r="BG1675"/>
  <c r="BE1675"/>
  <c r="T1675"/>
  <c r="R1675"/>
  <c r="P1675"/>
  <c r="BI1642"/>
  <c r="BH1642"/>
  <c r="BG1642"/>
  <c r="BE1642"/>
  <c r="T1642"/>
  <c r="R1642"/>
  <c r="P1642"/>
  <c r="BI1609"/>
  <c r="BH1609"/>
  <c r="BG1609"/>
  <c r="BE1609"/>
  <c r="T1609"/>
  <c r="R1609"/>
  <c r="P1609"/>
  <c r="BI1602"/>
  <c r="BH1602"/>
  <c r="BG1602"/>
  <c r="BE1602"/>
  <c r="T1602"/>
  <c r="R1602"/>
  <c r="P1602"/>
  <c r="BI1598"/>
  <c r="BH1598"/>
  <c r="BG1598"/>
  <c r="BE1598"/>
  <c r="T1598"/>
  <c r="R1598"/>
  <c r="P1598"/>
  <c r="BI1592"/>
  <c r="BH1592"/>
  <c r="BG1592"/>
  <c r="BE1592"/>
  <c r="T1592"/>
  <c r="R1592"/>
  <c r="P1592"/>
  <c r="BI1588"/>
  <c r="BH1588"/>
  <c r="BG1588"/>
  <c r="BE1588"/>
  <c r="T1588"/>
  <c r="R1588"/>
  <c r="P1588"/>
  <c r="BI1584"/>
  <c r="BH1584"/>
  <c r="BG1584"/>
  <c r="BE1584"/>
  <c r="T1584"/>
  <c r="R1584"/>
  <c r="P1584"/>
  <c r="BI1578"/>
  <c r="BH1578"/>
  <c r="BG1578"/>
  <c r="BE1578"/>
  <c r="T1578"/>
  <c r="R1578"/>
  <c r="P1578"/>
  <c r="BI1574"/>
  <c r="BH1574"/>
  <c r="BG1574"/>
  <c r="BE1574"/>
  <c r="T1574"/>
  <c r="R1574"/>
  <c r="P1574"/>
  <c r="BI1568"/>
  <c r="BH1568"/>
  <c r="BG1568"/>
  <c r="BE1568"/>
  <c r="T1568"/>
  <c r="R1568"/>
  <c r="P1568"/>
  <c r="BI1562"/>
  <c r="BH1562"/>
  <c r="BG1562"/>
  <c r="BE1562"/>
  <c r="T1562"/>
  <c r="R1562"/>
  <c r="P1562"/>
  <c r="BI1558"/>
  <c r="BH1558"/>
  <c r="BG1558"/>
  <c r="BE1558"/>
  <c r="T1558"/>
  <c r="R1558"/>
  <c r="P1558"/>
  <c r="BI1554"/>
  <c r="BH1554"/>
  <c r="BG1554"/>
  <c r="BE1554"/>
  <c r="T1554"/>
  <c r="R1554"/>
  <c r="P1554"/>
  <c r="BI1550"/>
  <c r="BH1550"/>
  <c r="BG1550"/>
  <c r="BE1550"/>
  <c r="T1550"/>
  <c r="R1550"/>
  <c r="P1550"/>
  <c r="BI1546"/>
  <c r="BH1546"/>
  <c r="BG1546"/>
  <c r="BE1546"/>
  <c r="T1546"/>
  <c r="R1546"/>
  <c r="P1546"/>
  <c r="BI1542"/>
  <c r="BH1542"/>
  <c r="BG1542"/>
  <c r="BE1542"/>
  <c r="T1542"/>
  <c r="R1542"/>
  <c r="P1542"/>
  <c r="BI1538"/>
  <c r="BH1538"/>
  <c r="BG1538"/>
  <c r="BE1538"/>
  <c r="T1538"/>
  <c r="R1538"/>
  <c r="P1538"/>
  <c r="BI1536"/>
  <c r="BH1536"/>
  <c r="BG1536"/>
  <c r="BE1536"/>
  <c r="T1536"/>
  <c r="R1536"/>
  <c r="P1536"/>
  <c r="BI1534"/>
  <c r="BH1534"/>
  <c r="BG1534"/>
  <c r="BE1534"/>
  <c r="T1534"/>
  <c r="R1534"/>
  <c r="P1534"/>
  <c r="BI1525"/>
  <c r="BH1525"/>
  <c r="BG1525"/>
  <c r="BE1525"/>
  <c r="T1525"/>
  <c r="R1525"/>
  <c r="P1525"/>
  <c r="BI1516"/>
  <c r="BH1516"/>
  <c r="BG1516"/>
  <c r="BE1516"/>
  <c r="T1516"/>
  <c r="R1516"/>
  <c r="P1516"/>
  <c r="BI1507"/>
  <c r="BH1507"/>
  <c r="BG1507"/>
  <c r="BE1507"/>
  <c r="T1507"/>
  <c r="R1507"/>
  <c r="P1507"/>
  <c r="BI1498"/>
  <c r="BH1498"/>
  <c r="BG1498"/>
  <c r="BE1498"/>
  <c r="T1498"/>
  <c r="R1498"/>
  <c r="P1498"/>
  <c r="BI1489"/>
  <c r="BH1489"/>
  <c r="BG1489"/>
  <c r="BE1489"/>
  <c r="T1489"/>
  <c r="R1489"/>
  <c r="P1489"/>
  <c r="BI1480"/>
  <c r="BH1480"/>
  <c r="BG1480"/>
  <c r="BE1480"/>
  <c r="T1480"/>
  <c r="R1480"/>
  <c r="P1480"/>
  <c r="BI1467"/>
  <c r="BH1467"/>
  <c r="BG1467"/>
  <c r="BE1467"/>
  <c r="T1467"/>
  <c r="R1467"/>
  <c r="P1467"/>
  <c r="BI1458"/>
  <c r="BH1458"/>
  <c r="BG1458"/>
  <c r="BE1458"/>
  <c r="T1458"/>
  <c r="R1458"/>
  <c r="P1458"/>
  <c r="BI1449"/>
  <c r="BH1449"/>
  <c r="BG1449"/>
  <c r="BE1449"/>
  <c r="T1449"/>
  <c r="R1449"/>
  <c r="P1449"/>
  <c r="BI1443"/>
  <c r="BH1443"/>
  <c r="BG1443"/>
  <c r="BE1443"/>
  <c r="T1443"/>
  <c r="R1443"/>
  <c r="P1443"/>
  <c r="BI1437"/>
  <c r="BH1437"/>
  <c r="BG1437"/>
  <c r="BE1437"/>
  <c r="T1437"/>
  <c r="R1437"/>
  <c r="P1437"/>
  <c r="BI1434"/>
  <c r="BH1434"/>
  <c r="BG1434"/>
  <c r="BE1434"/>
  <c r="T1434"/>
  <c r="R1434"/>
  <c r="P1434"/>
  <c r="BI1433"/>
  <c r="BH1433"/>
  <c r="BG1433"/>
  <c r="BE1433"/>
  <c r="T1433"/>
  <c r="R1433"/>
  <c r="P1433"/>
  <c r="BI1427"/>
  <c r="BH1427"/>
  <c r="BG1427"/>
  <c r="BE1427"/>
  <c r="T1427"/>
  <c r="R1427"/>
  <c r="P1427"/>
  <c r="BI1424"/>
  <c r="BH1424"/>
  <c r="BG1424"/>
  <c r="BE1424"/>
  <c r="T1424"/>
  <c r="R1424"/>
  <c r="P1424"/>
  <c r="BI1418"/>
  <c r="BH1418"/>
  <c r="BG1418"/>
  <c r="BE1418"/>
  <c r="T1418"/>
  <c r="R1418"/>
  <c r="P1418"/>
  <c r="BI1414"/>
  <c r="BH1414"/>
  <c r="BG1414"/>
  <c r="BE1414"/>
  <c r="T1414"/>
  <c r="R1414"/>
  <c r="P1414"/>
  <c r="BI1411"/>
  <c r="BH1411"/>
  <c r="BG1411"/>
  <c r="BE1411"/>
  <c r="T1411"/>
  <c r="R1411"/>
  <c r="P1411"/>
  <c r="BI1405"/>
  <c r="BH1405"/>
  <c r="BG1405"/>
  <c r="BE1405"/>
  <c r="T1405"/>
  <c r="R1405"/>
  <c r="P1405"/>
  <c r="BI1402"/>
  <c r="BH1402"/>
  <c r="BG1402"/>
  <c r="BE1402"/>
  <c r="T1402"/>
  <c r="R1402"/>
  <c r="P1402"/>
  <c r="BI1399"/>
  <c r="BH1399"/>
  <c r="BG1399"/>
  <c r="BE1399"/>
  <c r="T1399"/>
  <c r="R1399"/>
  <c r="P1399"/>
  <c r="BI1395"/>
  <c r="BH1395"/>
  <c r="BG1395"/>
  <c r="BE1395"/>
  <c r="T1395"/>
  <c r="R1395"/>
  <c r="P1395"/>
  <c r="BI1394"/>
  <c r="BH1394"/>
  <c r="BG1394"/>
  <c r="BE1394"/>
  <c r="T1394"/>
  <c r="R1394"/>
  <c r="P1394"/>
  <c r="BI1389"/>
  <c r="BH1389"/>
  <c r="BG1389"/>
  <c r="BE1389"/>
  <c r="T1389"/>
  <c r="R1389"/>
  <c r="P1389"/>
  <c r="BI1383"/>
  <c r="BH1383"/>
  <c r="BG1383"/>
  <c r="BE1383"/>
  <c r="T1383"/>
  <c r="R1383"/>
  <c r="P1383"/>
  <c r="BI1377"/>
  <c r="BH1377"/>
  <c r="BG1377"/>
  <c r="BE1377"/>
  <c r="T1377"/>
  <c r="R1377"/>
  <c r="P1377"/>
  <c r="BI1373"/>
  <c r="BH1373"/>
  <c r="BG1373"/>
  <c r="BE1373"/>
  <c r="T1373"/>
  <c r="R1373"/>
  <c r="P1373"/>
  <c r="BI1367"/>
  <c r="BH1367"/>
  <c r="BG1367"/>
  <c r="BE1367"/>
  <c r="T1367"/>
  <c r="R1367"/>
  <c r="P1367"/>
  <c r="BI1361"/>
  <c r="BH1361"/>
  <c r="BG1361"/>
  <c r="BE1361"/>
  <c r="T1361"/>
  <c r="R1361"/>
  <c r="P1361"/>
  <c r="BI1358"/>
  <c r="BH1358"/>
  <c r="BG1358"/>
  <c r="BE1358"/>
  <c r="T1358"/>
  <c r="R1358"/>
  <c r="P1358"/>
  <c r="BI1357"/>
  <c r="BH1357"/>
  <c r="BG1357"/>
  <c r="BE1357"/>
  <c r="T1357"/>
  <c r="R1357"/>
  <c r="P1357"/>
  <c r="BI1351"/>
  <c r="BH1351"/>
  <c r="BG1351"/>
  <c r="BE1351"/>
  <c r="T1351"/>
  <c r="R1351"/>
  <c r="P1351"/>
  <c r="BI1348"/>
  <c r="BH1348"/>
  <c r="BG1348"/>
  <c r="BE1348"/>
  <c r="T1348"/>
  <c r="R1348"/>
  <c r="P1348"/>
  <c r="BI1345"/>
  <c r="BH1345"/>
  <c r="BG1345"/>
  <c r="BE1345"/>
  <c r="T1345"/>
  <c r="R1345"/>
  <c r="P1345"/>
  <c r="BI1339"/>
  <c r="BH1339"/>
  <c r="BG1339"/>
  <c r="BE1339"/>
  <c r="T1339"/>
  <c r="R1339"/>
  <c r="P1339"/>
  <c r="BI1333"/>
  <c r="BH1333"/>
  <c r="BG1333"/>
  <c r="BE1333"/>
  <c r="T1333"/>
  <c r="R1333"/>
  <c r="P1333"/>
  <c r="BI1327"/>
  <c r="BH1327"/>
  <c r="BG1327"/>
  <c r="BE1327"/>
  <c r="T1327"/>
  <c r="R1327"/>
  <c r="P1327"/>
  <c r="BI1321"/>
  <c r="BH1321"/>
  <c r="BG1321"/>
  <c r="BE1321"/>
  <c r="T1321"/>
  <c r="R1321"/>
  <c r="P1321"/>
  <c r="BI1315"/>
  <c r="BH1315"/>
  <c r="BG1315"/>
  <c r="BE1315"/>
  <c r="T1315"/>
  <c r="R1315"/>
  <c r="P1315"/>
  <c r="BI1309"/>
  <c r="BH1309"/>
  <c r="BG1309"/>
  <c r="BE1309"/>
  <c r="T1309"/>
  <c r="R1309"/>
  <c r="P1309"/>
  <c r="BI1303"/>
  <c r="BH1303"/>
  <c r="BG1303"/>
  <c r="BE1303"/>
  <c r="T1303"/>
  <c r="R1303"/>
  <c r="P1303"/>
  <c r="BI1300"/>
  <c r="BH1300"/>
  <c r="BG1300"/>
  <c r="BE1300"/>
  <c r="T1300"/>
  <c r="R1300"/>
  <c r="P1300"/>
  <c r="BI1299"/>
  <c r="BH1299"/>
  <c r="BG1299"/>
  <c r="BE1299"/>
  <c r="T1299"/>
  <c r="R1299"/>
  <c r="P1299"/>
  <c r="BI1295"/>
  <c r="BH1295"/>
  <c r="BG1295"/>
  <c r="BE1295"/>
  <c r="T1295"/>
  <c r="R1295"/>
  <c r="P1295"/>
  <c r="BI1291"/>
  <c r="BH1291"/>
  <c r="BG1291"/>
  <c r="BE1291"/>
  <c r="T1291"/>
  <c r="R1291"/>
  <c r="P1291"/>
  <c r="BI1287"/>
  <c r="BH1287"/>
  <c r="BG1287"/>
  <c r="BE1287"/>
  <c r="T1287"/>
  <c r="R1287"/>
  <c r="P1287"/>
  <c r="BI1282"/>
  <c r="BH1282"/>
  <c r="BG1282"/>
  <c r="BE1282"/>
  <c r="T1282"/>
  <c r="R1282"/>
  <c r="P1282"/>
  <c r="BI1278"/>
  <c r="BH1278"/>
  <c r="BG1278"/>
  <c r="BE1278"/>
  <c r="T1278"/>
  <c r="R1278"/>
  <c r="P1278"/>
  <c r="BI1274"/>
  <c r="BH1274"/>
  <c r="BG1274"/>
  <c r="BE1274"/>
  <c r="T1274"/>
  <c r="R1274"/>
  <c r="P1274"/>
  <c r="BI1270"/>
  <c r="BH1270"/>
  <c r="BG1270"/>
  <c r="BE1270"/>
  <c r="T1270"/>
  <c r="R1270"/>
  <c r="P1270"/>
  <c r="BI1266"/>
  <c r="BH1266"/>
  <c r="BG1266"/>
  <c r="BE1266"/>
  <c r="T1266"/>
  <c r="R1266"/>
  <c r="P1266"/>
  <c r="BI1258"/>
  <c r="BH1258"/>
  <c r="BG1258"/>
  <c r="BE1258"/>
  <c r="T1258"/>
  <c r="R1258"/>
  <c r="P1258"/>
  <c r="BI1252"/>
  <c r="BH1252"/>
  <c r="BG1252"/>
  <c r="BE1252"/>
  <c r="T1252"/>
  <c r="R1252"/>
  <c r="P1252"/>
  <c r="BI1242"/>
  <c r="BH1242"/>
  <c r="BG1242"/>
  <c r="BE1242"/>
  <c r="T1242"/>
  <c r="R1242"/>
  <c r="P1242"/>
  <c r="BI1236"/>
  <c r="BH1236"/>
  <c r="BG1236"/>
  <c r="BE1236"/>
  <c r="T1236"/>
  <c r="R1236"/>
  <c r="P1236"/>
  <c r="BI1233"/>
  <c r="BH1233"/>
  <c r="BG1233"/>
  <c r="BE1233"/>
  <c r="T1233"/>
  <c r="R1233"/>
  <c r="P1233"/>
  <c r="BI1232"/>
  <c r="BH1232"/>
  <c r="BG1232"/>
  <c r="BE1232"/>
  <c r="T1232"/>
  <c r="R1232"/>
  <c r="P1232"/>
  <c r="BI1224"/>
  <c r="BH1224"/>
  <c r="BG1224"/>
  <c r="BE1224"/>
  <c r="T1224"/>
  <c r="R1224"/>
  <c r="P1224"/>
  <c r="BI1220"/>
  <c r="BH1220"/>
  <c r="BG1220"/>
  <c r="BE1220"/>
  <c r="T1220"/>
  <c r="R1220"/>
  <c r="P1220"/>
  <c r="BI1211"/>
  <c r="BH1211"/>
  <c r="BG1211"/>
  <c r="BE1211"/>
  <c r="T1211"/>
  <c r="R1211"/>
  <c r="P1211"/>
  <c r="BI1202"/>
  <c r="BH1202"/>
  <c r="BG1202"/>
  <c r="BE1202"/>
  <c r="T1202"/>
  <c r="R1202"/>
  <c r="P1202"/>
  <c r="BI1194"/>
  <c r="BH1194"/>
  <c r="BG1194"/>
  <c r="BE1194"/>
  <c r="T1194"/>
  <c r="R1194"/>
  <c r="P1194"/>
  <c r="BI1190"/>
  <c r="BH1190"/>
  <c r="BG1190"/>
  <c r="BE1190"/>
  <c r="T1190"/>
  <c r="R1190"/>
  <c r="P1190"/>
  <c r="BI1182"/>
  <c r="BH1182"/>
  <c r="BG1182"/>
  <c r="BE1182"/>
  <c r="T1182"/>
  <c r="R1182"/>
  <c r="P1182"/>
  <c r="BI1180"/>
  <c r="BH1180"/>
  <c r="BG1180"/>
  <c r="BE1180"/>
  <c r="T1180"/>
  <c r="R1180"/>
  <c r="P1180"/>
  <c r="BI1177"/>
  <c r="BH1177"/>
  <c r="BG1177"/>
  <c r="BE1177"/>
  <c r="T1177"/>
  <c r="R1177"/>
  <c r="P1177"/>
  <c r="BI1171"/>
  <c r="BH1171"/>
  <c r="BG1171"/>
  <c r="BE1171"/>
  <c r="T1171"/>
  <c r="R1171"/>
  <c r="P1171"/>
  <c r="BI1163"/>
  <c r="BH1163"/>
  <c r="BG1163"/>
  <c r="BE1163"/>
  <c r="T1163"/>
  <c r="R1163"/>
  <c r="P1163"/>
  <c r="BI1155"/>
  <c r="BH1155"/>
  <c r="BG1155"/>
  <c r="BE1155"/>
  <c r="T1155"/>
  <c r="R1155"/>
  <c r="P1155"/>
  <c r="BI1147"/>
  <c r="BH1147"/>
  <c r="BG1147"/>
  <c r="BE1147"/>
  <c r="T1147"/>
  <c r="R1147"/>
  <c r="P1147"/>
  <c r="BI1138"/>
  <c r="BH1138"/>
  <c r="BG1138"/>
  <c r="BE1138"/>
  <c r="T1138"/>
  <c r="T1134"/>
  <c r="R1138"/>
  <c r="R1134"/>
  <c r="P1138"/>
  <c r="P1134"/>
  <c r="BI1135"/>
  <c r="BH1135"/>
  <c r="BG1135"/>
  <c r="BE1135"/>
  <c r="T1135"/>
  <c r="R1135"/>
  <c r="P1135"/>
  <c r="BI1132"/>
  <c r="BH1132"/>
  <c r="BG1132"/>
  <c r="BE1132"/>
  <c r="T1132"/>
  <c r="R1132"/>
  <c r="P1132"/>
  <c r="BI1131"/>
  <c r="BH1131"/>
  <c r="BG1131"/>
  <c r="BE1131"/>
  <c r="T1131"/>
  <c r="R1131"/>
  <c r="P1131"/>
  <c r="BI1128"/>
  <c r="BH1128"/>
  <c r="BG1128"/>
  <c r="BE1128"/>
  <c r="T1128"/>
  <c r="R1128"/>
  <c r="P1128"/>
  <c r="BI1126"/>
  <c r="BH1126"/>
  <c r="BG1126"/>
  <c r="BE1126"/>
  <c r="T1126"/>
  <c r="R1126"/>
  <c r="P1126"/>
  <c r="BI1124"/>
  <c r="BH1124"/>
  <c r="BG1124"/>
  <c r="BE1124"/>
  <c r="T1124"/>
  <c r="R1124"/>
  <c r="P1124"/>
  <c r="BI1122"/>
  <c r="BH1122"/>
  <c r="BG1122"/>
  <c r="BE1122"/>
  <c r="T1122"/>
  <c r="R1122"/>
  <c r="P1122"/>
  <c r="BI1120"/>
  <c r="BH1120"/>
  <c r="BG1120"/>
  <c r="BE1120"/>
  <c r="T1120"/>
  <c r="R1120"/>
  <c r="P1120"/>
  <c r="BI1117"/>
  <c r="BH1117"/>
  <c r="BG1117"/>
  <c r="BE1117"/>
  <c r="T1117"/>
  <c r="R1117"/>
  <c r="P1117"/>
  <c r="BI1115"/>
  <c r="BH1115"/>
  <c r="BG1115"/>
  <c r="BE1115"/>
  <c r="T1115"/>
  <c r="R1115"/>
  <c r="P1115"/>
  <c r="BI1112"/>
  <c r="BH1112"/>
  <c r="BG1112"/>
  <c r="BE1112"/>
  <c r="T1112"/>
  <c r="R1112"/>
  <c r="P1112"/>
  <c r="BI1109"/>
  <c r="BH1109"/>
  <c r="BG1109"/>
  <c r="BE1109"/>
  <c r="T1109"/>
  <c r="R1109"/>
  <c r="P1109"/>
  <c r="BI1107"/>
  <c r="BH1107"/>
  <c r="BG1107"/>
  <c r="BE1107"/>
  <c r="T1107"/>
  <c r="R1107"/>
  <c r="P1107"/>
  <c r="BI1104"/>
  <c r="BH1104"/>
  <c r="BG1104"/>
  <c r="BE1104"/>
  <c r="T1104"/>
  <c r="R1104"/>
  <c r="P1104"/>
  <c r="BI1102"/>
  <c r="BH1102"/>
  <c r="BG1102"/>
  <c r="BE1102"/>
  <c r="T1102"/>
  <c r="R1102"/>
  <c r="P1102"/>
  <c r="BI1099"/>
  <c r="BH1099"/>
  <c r="BG1099"/>
  <c r="BE1099"/>
  <c r="T1099"/>
  <c r="R1099"/>
  <c r="P1099"/>
  <c r="BI1097"/>
  <c r="BH1097"/>
  <c r="BG1097"/>
  <c r="BE1097"/>
  <c r="T1097"/>
  <c r="R1097"/>
  <c r="P1097"/>
  <c r="BI1094"/>
  <c r="BH1094"/>
  <c r="BG1094"/>
  <c r="BE1094"/>
  <c r="T1094"/>
  <c r="R1094"/>
  <c r="P1094"/>
  <c r="BI1091"/>
  <c r="BH1091"/>
  <c r="BG1091"/>
  <c r="BE1091"/>
  <c r="T1091"/>
  <c r="R1091"/>
  <c r="P1091"/>
  <c r="BI1090"/>
  <c r="BH1090"/>
  <c r="BG1090"/>
  <c r="BE1090"/>
  <c r="T1090"/>
  <c r="R1090"/>
  <c r="P1090"/>
  <c r="BI1089"/>
  <c r="BH1089"/>
  <c r="BG1089"/>
  <c r="BE1089"/>
  <c r="T1089"/>
  <c r="R1089"/>
  <c r="P1089"/>
  <c r="BI1086"/>
  <c r="BH1086"/>
  <c r="BG1086"/>
  <c r="BE1086"/>
  <c r="T1086"/>
  <c r="R1086"/>
  <c r="P1086"/>
  <c r="BI1083"/>
  <c r="BH1083"/>
  <c r="BG1083"/>
  <c r="BE1083"/>
  <c r="T1083"/>
  <c r="R1083"/>
  <c r="P1083"/>
  <c r="BI1079"/>
  <c r="BH1079"/>
  <c r="BG1079"/>
  <c r="BE1079"/>
  <c r="T1079"/>
  <c r="R1079"/>
  <c r="P1079"/>
  <c r="BI1077"/>
  <c r="BH1077"/>
  <c r="BG1077"/>
  <c r="BE1077"/>
  <c r="T1077"/>
  <c r="R1077"/>
  <c r="P1077"/>
  <c r="BI1074"/>
  <c r="BH1074"/>
  <c r="BG1074"/>
  <c r="BE1074"/>
  <c r="T1074"/>
  <c r="R1074"/>
  <c r="P1074"/>
  <c r="BI1071"/>
  <c r="BH1071"/>
  <c r="BG1071"/>
  <c r="BE1071"/>
  <c r="T1071"/>
  <c r="R1071"/>
  <c r="P1071"/>
  <c r="BI1068"/>
  <c r="BH1068"/>
  <c r="BG1068"/>
  <c r="BE1068"/>
  <c r="T1068"/>
  <c r="R1068"/>
  <c r="P1068"/>
  <c r="BI1067"/>
  <c r="BH1067"/>
  <c r="BG1067"/>
  <c r="BE1067"/>
  <c r="T1067"/>
  <c r="R1067"/>
  <c r="P1067"/>
  <c r="BI1065"/>
  <c r="BH1065"/>
  <c r="BG1065"/>
  <c r="BE1065"/>
  <c r="T1065"/>
  <c r="R1065"/>
  <c r="P1065"/>
  <c r="BI1063"/>
  <c r="BH1063"/>
  <c r="BG1063"/>
  <c r="BE1063"/>
  <c r="T1063"/>
  <c r="R1063"/>
  <c r="P1063"/>
  <c r="BI1060"/>
  <c r="BH1060"/>
  <c r="BG1060"/>
  <c r="BE1060"/>
  <c r="T1060"/>
  <c r="R1060"/>
  <c r="P1060"/>
  <c r="BI1058"/>
  <c r="BH1058"/>
  <c r="BG1058"/>
  <c r="BE1058"/>
  <c r="T1058"/>
  <c r="R1058"/>
  <c r="P1058"/>
  <c r="BI1056"/>
  <c r="BH1056"/>
  <c r="BG1056"/>
  <c r="BE1056"/>
  <c r="T1056"/>
  <c r="R1056"/>
  <c r="P1056"/>
  <c r="BI1054"/>
  <c r="BH1054"/>
  <c r="BG1054"/>
  <c r="BE1054"/>
  <c r="T1054"/>
  <c r="R1054"/>
  <c r="P1054"/>
  <c r="BI1053"/>
  <c r="BH1053"/>
  <c r="BG1053"/>
  <c r="BE1053"/>
  <c r="T1053"/>
  <c r="R1053"/>
  <c r="P1053"/>
  <c r="BI1052"/>
  <c r="BH1052"/>
  <c r="BG1052"/>
  <c r="BE1052"/>
  <c r="T1052"/>
  <c r="R1052"/>
  <c r="P1052"/>
  <c r="BI1051"/>
  <c r="BH1051"/>
  <c r="BG1051"/>
  <c r="BE1051"/>
  <c r="T1051"/>
  <c r="R1051"/>
  <c r="P1051"/>
  <c r="BI1049"/>
  <c r="BH1049"/>
  <c r="BG1049"/>
  <c r="BE1049"/>
  <c r="T1049"/>
  <c r="R1049"/>
  <c r="P1049"/>
  <c r="BI1048"/>
  <c r="BH1048"/>
  <c r="BG1048"/>
  <c r="BE1048"/>
  <c r="T1048"/>
  <c r="R1048"/>
  <c r="P1048"/>
  <c r="BI1045"/>
  <c r="BH1045"/>
  <c r="BG1045"/>
  <c r="BE1045"/>
  <c r="T1045"/>
  <c r="R1045"/>
  <c r="P1045"/>
  <c r="BI1043"/>
  <c r="BH1043"/>
  <c r="BG1043"/>
  <c r="BE1043"/>
  <c r="T1043"/>
  <c r="R1043"/>
  <c r="P1043"/>
  <c r="BI1042"/>
  <c r="BH1042"/>
  <c r="BG1042"/>
  <c r="BE1042"/>
  <c r="T1042"/>
  <c r="R1042"/>
  <c r="P1042"/>
  <c r="BI1041"/>
  <c r="BH1041"/>
  <c r="BG1041"/>
  <c r="BE1041"/>
  <c r="T1041"/>
  <c r="R1041"/>
  <c r="P1041"/>
  <c r="BI1039"/>
  <c r="BH1039"/>
  <c r="BG1039"/>
  <c r="BE1039"/>
  <c r="T1039"/>
  <c r="R1039"/>
  <c r="P1039"/>
  <c r="BI1037"/>
  <c r="BH1037"/>
  <c r="BG1037"/>
  <c r="BE1037"/>
  <c r="T1037"/>
  <c r="R1037"/>
  <c r="P1037"/>
  <c r="BI1034"/>
  <c r="BH1034"/>
  <c r="BG1034"/>
  <c r="BE1034"/>
  <c r="T1034"/>
  <c r="R1034"/>
  <c r="P1034"/>
  <c r="BI1032"/>
  <c r="BH1032"/>
  <c r="BG1032"/>
  <c r="BE1032"/>
  <c r="T1032"/>
  <c r="R1032"/>
  <c r="P1032"/>
  <c r="BI1029"/>
  <c r="BH1029"/>
  <c r="BG1029"/>
  <c r="BE1029"/>
  <c r="T1029"/>
  <c r="R1029"/>
  <c r="P1029"/>
  <c r="BI1028"/>
  <c r="BH1028"/>
  <c r="BG1028"/>
  <c r="BE1028"/>
  <c r="T1028"/>
  <c r="R1028"/>
  <c r="P1028"/>
  <c r="BI1027"/>
  <c r="BH1027"/>
  <c r="BG1027"/>
  <c r="BE1027"/>
  <c r="T1027"/>
  <c r="R1027"/>
  <c r="P1027"/>
  <c r="BI1024"/>
  <c r="BH1024"/>
  <c r="BG1024"/>
  <c r="BE1024"/>
  <c r="T1024"/>
  <c r="R1024"/>
  <c r="P1024"/>
  <c r="BI1022"/>
  <c r="BH1022"/>
  <c r="BG1022"/>
  <c r="BE1022"/>
  <c r="T1022"/>
  <c r="R1022"/>
  <c r="P1022"/>
  <c r="BI1019"/>
  <c r="BH1019"/>
  <c r="BG1019"/>
  <c r="BE1019"/>
  <c r="T1019"/>
  <c r="R1019"/>
  <c r="P1019"/>
  <c r="BI1016"/>
  <c r="BH1016"/>
  <c r="BG1016"/>
  <c r="BE1016"/>
  <c r="T1016"/>
  <c r="R1016"/>
  <c r="P1016"/>
  <c r="BI1014"/>
  <c r="BH1014"/>
  <c r="BG1014"/>
  <c r="BE1014"/>
  <c r="T1014"/>
  <c r="R1014"/>
  <c r="P1014"/>
  <c r="BI1011"/>
  <c r="BH1011"/>
  <c r="BG1011"/>
  <c r="BE1011"/>
  <c r="T1011"/>
  <c r="R1011"/>
  <c r="P1011"/>
  <c r="BI999"/>
  <c r="BH999"/>
  <c r="BG999"/>
  <c r="BE999"/>
  <c r="T999"/>
  <c r="R999"/>
  <c r="P999"/>
  <c r="BI987"/>
  <c r="BH987"/>
  <c r="BG987"/>
  <c r="BE987"/>
  <c r="T987"/>
  <c r="R987"/>
  <c r="P987"/>
  <c r="BI983"/>
  <c r="BH983"/>
  <c r="BG983"/>
  <c r="BE983"/>
  <c r="T983"/>
  <c r="R983"/>
  <c r="P983"/>
  <c r="BI981"/>
  <c r="BH981"/>
  <c r="BG981"/>
  <c r="BE981"/>
  <c r="T981"/>
  <c r="R981"/>
  <c r="P981"/>
  <c r="BI979"/>
  <c r="BH979"/>
  <c r="BG979"/>
  <c r="BE979"/>
  <c r="T979"/>
  <c r="R979"/>
  <c r="P979"/>
  <c r="BI976"/>
  <c r="BH976"/>
  <c r="BG976"/>
  <c r="BE976"/>
  <c r="T976"/>
  <c r="R976"/>
  <c r="P976"/>
  <c r="BI974"/>
  <c r="BH974"/>
  <c r="BG974"/>
  <c r="BE974"/>
  <c r="T974"/>
  <c r="R974"/>
  <c r="P974"/>
  <c r="BI972"/>
  <c r="BH972"/>
  <c r="BG972"/>
  <c r="BE972"/>
  <c r="T972"/>
  <c r="R972"/>
  <c r="P972"/>
  <c r="BI970"/>
  <c r="BH970"/>
  <c r="BG970"/>
  <c r="BE970"/>
  <c r="T970"/>
  <c r="R970"/>
  <c r="P970"/>
  <c r="BI968"/>
  <c r="BH968"/>
  <c r="BG968"/>
  <c r="BE968"/>
  <c r="T968"/>
  <c r="R968"/>
  <c r="P968"/>
  <c r="BI966"/>
  <c r="BH966"/>
  <c r="BG966"/>
  <c r="BE966"/>
  <c r="T966"/>
  <c r="R966"/>
  <c r="P966"/>
  <c r="BI965"/>
  <c r="BH965"/>
  <c r="BG965"/>
  <c r="BE965"/>
  <c r="T965"/>
  <c r="R965"/>
  <c r="P965"/>
  <c r="BI962"/>
  <c r="BH962"/>
  <c r="BG962"/>
  <c r="BE962"/>
  <c r="T962"/>
  <c r="R962"/>
  <c r="P962"/>
  <c r="BI960"/>
  <c r="BH960"/>
  <c r="BG960"/>
  <c r="BE960"/>
  <c r="T960"/>
  <c r="R960"/>
  <c r="P960"/>
  <c r="BI957"/>
  <c r="BH957"/>
  <c r="BG957"/>
  <c r="BE957"/>
  <c r="T957"/>
  <c r="R957"/>
  <c r="P957"/>
  <c r="BI955"/>
  <c r="BH955"/>
  <c r="BG955"/>
  <c r="BE955"/>
  <c r="T955"/>
  <c r="R955"/>
  <c r="P955"/>
  <c r="BI941"/>
  <c r="BH941"/>
  <c r="BG941"/>
  <c r="BE941"/>
  <c r="T941"/>
  <c r="R941"/>
  <c r="P941"/>
  <c r="BI933"/>
  <c r="BH933"/>
  <c r="BG933"/>
  <c r="BE933"/>
  <c r="T933"/>
  <c r="R933"/>
  <c r="P933"/>
  <c r="BI925"/>
  <c r="BH925"/>
  <c r="BG925"/>
  <c r="BE925"/>
  <c r="T925"/>
  <c r="R925"/>
  <c r="P925"/>
  <c r="BI917"/>
  <c r="BH917"/>
  <c r="BG917"/>
  <c r="BE917"/>
  <c r="T917"/>
  <c r="R917"/>
  <c r="P917"/>
  <c r="BI914"/>
  <c r="BH914"/>
  <c r="BG914"/>
  <c r="BE914"/>
  <c r="T914"/>
  <c r="R914"/>
  <c r="P914"/>
  <c r="BI911"/>
  <c r="BH911"/>
  <c r="BG911"/>
  <c r="BE911"/>
  <c r="T911"/>
  <c r="R911"/>
  <c r="P911"/>
  <c r="BI897"/>
  <c r="BH897"/>
  <c r="BG897"/>
  <c r="BE897"/>
  <c r="T897"/>
  <c r="R897"/>
  <c r="P897"/>
  <c r="BI896"/>
  <c r="BH896"/>
  <c r="BG896"/>
  <c r="BE896"/>
  <c r="T896"/>
  <c r="R896"/>
  <c r="P896"/>
  <c r="BI893"/>
  <c r="BH893"/>
  <c r="BG893"/>
  <c r="BE893"/>
  <c r="T893"/>
  <c r="R893"/>
  <c r="P893"/>
  <c r="BI889"/>
  <c r="BH889"/>
  <c r="BG889"/>
  <c r="BE889"/>
  <c r="T889"/>
  <c r="R889"/>
  <c r="P889"/>
  <c r="BI885"/>
  <c r="BH885"/>
  <c r="BG885"/>
  <c r="BE885"/>
  <c r="T885"/>
  <c r="R885"/>
  <c r="P885"/>
  <c r="BI881"/>
  <c r="BH881"/>
  <c r="BG881"/>
  <c r="BE881"/>
  <c r="T881"/>
  <c r="R881"/>
  <c r="P881"/>
  <c r="BI878"/>
  <c r="BH878"/>
  <c r="BG878"/>
  <c r="BE878"/>
  <c r="T878"/>
  <c r="R878"/>
  <c r="P878"/>
  <c r="BI875"/>
  <c r="BH875"/>
  <c r="BG875"/>
  <c r="BE875"/>
  <c r="T875"/>
  <c r="R875"/>
  <c r="P875"/>
  <c r="BI872"/>
  <c r="BH872"/>
  <c r="BG872"/>
  <c r="BE872"/>
  <c r="T872"/>
  <c r="R872"/>
  <c r="P872"/>
  <c r="BI863"/>
  <c r="BH863"/>
  <c r="BG863"/>
  <c r="BE863"/>
  <c r="T863"/>
  <c r="R863"/>
  <c r="P863"/>
  <c r="BI851"/>
  <c r="BH851"/>
  <c r="BG851"/>
  <c r="BE851"/>
  <c r="T851"/>
  <c r="R851"/>
  <c r="P851"/>
  <c r="BI839"/>
  <c r="BH839"/>
  <c r="BG839"/>
  <c r="BE839"/>
  <c r="T839"/>
  <c r="R839"/>
  <c r="P839"/>
  <c r="BI837"/>
  <c r="BH837"/>
  <c r="BG837"/>
  <c r="BE837"/>
  <c r="T837"/>
  <c r="R837"/>
  <c r="P837"/>
  <c r="BI836"/>
  <c r="BH836"/>
  <c r="BG836"/>
  <c r="BE836"/>
  <c r="T836"/>
  <c r="R836"/>
  <c r="P836"/>
  <c r="BI834"/>
  <c r="BH834"/>
  <c r="BG834"/>
  <c r="BE834"/>
  <c r="T834"/>
  <c r="R834"/>
  <c r="P834"/>
  <c r="BI833"/>
  <c r="BH833"/>
  <c r="BG833"/>
  <c r="BE833"/>
  <c r="T833"/>
  <c r="R833"/>
  <c r="P833"/>
  <c r="BI832"/>
  <c r="BH832"/>
  <c r="BG832"/>
  <c r="BE832"/>
  <c r="T832"/>
  <c r="R832"/>
  <c r="P832"/>
  <c r="BI831"/>
  <c r="BH831"/>
  <c r="BG831"/>
  <c r="BE831"/>
  <c r="T831"/>
  <c r="R831"/>
  <c r="P831"/>
  <c r="BI830"/>
  <c r="BH830"/>
  <c r="BG830"/>
  <c r="BE830"/>
  <c r="T830"/>
  <c r="R830"/>
  <c r="P830"/>
  <c r="BI828"/>
  <c r="BH828"/>
  <c r="BG828"/>
  <c r="BE828"/>
  <c r="T828"/>
  <c r="R828"/>
  <c r="P828"/>
  <c r="BI826"/>
  <c r="BH826"/>
  <c r="BG826"/>
  <c r="BE826"/>
  <c r="T826"/>
  <c r="R826"/>
  <c r="P826"/>
  <c r="BI824"/>
  <c r="BH824"/>
  <c r="BG824"/>
  <c r="BE824"/>
  <c r="T824"/>
  <c r="R824"/>
  <c r="P824"/>
  <c r="BI821"/>
  <c r="BH821"/>
  <c r="BG821"/>
  <c r="BE821"/>
  <c r="T821"/>
  <c r="R821"/>
  <c r="P821"/>
  <c r="BI818"/>
  <c r="BH818"/>
  <c r="BG818"/>
  <c r="BE818"/>
  <c r="T818"/>
  <c r="R818"/>
  <c r="P818"/>
  <c r="BI814"/>
  <c r="BH814"/>
  <c r="BG814"/>
  <c r="BE814"/>
  <c r="T814"/>
  <c r="R814"/>
  <c r="P814"/>
  <c r="BI790"/>
  <c r="BH790"/>
  <c r="BG790"/>
  <c r="BE790"/>
  <c r="T790"/>
  <c r="R790"/>
  <c r="P790"/>
  <c r="BI772"/>
  <c r="BH772"/>
  <c r="BG772"/>
  <c r="BE772"/>
  <c r="T772"/>
  <c r="R772"/>
  <c r="P772"/>
  <c r="BI770"/>
  <c r="BH770"/>
  <c r="BG770"/>
  <c r="BE770"/>
  <c r="T770"/>
  <c r="R770"/>
  <c r="P770"/>
  <c r="BI767"/>
  <c r="BH767"/>
  <c r="BG767"/>
  <c r="BE767"/>
  <c r="T767"/>
  <c r="R767"/>
  <c r="P767"/>
  <c r="BI766"/>
  <c r="BH766"/>
  <c r="BG766"/>
  <c r="BE766"/>
  <c r="T766"/>
  <c r="R766"/>
  <c r="P766"/>
  <c r="BI765"/>
  <c r="BH765"/>
  <c r="BG765"/>
  <c r="BE765"/>
  <c r="T765"/>
  <c r="R765"/>
  <c r="P765"/>
  <c r="BI762"/>
  <c r="BH762"/>
  <c r="BG762"/>
  <c r="BE762"/>
  <c r="T762"/>
  <c r="R762"/>
  <c r="P762"/>
  <c r="BI760"/>
  <c r="BH760"/>
  <c r="BG760"/>
  <c r="BE760"/>
  <c r="T760"/>
  <c r="R760"/>
  <c r="P760"/>
  <c r="BI754"/>
  <c r="BH754"/>
  <c r="BG754"/>
  <c r="BE754"/>
  <c r="T754"/>
  <c r="R754"/>
  <c r="P754"/>
  <c r="BI748"/>
  <c r="BH748"/>
  <c r="BG748"/>
  <c r="BE748"/>
  <c r="T748"/>
  <c r="R748"/>
  <c r="P748"/>
  <c r="BI742"/>
  <c r="BH742"/>
  <c r="BG742"/>
  <c r="BE742"/>
  <c r="T742"/>
  <c r="R742"/>
  <c r="P742"/>
  <c r="BI740"/>
  <c r="BH740"/>
  <c r="BG740"/>
  <c r="BE740"/>
  <c r="T740"/>
  <c r="R740"/>
  <c r="P740"/>
  <c r="BI734"/>
  <c r="BH734"/>
  <c r="BG734"/>
  <c r="BE734"/>
  <c r="T734"/>
  <c r="R734"/>
  <c r="P734"/>
  <c r="BI728"/>
  <c r="BH728"/>
  <c r="BG728"/>
  <c r="BE728"/>
  <c r="T728"/>
  <c r="R728"/>
  <c r="P728"/>
  <c r="BI726"/>
  <c r="BH726"/>
  <c r="BG726"/>
  <c r="BE726"/>
  <c r="T726"/>
  <c r="R726"/>
  <c r="P726"/>
  <c r="BI723"/>
  <c r="BH723"/>
  <c r="BG723"/>
  <c r="BE723"/>
  <c r="T723"/>
  <c r="R723"/>
  <c r="P723"/>
  <c r="BI720"/>
  <c r="BH720"/>
  <c r="BG720"/>
  <c r="BE720"/>
  <c r="T720"/>
  <c r="R720"/>
  <c r="P720"/>
  <c r="BI714"/>
  <c r="BH714"/>
  <c r="BG714"/>
  <c r="BE714"/>
  <c r="T714"/>
  <c r="R714"/>
  <c r="P714"/>
  <c r="BI712"/>
  <c r="BH712"/>
  <c r="BG712"/>
  <c r="BE712"/>
  <c r="T712"/>
  <c r="R712"/>
  <c r="P712"/>
  <c r="BI709"/>
  <c r="BH709"/>
  <c r="BG709"/>
  <c r="BE709"/>
  <c r="T709"/>
  <c r="R709"/>
  <c r="P709"/>
  <c r="BI708"/>
  <c r="BH708"/>
  <c r="BG708"/>
  <c r="BE708"/>
  <c r="T708"/>
  <c r="R708"/>
  <c r="P708"/>
  <c r="BI706"/>
  <c r="BH706"/>
  <c r="BG706"/>
  <c r="BE706"/>
  <c r="T706"/>
  <c r="R706"/>
  <c r="P706"/>
  <c r="BI703"/>
  <c r="BH703"/>
  <c r="BG703"/>
  <c r="BE703"/>
  <c r="T703"/>
  <c r="R703"/>
  <c r="P703"/>
  <c r="BI700"/>
  <c r="BH700"/>
  <c r="BG700"/>
  <c r="BE700"/>
  <c r="T700"/>
  <c r="R700"/>
  <c r="P700"/>
  <c r="BI697"/>
  <c r="BH697"/>
  <c r="BG697"/>
  <c r="BE697"/>
  <c r="T697"/>
  <c r="R697"/>
  <c r="P697"/>
  <c r="BI696"/>
  <c r="BH696"/>
  <c r="BG696"/>
  <c r="BE696"/>
  <c r="T696"/>
  <c r="R696"/>
  <c r="P696"/>
  <c r="BI692"/>
  <c r="BH692"/>
  <c r="BG692"/>
  <c r="BE692"/>
  <c r="T692"/>
  <c r="R692"/>
  <c r="P692"/>
  <c r="BI689"/>
  <c r="BH689"/>
  <c r="BG689"/>
  <c r="BE689"/>
  <c r="T689"/>
  <c r="R689"/>
  <c r="P689"/>
  <c r="BI688"/>
  <c r="BH688"/>
  <c r="BG688"/>
  <c r="BE688"/>
  <c r="T688"/>
  <c r="R688"/>
  <c r="P688"/>
  <c r="BI685"/>
  <c r="BH685"/>
  <c r="BG685"/>
  <c r="BE685"/>
  <c r="T685"/>
  <c r="R685"/>
  <c r="P685"/>
  <c r="BI682"/>
  <c r="BH682"/>
  <c r="BG682"/>
  <c r="BE682"/>
  <c r="T682"/>
  <c r="R682"/>
  <c r="P682"/>
  <c r="BI681"/>
  <c r="BH681"/>
  <c r="BG681"/>
  <c r="BE681"/>
  <c r="T681"/>
  <c r="R681"/>
  <c r="P681"/>
  <c r="BI680"/>
  <c r="BH680"/>
  <c r="BG680"/>
  <c r="BE680"/>
  <c r="T680"/>
  <c r="R680"/>
  <c r="P680"/>
  <c r="BI677"/>
  <c r="BH677"/>
  <c r="BG677"/>
  <c r="BE677"/>
  <c r="T677"/>
  <c r="R677"/>
  <c r="P677"/>
  <c r="BI669"/>
  <c r="BH669"/>
  <c r="BG669"/>
  <c r="BE669"/>
  <c r="T669"/>
  <c r="R669"/>
  <c r="P669"/>
  <c r="BI668"/>
  <c r="BH668"/>
  <c r="BG668"/>
  <c r="BE668"/>
  <c r="T668"/>
  <c r="R668"/>
  <c r="P668"/>
  <c r="BI664"/>
  <c r="BH664"/>
  <c r="BG664"/>
  <c r="BE664"/>
  <c r="T664"/>
  <c r="R664"/>
  <c r="P664"/>
  <c r="BI662"/>
  <c r="BH662"/>
  <c r="BG662"/>
  <c r="BE662"/>
  <c r="T662"/>
  <c r="R662"/>
  <c r="P662"/>
  <c r="BI661"/>
  <c r="BH661"/>
  <c r="BG661"/>
  <c r="BE661"/>
  <c r="T661"/>
  <c r="R661"/>
  <c r="P661"/>
  <c r="BI659"/>
  <c r="BH659"/>
  <c r="BG659"/>
  <c r="BE659"/>
  <c r="T659"/>
  <c r="R659"/>
  <c r="P659"/>
  <c r="BI658"/>
  <c r="BH658"/>
  <c r="BG658"/>
  <c r="BE658"/>
  <c r="T658"/>
  <c r="R658"/>
  <c r="P658"/>
  <c r="BI650"/>
  <c r="BH650"/>
  <c r="BG650"/>
  <c r="BE650"/>
  <c r="T650"/>
  <c r="R650"/>
  <c r="P650"/>
  <c r="BI648"/>
  <c r="BH648"/>
  <c r="BG648"/>
  <c r="BE648"/>
  <c r="T648"/>
  <c r="R648"/>
  <c r="P648"/>
  <c r="BI645"/>
  <c r="BH645"/>
  <c r="BG645"/>
  <c r="BE645"/>
  <c r="T645"/>
  <c r="R645"/>
  <c r="P645"/>
  <c r="BI643"/>
  <c r="BH643"/>
  <c r="BG643"/>
  <c r="BE643"/>
  <c r="T643"/>
  <c r="R643"/>
  <c r="P643"/>
  <c r="BI641"/>
  <c r="BH641"/>
  <c r="BG641"/>
  <c r="BE641"/>
  <c r="T641"/>
  <c r="R641"/>
  <c r="P641"/>
  <c r="BI639"/>
  <c r="BH639"/>
  <c r="BG639"/>
  <c r="BE639"/>
  <c r="T639"/>
  <c r="R639"/>
  <c r="P639"/>
  <c r="BI637"/>
  <c r="BH637"/>
  <c r="BG637"/>
  <c r="BE637"/>
  <c r="T637"/>
  <c r="R637"/>
  <c r="P637"/>
  <c r="BI635"/>
  <c r="BH635"/>
  <c r="BG635"/>
  <c r="BE635"/>
  <c r="T635"/>
  <c r="R635"/>
  <c r="P635"/>
  <c r="BI634"/>
  <c r="BH634"/>
  <c r="BG634"/>
  <c r="BE634"/>
  <c r="T634"/>
  <c r="R634"/>
  <c r="P634"/>
  <c r="BI633"/>
  <c r="BH633"/>
  <c r="BG633"/>
  <c r="BE633"/>
  <c r="T633"/>
  <c r="R633"/>
  <c r="P633"/>
  <c r="BI631"/>
  <c r="BH631"/>
  <c r="BG631"/>
  <c r="BE631"/>
  <c r="T631"/>
  <c r="R631"/>
  <c r="P631"/>
  <c r="BI630"/>
  <c r="BH630"/>
  <c r="BG630"/>
  <c r="BE630"/>
  <c r="T630"/>
  <c r="R630"/>
  <c r="P630"/>
  <c r="BI628"/>
  <c r="BH628"/>
  <c r="BG628"/>
  <c r="BE628"/>
  <c r="T628"/>
  <c r="R628"/>
  <c r="P628"/>
  <c r="BI627"/>
  <c r="BH627"/>
  <c r="BG627"/>
  <c r="BE627"/>
  <c r="T627"/>
  <c r="R627"/>
  <c r="P627"/>
  <c r="BI626"/>
  <c r="BH626"/>
  <c r="BG626"/>
  <c r="BE626"/>
  <c r="T626"/>
  <c r="R626"/>
  <c r="P626"/>
  <c r="BI624"/>
  <c r="BH624"/>
  <c r="BG624"/>
  <c r="BE624"/>
  <c r="T624"/>
  <c r="R624"/>
  <c r="P624"/>
  <c r="BI623"/>
  <c r="BH623"/>
  <c r="BG623"/>
  <c r="BE623"/>
  <c r="T623"/>
  <c r="R623"/>
  <c r="P623"/>
  <c r="BI621"/>
  <c r="BH621"/>
  <c r="BG621"/>
  <c r="BE621"/>
  <c r="T621"/>
  <c r="R621"/>
  <c r="P621"/>
  <c r="BI619"/>
  <c r="BH619"/>
  <c r="BG619"/>
  <c r="BE619"/>
  <c r="T619"/>
  <c r="R619"/>
  <c r="P619"/>
  <c r="BI618"/>
  <c r="BH618"/>
  <c r="BG618"/>
  <c r="BE618"/>
  <c r="T618"/>
  <c r="R618"/>
  <c r="P618"/>
  <c r="BI615"/>
  <c r="BH615"/>
  <c r="BG615"/>
  <c r="BE615"/>
  <c r="T615"/>
  <c r="R615"/>
  <c r="P615"/>
  <c r="BI614"/>
  <c r="BH614"/>
  <c r="BG614"/>
  <c r="BE614"/>
  <c r="T614"/>
  <c r="R614"/>
  <c r="P614"/>
  <c r="BI612"/>
  <c r="BH612"/>
  <c r="BG612"/>
  <c r="BE612"/>
  <c r="T612"/>
  <c r="R612"/>
  <c r="P612"/>
  <c r="BI611"/>
  <c r="BH611"/>
  <c r="BG611"/>
  <c r="BE611"/>
  <c r="T611"/>
  <c r="R611"/>
  <c r="P611"/>
  <c r="BI608"/>
  <c r="BH608"/>
  <c r="BG608"/>
  <c r="BE608"/>
  <c r="T608"/>
  <c r="R608"/>
  <c r="P608"/>
  <c r="BI607"/>
  <c r="BH607"/>
  <c r="BG607"/>
  <c r="BE607"/>
  <c r="T607"/>
  <c r="R607"/>
  <c r="P607"/>
  <c r="BI606"/>
  <c r="BH606"/>
  <c r="BG606"/>
  <c r="BE606"/>
  <c r="T606"/>
  <c r="R606"/>
  <c r="P606"/>
  <c r="BI604"/>
  <c r="BH604"/>
  <c r="BG604"/>
  <c r="BE604"/>
  <c r="T604"/>
  <c r="R604"/>
  <c r="P604"/>
  <c r="BI601"/>
  <c r="BH601"/>
  <c r="BG601"/>
  <c r="BE601"/>
  <c r="T601"/>
  <c r="R601"/>
  <c r="P601"/>
  <c r="BI600"/>
  <c r="BH600"/>
  <c r="BG600"/>
  <c r="BE600"/>
  <c r="T600"/>
  <c r="R600"/>
  <c r="P600"/>
  <c r="BI598"/>
  <c r="BH598"/>
  <c r="BG598"/>
  <c r="BE598"/>
  <c r="T598"/>
  <c r="R598"/>
  <c r="P598"/>
  <c r="BI596"/>
  <c r="BH596"/>
  <c r="BG596"/>
  <c r="BE596"/>
  <c r="T596"/>
  <c r="R596"/>
  <c r="P596"/>
  <c r="BI594"/>
  <c r="BH594"/>
  <c r="BG594"/>
  <c r="BE594"/>
  <c r="T594"/>
  <c r="R594"/>
  <c r="P594"/>
  <c r="BI592"/>
  <c r="BH592"/>
  <c r="BG592"/>
  <c r="BE592"/>
  <c r="T592"/>
  <c r="R592"/>
  <c r="P592"/>
  <c r="BI590"/>
  <c r="BH590"/>
  <c r="BG590"/>
  <c r="BE590"/>
  <c r="T590"/>
  <c r="R590"/>
  <c r="P590"/>
  <c r="BI589"/>
  <c r="BH589"/>
  <c r="BG589"/>
  <c r="BE589"/>
  <c r="T589"/>
  <c r="R589"/>
  <c r="P589"/>
  <c r="BI585"/>
  <c r="BH585"/>
  <c r="BG585"/>
  <c r="BE585"/>
  <c r="T585"/>
  <c r="R585"/>
  <c r="P585"/>
  <c r="BI582"/>
  <c r="BH582"/>
  <c r="BG582"/>
  <c r="BE582"/>
  <c r="T582"/>
  <c r="R582"/>
  <c r="P582"/>
  <c r="BI578"/>
  <c r="BH578"/>
  <c r="BG578"/>
  <c r="BE578"/>
  <c r="T578"/>
  <c r="R578"/>
  <c r="P578"/>
  <c r="BI572"/>
  <c r="BH572"/>
  <c r="BG572"/>
  <c r="BE572"/>
  <c r="T572"/>
  <c r="R572"/>
  <c r="P572"/>
  <c r="BI569"/>
  <c r="BH569"/>
  <c r="BG569"/>
  <c r="BE569"/>
  <c r="T569"/>
  <c r="R569"/>
  <c r="P569"/>
  <c r="BI566"/>
  <c r="BH566"/>
  <c r="BG566"/>
  <c r="BE566"/>
  <c r="T566"/>
  <c r="R566"/>
  <c r="P566"/>
  <c r="BI564"/>
  <c r="BH564"/>
  <c r="BG564"/>
  <c r="BE564"/>
  <c r="T564"/>
  <c r="R564"/>
  <c r="P564"/>
  <c r="BI561"/>
  <c r="BH561"/>
  <c r="BG561"/>
  <c r="BE561"/>
  <c r="T561"/>
  <c r="R561"/>
  <c r="P561"/>
  <c r="BI559"/>
  <c r="BH559"/>
  <c r="BG559"/>
  <c r="BE559"/>
  <c r="T559"/>
  <c r="R559"/>
  <c r="P559"/>
  <c r="BI557"/>
  <c r="BH557"/>
  <c r="BG557"/>
  <c r="BE557"/>
  <c r="T557"/>
  <c r="R557"/>
  <c r="P557"/>
  <c r="BI556"/>
  <c r="BH556"/>
  <c r="BG556"/>
  <c r="BE556"/>
  <c r="T556"/>
  <c r="R556"/>
  <c r="P556"/>
  <c r="BI554"/>
  <c r="BH554"/>
  <c r="BG554"/>
  <c r="BE554"/>
  <c r="T554"/>
  <c r="R554"/>
  <c r="P554"/>
  <c r="BI546"/>
  <c r="BH546"/>
  <c r="BG546"/>
  <c r="BE546"/>
  <c r="T546"/>
  <c r="R546"/>
  <c r="P546"/>
  <c r="BI544"/>
  <c r="BH544"/>
  <c r="BG544"/>
  <c r="BE544"/>
  <c r="T544"/>
  <c r="R544"/>
  <c r="P544"/>
  <c r="BI536"/>
  <c r="BH536"/>
  <c r="BG536"/>
  <c r="BE536"/>
  <c r="T536"/>
  <c r="R536"/>
  <c r="P536"/>
  <c r="BI533"/>
  <c r="BH533"/>
  <c r="BG533"/>
  <c r="BE533"/>
  <c r="T533"/>
  <c r="R533"/>
  <c r="P533"/>
  <c r="BI532"/>
  <c r="BH532"/>
  <c r="BG532"/>
  <c r="BE532"/>
  <c r="T532"/>
  <c r="R532"/>
  <c r="P532"/>
  <c r="BI530"/>
  <c r="BH530"/>
  <c r="BG530"/>
  <c r="BE530"/>
  <c r="T530"/>
  <c r="R530"/>
  <c r="P530"/>
  <c r="BI528"/>
  <c r="BH528"/>
  <c r="BG528"/>
  <c r="BE528"/>
  <c r="T528"/>
  <c r="R528"/>
  <c r="P528"/>
  <c r="BI525"/>
  <c r="BH525"/>
  <c r="BG525"/>
  <c r="BE525"/>
  <c r="T525"/>
  <c r="R525"/>
  <c r="P525"/>
  <c r="BI522"/>
  <c r="BH522"/>
  <c r="BG522"/>
  <c r="BE522"/>
  <c r="T522"/>
  <c r="R522"/>
  <c r="P522"/>
  <c r="BI521"/>
  <c r="BH521"/>
  <c r="BG521"/>
  <c r="BE521"/>
  <c r="T521"/>
  <c r="R521"/>
  <c r="P521"/>
  <c r="BI519"/>
  <c r="BH519"/>
  <c r="BG519"/>
  <c r="BE519"/>
  <c r="T519"/>
  <c r="R519"/>
  <c r="P519"/>
  <c r="BI516"/>
  <c r="BH516"/>
  <c r="BG516"/>
  <c r="BE516"/>
  <c r="T516"/>
  <c r="R516"/>
  <c r="P516"/>
  <c r="BI513"/>
  <c r="BH513"/>
  <c r="BG513"/>
  <c r="BE513"/>
  <c r="T513"/>
  <c r="R513"/>
  <c r="P513"/>
  <c r="BI510"/>
  <c r="BH510"/>
  <c r="BG510"/>
  <c r="BE510"/>
  <c r="T510"/>
  <c r="R510"/>
  <c r="P510"/>
  <c r="BI506"/>
  <c r="BH506"/>
  <c r="BG506"/>
  <c r="BE506"/>
  <c r="T506"/>
  <c r="R506"/>
  <c r="P506"/>
  <c r="BI502"/>
  <c r="BH502"/>
  <c r="BG502"/>
  <c r="BE502"/>
  <c r="T502"/>
  <c r="R502"/>
  <c r="P502"/>
  <c r="BI499"/>
  <c r="BH499"/>
  <c r="BG499"/>
  <c r="BE499"/>
  <c r="T499"/>
  <c r="R499"/>
  <c r="P499"/>
  <c r="BI493"/>
  <c r="BH493"/>
  <c r="BG493"/>
  <c r="BE493"/>
  <c r="T493"/>
  <c r="R493"/>
  <c r="P493"/>
  <c r="BI489"/>
  <c r="BH489"/>
  <c r="BG489"/>
  <c r="BE489"/>
  <c r="T489"/>
  <c r="R489"/>
  <c r="P489"/>
  <c r="BI485"/>
  <c r="BH485"/>
  <c r="BG485"/>
  <c r="BE485"/>
  <c r="T485"/>
  <c r="R485"/>
  <c r="P485"/>
  <c r="BI483"/>
  <c r="BH483"/>
  <c r="BG483"/>
  <c r="BE483"/>
  <c r="T483"/>
  <c r="R483"/>
  <c r="P483"/>
  <c r="BI480"/>
  <c r="BH480"/>
  <c r="BG480"/>
  <c r="BE480"/>
  <c r="T480"/>
  <c r="R480"/>
  <c r="P480"/>
  <c r="BI477"/>
  <c r="BH477"/>
  <c r="BG477"/>
  <c r="BE477"/>
  <c r="T477"/>
  <c r="R477"/>
  <c r="P477"/>
  <c r="BI473"/>
  <c r="BH473"/>
  <c r="BG473"/>
  <c r="BE473"/>
  <c r="T473"/>
  <c r="R473"/>
  <c r="P473"/>
  <c r="BI465"/>
  <c r="BH465"/>
  <c r="BG465"/>
  <c r="BE465"/>
  <c r="T465"/>
  <c r="R465"/>
  <c r="P465"/>
  <c r="BI462"/>
  <c r="BH462"/>
  <c r="BG462"/>
  <c r="BE462"/>
  <c r="T462"/>
  <c r="R462"/>
  <c r="P462"/>
  <c r="BI459"/>
  <c r="BH459"/>
  <c r="BG459"/>
  <c r="BE459"/>
  <c r="T459"/>
  <c r="R459"/>
  <c r="P459"/>
  <c r="BI456"/>
  <c r="BH456"/>
  <c r="BG456"/>
  <c r="BE456"/>
  <c r="T456"/>
  <c r="R456"/>
  <c r="P456"/>
  <c r="BI454"/>
  <c r="BH454"/>
  <c r="BG454"/>
  <c r="BE454"/>
  <c r="T454"/>
  <c r="R454"/>
  <c r="P454"/>
  <c r="BI451"/>
  <c r="BH451"/>
  <c r="BG451"/>
  <c r="BE451"/>
  <c r="T451"/>
  <c r="R451"/>
  <c r="P451"/>
  <c r="BI450"/>
  <c r="BH450"/>
  <c r="BG450"/>
  <c r="BE450"/>
  <c r="T450"/>
  <c r="R450"/>
  <c r="P450"/>
  <c r="BI444"/>
  <c r="BH444"/>
  <c r="BG444"/>
  <c r="BE444"/>
  <c r="T444"/>
  <c r="R444"/>
  <c r="P444"/>
  <c r="BI440"/>
  <c r="BH440"/>
  <c r="BG440"/>
  <c r="BE440"/>
  <c r="T440"/>
  <c r="R440"/>
  <c r="P440"/>
  <c r="BI438"/>
  <c r="BH438"/>
  <c r="BG438"/>
  <c r="BE438"/>
  <c r="T438"/>
  <c r="R438"/>
  <c r="P438"/>
  <c r="BI436"/>
  <c r="BH436"/>
  <c r="BG436"/>
  <c r="BE436"/>
  <c r="T436"/>
  <c r="R436"/>
  <c r="P436"/>
  <c r="BI430"/>
  <c r="BH430"/>
  <c r="BG430"/>
  <c r="BE430"/>
  <c r="T430"/>
  <c r="R430"/>
  <c r="P430"/>
  <c r="BI428"/>
  <c r="BH428"/>
  <c r="BG428"/>
  <c r="BE428"/>
  <c r="T428"/>
  <c r="R428"/>
  <c r="P428"/>
  <c r="BI424"/>
  <c r="BH424"/>
  <c r="BG424"/>
  <c r="BE424"/>
  <c r="T424"/>
  <c r="R424"/>
  <c r="P424"/>
  <c r="BI421"/>
  <c r="BH421"/>
  <c r="BG421"/>
  <c r="BE421"/>
  <c r="T421"/>
  <c r="R421"/>
  <c r="P421"/>
  <c r="BI420"/>
  <c r="BH420"/>
  <c r="BG420"/>
  <c r="BE420"/>
  <c r="T420"/>
  <c r="R420"/>
  <c r="P420"/>
  <c r="BI418"/>
  <c r="BH418"/>
  <c r="BG418"/>
  <c r="BE418"/>
  <c r="T418"/>
  <c r="R418"/>
  <c r="P418"/>
  <c r="BI416"/>
  <c r="BH416"/>
  <c r="BG416"/>
  <c r="BE416"/>
  <c r="T416"/>
  <c r="R416"/>
  <c r="P416"/>
  <c r="BI415"/>
  <c r="BH415"/>
  <c r="BG415"/>
  <c r="BE415"/>
  <c r="T415"/>
  <c r="R415"/>
  <c r="P415"/>
  <c r="BI413"/>
  <c r="BH413"/>
  <c r="BG413"/>
  <c r="BE413"/>
  <c r="T413"/>
  <c r="R413"/>
  <c r="P413"/>
  <c r="BI412"/>
  <c r="BH412"/>
  <c r="BG412"/>
  <c r="BE412"/>
  <c r="T412"/>
  <c r="R412"/>
  <c r="P412"/>
  <c r="BI403"/>
  <c r="BH403"/>
  <c r="BG403"/>
  <c r="BE403"/>
  <c r="T403"/>
  <c r="R403"/>
  <c r="P403"/>
  <c r="BI395"/>
  <c r="BH395"/>
  <c r="BG395"/>
  <c r="BE395"/>
  <c r="T395"/>
  <c r="R395"/>
  <c r="P395"/>
  <c r="BI393"/>
  <c r="BH393"/>
  <c r="BG393"/>
  <c r="BE393"/>
  <c r="T393"/>
  <c r="R393"/>
  <c r="P393"/>
  <c r="BI390"/>
  <c r="BH390"/>
  <c r="BG390"/>
  <c r="BE390"/>
  <c r="T390"/>
  <c r="R390"/>
  <c r="P390"/>
  <c r="BI388"/>
  <c r="BH388"/>
  <c r="BG388"/>
  <c r="BE388"/>
  <c r="T388"/>
  <c r="R388"/>
  <c r="P388"/>
  <c r="BI386"/>
  <c r="BH386"/>
  <c r="BG386"/>
  <c r="BE386"/>
  <c r="T386"/>
  <c r="R386"/>
  <c r="P386"/>
  <c r="BI379"/>
  <c r="BH379"/>
  <c r="BG379"/>
  <c r="BE379"/>
  <c r="T379"/>
  <c r="R379"/>
  <c r="P379"/>
  <c r="BI373"/>
  <c r="BH373"/>
  <c r="BG373"/>
  <c r="BE373"/>
  <c r="T373"/>
  <c r="R373"/>
  <c r="P373"/>
  <c r="BI370"/>
  <c r="BH370"/>
  <c r="BG370"/>
  <c r="BE370"/>
  <c r="T370"/>
  <c r="R370"/>
  <c r="P370"/>
  <c r="BI366"/>
  <c r="BH366"/>
  <c r="BG366"/>
  <c r="BE366"/>
  <c r="T366"/>
  <c r="R366"/>
  <c r="P366"/>
  <c r="BI360"/>
  <c r="BH360"/>
  <c r="BG360"/>
  <c r="BE360"/>
  <c r="T360"/>
  <c r="R360"/>
  <c r="P360"/>
  <c r="BI352"/>
  <c r="BH352"/>
  <c r="BG352"/>
  <c r="BE352"/>
  <c r="T352"/>
  <c r="R352"/>
  <c r="P352"/>
  <c r="BI344"/>
  <c r="BH344"/>
  <c r="BG344"/>
  <c r="BE344"/>
  <c r="T344"/>
  <c r="R344"/>
  <c r="P344"/>
  <c r="BI336"/>
  <c r="BH336"/>
  <c r="BG336"/>
  <c r="BE336"/>
  <c r="T336"/>
  <c r="R336"/>
  <c r="P336"/>
  <c r="BI330"/>
  <c r="BH330"/>
  <c r="BG330"/>
  <c r="BE330"/>
  <c r="T330"/>
  <c r="R330"/>
  <c r="P330"/>
  <c r="BI327"/>
  <c r="BH327"/>
  <c r="BG327"/>
  <c r="BE327"/>
  <c r="T327"/>
  <c r="R327"/>
  <c r="P327"/>
  <c r="BI324"/>
  <c r="BH324"/>
  <c r="BG324"/>
  <c r="BE324"/>
  <c r="T324"/>
  <c r="R324"/>
  <c r="P324"/>
  <c r="BI310"/>
  <c r="BH310"/>
  <c r="BG310"/>
  <c r="BE310"/>
  <c r="T310"/>
  <c r="R310"/>
  <c r="P310"/>
  <c r="BI296"/>
  <c r="BH296"/>
  <c r="BG296"/>
  <c r="BE296"/>
  <c r="T296"/>
  <c r="R296"/>
  <c r="P296"/>
  <c r="BI294"/>
  <c r="BH294"/>
  <c r="BG294"/>
  <c r="BE294"/>
  <c r="T294"/>
  <c r="R294"/>
  <c r="P294"/>
  <c r="BI291"/>
  <c r="BH291"/>
  <c r="BG291"/>
  <c r="BE291"/>
  <c r="T291"/>
  <c r="R291"/>
  <c r="P291"/>
  <c r="BI285"/>
  <c r="BH285"/>
  <c r="BG285"/>
  <c r="BE285"/>
  <c r="T285"/>
  <c r="R285"/>
  <c r="P285"/>
  <c r="BI279"/>
  <c r="BH279"/>
  <c r="BG279"/>
  <c r="BE279"/>
  <c r="T279"/>
  <c r="R279"/>
  <c r="P279"/>
  <c r="BI273"/>
  <c r="BH273"/>
  <c r="BG273"/>
  <c r="BE273"/>
  <c r="T273"/>
  <c r="R273"/>
  <c r="P273"/>
  <c r="BI263"/>
  <c r="BH263"/>
  <c r="BG263"/>
  <c r="BE263"/>
  <c r="T263"/>
  <c r="R263"/>
  <c r="P263"/>
  <c r="BI259"/>
  <c r="BH259"/>
  <c r="BG259"/>
  <c r="BE259"/>
  <c r="T259"/>
  <c r="R259"/>
  <c r="P259"/>
  <c r="BI251"/>
  <c r="BH251"/>
  <c r="BG251"/>
  <c r="BE251"/>
  <c r="T251"/>
  <c r="R251"/>
  <c r="P251"/>
  <c r="BI232"/>
  <c r="BH232"/>
  <c r="BG232"/>
  <c r="BE232"/>
  <c r="T232"/>
  <c r="R232"/>
  <c r="P232"/>
  <c r="BI227"/>
  <c r="BH227"/>
  <c r="BG227"/>
  <c r="BE227"/>
  <c r="T227"/>
  <c r="R227"/>
  <c r="P227"/>
  <c r="BI208"/>
  <c r="BH208"/>
  <c r="BG208"/>
  <c r="BE208"/>
  <c r="T208"/>
  <c r="R208"/>
  <c r="P208"/>
  <c r="BI200"/>
  <c r="BH200"/>
  <c r="BG200"/>
  <c r="BE200"/>
  <c r="T200"/>
  <c r="R200"/>
  <c r="P200"/>
  <c r="BI198"/>
  <c r="BH198"/>
  <c r="BG198"/>
  <c r="BE198"/>
  <c r="T198"/>
  <c r="R198"/>
  <c r="P198"/>
  <c r="BI184"/>
  <c r="BH184"/>
  <c r="BG184"/>
  <c r="BE184"/>
  <c r="T184"/>
  <c r="R184"/>
  <c r="P184"/>
  <c r="BI170"/>
  <c r="BH170"/>
  <c r="BG170"/>
  <c r="BE170"/>
  <c r="T170"/>
  <c r="R170"/>
  <c r="P170"/>
  <c r="BI166"/>
  <c r="BH166"/>
  <c r="BG166"/>
  <c r="BE166"/>
  <c r="T166"/>
  <c r="R166"/>
  <c r="P166"/>
  <c r="BI164"/>
  <c r="BH164"/>
  <c r="BG164"/>
  <c r="BE164"/>
  <c r="T164"/>
  <c r="R164"/>
  <c r="P164"/>
  <c r="BI160"/>
  <c r="BH160"/>
  <c r="BG160"/>
  <c r="BE160"/>
  <c r="T160"/>
  <c r="R160"/>
  <c r="P160"/>
  <c r="BI157"/>
  <c r="BH157"/>
  <c r="BG157"/>
  <c r="BE157"/>
  <c r="T157"/>
  <c r="R157"/>
  <c r="P157"/>
  <c r="BI155"/>
  <c r="BH155"/>
  <c r="BG155"/>
  <c r="BE155"/>
  <c r="T155"/>
  <c r="R155"/>
  <c r="P155"/>
  <c r="BI152"/>
  <c r="BH152"/>
  <c r="BG152"/>
  <c r="BE152"/>
  <c r="T152"/>
  <c r="R152"/>
  <c r="P152"/>
  <c r="F143"/>
  <c r="E141"/>
  <c r="F89"/>
  <c r="E87"/>
  <c r="J24"/>
  <c r="E24"/>
  <c r="J92"/>
  <c r="J23"/>
  <c r="J21"/>
  <c r="E21"/>
  <c r="J91"/>
  <c r="J20"/>
  <c r="J18"/>
  <c r="E18"/>
  <c r="F146"/>
  <c r="J17"/>
  <c r="J15"/>
  <c r="E15"/>
  <c r="F91"/>
  <c r="J14"/>
  <c r="J12"/>
  <c r="J89"/>
  <c r="E7"/>
  <c r="E139"/>
  <c i="1" r="L90"/>
  <c r="AM90"/>
  <c r="AM89"/>
  <c r="L89"/>
  <c r="AM87"/>
  <c r="L87"/>
  <c r="L85"/>
  <c r="L84"/>
  <c i="2" r="BK1578"/>
  <c r="BK1014"/>
  <c r="BK974"/>
  <c r="J677"/>
  <c r="J395"/>
  <c r="J1224"/>
  <c r="BK1039"/>
  <c r="J600"/>
  <c r="J164"/>
  <c r="BK1211"/>
  <c r="BK1437"/>
  <c r="BK1411"/>
  <c r="J1053"/>
  <c r="BK1028"/>
  <c r="BK723"/>
  <c r="J645"/>
  <c r="J430"/>
  <c r="J837"/>
  <c r="J631"/>
  <c r="BK519"/>
  <c r="BK166"/>
  <c r="J1339"/>
  <c r="J1034"/>
  <c r="BK740"/>
  <c r="J626"/>
  <c r="J352"/>
  <c r="BK1135"/>
  <c r="BK1489"/>
  <c r="BK614"/>
  <c r="J1295"/>
  <c r="BK1758"/>
  <c r="J1232"/>
  <c r="J1079"/>
  <c r="BK1309"/>
  <c r="BK875"/>
  <c r="J477"/>
  <c r="BK1242"/>
  <c r="J834"/>
  <c r="J637"/>
  <c r="J451"/>
  <c r="J379"/>
  <c r="BK1117"/>
  <c r="BK772"/>
  <c r="J714"/>
  <c r="J489"/>
  <c r="J259"/>
  <c r="BK1112"/>
  <c r="J941"/>
  <c r="BK564"/>
  <c r="BK395"/>
  <c r="J198"/>
  <c r="BK1182"/>
  <c r="BK885"/>
  <c r="BK1744"/>
  <c r="J1542"/>
  <c r="J1327"/>
  <c r="J972"/>
  <c r="J1135"/>
  <c r="BK972"/>
  <c r="J833"/>
  <c r="BK608"/>
  <c r="BK412"/>
  <c r="BK456"/>
  <c r="BK184"/>
  <c r="J1351"/>
  <c r="J839"/>
  <c r="J696"/>
  <c r="J648"/>
  <c r="J611"/>
  <c r="BK485"/>
  <c r="BK296"/>
  <c r="BK1357"/>
  <c r="J1054"/>
  <c r="J896"/>
  <c r="J742"/>
  <c r="J668"/>
  <c r="J598"/>
  <c r="BK582"/>
  <c r="J373"/>
  <c r="J296"/>
  <c r="BK1550"/>
  <c r="J1433"/>
  <c r="BK1525"/>
  <c r="BK1295"/>
  <c r="BK1104"/>
  <c r="BK1043"/>
  <c r="BK836"/>
  <c r="J754"/>
  <c r="J709"/>
  <c r="BK637"/>
  <c r="J615"/>
  <c r="J557"/>
  <c r="BK1300"/>
  <c r="J1498"/>
  <c r="J1270"/>
  <c r="J1077"/>
  <c r="J708"/>
  <c r="BK499"/>
  <c r="J421"/>
  <c r="J1367"/>
  <c r="BK1079"/>
  <c r="J889"/>
  <c r="BK641"/>
  <c r="BK624"/>
  <c r="J533"/>
  <c r="BK454"/>
  <c r="J413"/>
  <c r="J1348"/>
  <c r="J1029"/>
  <c r="J826"/>
  <c r="J770"/>
  <c r="J762"/>
  <c r="J659"/>
  <c r="J532"/>
  <c r="J483"/>
  <c r="BK440"/>
  <c r="J1568"/>
  <c r="BK1180"/>
  <c r="BK960"/>
  <c r="J914"/>
  <c r="BK831"/>
  <c r="BK561"/>
  <c r="J502"/>
  <c r="J330"/>
  <c r="J227"/>
  <c r="J170"/>
  <c r="BK1258"/>
  <c r="J1124"/>
  <c r="J1027"/>
  <c r="J863"/>
  <c r="J664"/>
  <c r="BK436"/>
  <c r="J1866"/>
  <c r="BK1315"/>
  <c r="BK1052"/>
  <c r="BK896"/>
  <c r="BK510"/>
  <c r="BK1799"/>
  <c r="BK1128"/>
  <c r="BK1053"/>
  <c r="BK634"/>
  <c r="BK420"/>
  <c r="J1558"/>
  <c r="J1741"/>
  <c r="J1287"/>
  <c r="BK1194"/>
  <c r="J983"/>
  <c r="J692"/>
  <c r="BK627"/>
  <c r="BK273"/>
  <c r="J1274"/>
  <c r="BK1866"/>
  <c r="J965"/>
  <c r="BK658"/>
  <c r="J459"/>
  <c r="J1309"/>
  <c r="J1554"/>
  <c r="J1190"/>
  <c r="J1068"/>
  <c r="BK516"/>
  <c r="BK198"/>
  <c r="J1592"/>
  <c r="BK1220"/>
  <c r="BK1094"/>
  <c r="BK1516"/>
  <c r="J1109"/>
  <c r="J1120"/>
  <c r="BK1832"/>
  <c r="BK1568"/>
  <c r="J1399"/>
  <c r="BK1321"/>
  <c r="J1051"/>
  <c r="J1832"/>
  <c r="J1045"/>
  <c r="J601"/>
  <c r="BK863"/>
  <c r="BK709"/>
  <c r="BK681"/>
  <c r="BK546"/>
  <c r="BK1395"/>
  <c r="J1099"/>
  <c r="J828"/>
  <c r="BK697"/>
  <c r="BK688"/>
  <c r="BK645"/>
  <c r="J493"/>
  <c r="BK413"/>
  <c r="J1449"/>
  <c r="J1642"/>
  <c r="BK1467"/>
  <c r="J1236"/>
  <c r="J957"/>
  <c r="BK826"/>
  <c r="J740"/>
  <c r="J688"/>
  <c r="BK664"/>
  <c r="BK619"/>
  <c r="BK578"/>
  <c r="J561"/>
  <c r="BK530"/>
  <c r="J370"/>
  <c r="J208"/>
  <c r="J1871"/>
  <c r="J1744"/>
  <c r="J1443"/>
  <c r="J1300"/>
  <c r="BK1049"/>
  <c r="J1405"/>
  <c r="BK1869"/>
  <c r="BK1642"/>
  <c r="J1862"/>
  <c r="J1427"/>
  <c r="J1090"/>
  <c r="J1282"/>
  <c r="BK1542"/>
  <c r="J1180"/>
  <c r="J1258"/>
  <c r="J1112"/>
  <c r="BK1060"/>
  <c r="BK851"/>
  <c r="BK451"/>
  <c r="J388"/>
  <c r="BK1190"/>
  <c r="J1032"/>
  <c r="BK983"/>
  <c r="BK832"/>
  <c r="BK643"/>
  <c r="J619"/>
  <c r="J546"/>
  <c r="J506"/>
  <c r="BK450"/>
  <c r="J412"/>
  <c r="BK366"/>
  <c r="BK1358"/>
  <c r="J1097"/>
  <c r="J960"/>
  <c r="BK770"/>
  <c r="J765"/>
  <c r="BK700"/>
  <c r="BK612"/>
  <c r="BK506"/>
  <c r="BK462"/>
  <c r="J366"/>
  <c r="BK1458"/>
  <c r="BK1120"/>
  <c r="BK1019"/>
  <c r="BK925"/>
  <c r="BK837"/>
  <c r="J592"/>
  <c r="J536"/>
  <c r="BK489"/>
  <c r="J324"/>
  <c r="J200"/>
  <c r="BK1287"/>
  <c r="J1155"/>
  <c r="J1086"/>
  <c r="J979"/>
  <c r="BK824"/>
  <c r="J510"/>
  <c r="BK430"/>
  <c r="BK327"/>
  <c r="J968"/>
  <c r="J578"/>
  <c r="BK1405"/>
  <c r="J1609"/>
  <c r="J1489"/>
  <c r="BK1274"/>
  <c r="J1107"/>
  <c r="BK1011"/>
  <c r="BK714"/>
  <c r="BK594"/>
  <c r="J1377"/>
  <c r="J999"/>
  <c r="BK626"/>
  <c r="J723"/>
  <c r="J572"/>
  <c r="J273"/>
  <c r="BK1536"/>
  <c r="BK1163"/>
  <c r="J1071"/>
  <c r="J1089"/>
  <c r="BK1574"/>
  <c r="BK1708"/>
  <c r="J1333"/>
  <c r="J1761"/>
  <c r="J1042"/>
  <c r="BK662"/>
  <c r="BK403"/>
  <c r="J1171"/>
  <c r="BK933"/>
  <c r="BK554"/>
  <c r="BK227"/>
  <c r="J1128"/>
  <c r="J1383"/>
  <c r="BK1077"/>
  <c r="BK1024"/>
  <c r="BK648"/>
  <c r="BK418"/>
  <c r="BK1291"/>
  <c r="BK706"/>
  <c r="J630"/>
  <c r="J415"/>
  <c r="J1418"/>
  <c r="J897"/>
  <c r="J680"/>
  <c r="J1147"/>
  <c r="J556"/>
  <c r="BK170"/>
  <c r="J1467"/>
  <c r="BK1741"/>
  <c r="BK1554"/>
  <c r="J1303"/>
  <c r="BK914"/>
  <c r="J1458"/>
  <c r="BK1138"/>
  <c r="BK830"/>
  <c r="J416"/>
  <c r="J1177"/>
  <c r="J974"/>
  <c r="J658"/>
  <c r="BK502"/>
  <c r="J424"/>
  <c r="BK200"/>
  <c r="J1028"/>
  <c r="BK251"/>
  <c r="BK999"/>
  <c r="BK606"/>
  <c r="J519"/>
  <c r="BK263"/>
  <c r="BK1232"/>
  <c r="J851"/>
  <c r="BK438"/>
  <c r="BK1763"/>
  <c r="J1562"/>
  <c r="BK1389"/>
  <c r="J1163"/>
  <c r="J1758"/>
  <c r="J976"/>
  <c r="BK957"/>
  <c r="BK760"/>
  <c r="J623"/>
  <c r="J473"/>
  <c r="BK421"/>
  <c r="J1480"/>
  <c r="BK1333"/>
  <c r="BK1131"/>
  <c r="BK1063"/>
  <c r="BK966"/>
  <c r="J925"/>
  <c r="BK615"/>
  <c r="BK415"/>
  <c r="BK208"/>
  <c r="BK639"/>
  <c r="J279"/>
  <c r="J1358"/>
  <c r="J1067"/>
  <c r="BK712"/>
  <c r="BK669"/>
  <c r="BK559"/>
  <c r="J516"/>
  <c r="J390"/>
  <c r="J285"/>
  <c r="BK1862"/>
  <c r="BK1089"/>
  <c r="BK981"/>
  <c r="J893"/>
  <c r="BK726"/>
  <c r="J628"/>
  <c r="J594"/>
  <c r="J1016"/>
  <c r="J1058"/>
  <c r="J970"/>
  <c r="BK878"/>
  <c r="BK635"/>
  <c r="J454"/>
  <c r="J294"/>
  <c r="BK1399"/>
  <c r="BK1147"/>
  <c r="J1122"/>
  <c r="BK828"/>
  <c r="BK631"/>
  <c r="BK310"/>
  <c r="BK157"/>
  <c r="BK1534"/>
  <c r="J585"/>
  <c r="J420"/>
  <c r="J1357"/>
  <c r="J1060"/>
  <c r="J703"/>
  <c r="BK682"/>
  <c r="J634"/>
  <c r="BK556"/>
  <c r="J418"/>
  <c r="J160"/>
  <c r="J1132"/>
  <c r="BK955"/>
  <c r="BK814"/>
  <c r="BK659"/>
  <c r="BK596"/>
  <c r="BK480"/>
  <c r="J336"/>
  <c r="J263"/>
  <c r="BK1538"/>
  <c r="BK1562"/>
  <c r="J1507"/>
  <c r="J1242"/>
  <c r="BK1109"/>
  <c r="BK911"/>
  <c r="BK766"/>
  <c r="J748"/>
  <c r="J685"/>
  <c r="BK650"/>
  <c r="BK628"/>
  <c r="J608"/>
  <c r="BK569"/>
  <c r="J522"/>
  <c r="BK388"/>
  <c r="J1546"/>
  <c r="J1182"/>
  <c r="BK1115"/>
  <c r="J1233"/>
  <c r="BK1068"/>
  <c r="J1037"/>
  <c r="J700"/>
  <c r="BK493"/>
  <c r="BK424"/>
  <c r="BK1348"/>
  <c r="BK1090"/>
  <c r="BK1027"/>
  <c r="BK970"/>
  <c r="BK668"/>
  <c r="J639"/>
  <c r="J614"/>
  <c r="J544"/>
  <c r="J465"/>
  <c r="BK393"/>
  <c r="BK152"/>
  <c r="BK1107"/>
  <c r="J1041"/>
  <c r="J814"/>
  <c r="J772"/>
  <c r="J726"/>
  <c r="J662"/>
  <c r="BK618"/>
  <c r="BK513"/>
  <c r="BK459"/>
  <c r="BK1558"/>
  <c r="J1211"/>
  <c r="J1022"/>
  <c r="J955"/>
  <c r="BK839"/>
  <c r="BK600"/>
  <c r="BK557"/>
  <c r="J525"/>
  <c r="J360"/>
  <c r="J251"/>
  <c r="J157"/>
  <c r="J1525"/>
  <c r="J1220"/>
  <c r="J1056"/>
  <c r="J872"/>
  <c r="J821"/>
  <c r="J635"/>
  <c r="BK336"/>
  <c r="J152"/>
  <c r="BK1367"/>
  <c r="BK1132"/>
  <c r="J1083"/>
  <c r="J962"/>
  <c r="BK821"/>
  <c r="J590"/>
  <c r="J530"/>
  <c r="J166"/>
  <c r="BK1588"/>
  <c r="BK1233"/>
  <c r="BK1609"/>
  <c r="J1394"/>
  <c r="J1315"/>
  <c r="J1588"/>
  <c r="BK1270"/>
  <c r="BK1051"/>
  <c r="BK1029"/>
  <c r="J836"/>
  <c r="BK677"/>
  <c r="J450"/>
  <c r="BK1102"/>
  <c r="BK1171"/>
  <c r="BK1099"/>
  <c r="BK893"/>
  <c r="BK765"/>
  <c r="BK742"/>
  <c r="BK703"/>
  <c r="J643"/>
  <c r="BK630"/>
  <c r="J606"/>
  <c r="J564"/>
  <c r="BK536"/>
  <c r="J393"/>
  <c r="J184"/>
  <c i="1" r="AS94"/>
  <c i="2" r="BK1766"/>
  <c r="J1414"/>
  <c r="J881"/>
  <c r="J1063"/>
  <c r="J1763"/>
  <c r="BK1584"/>
  <c r="J1194"/>
  <c r="BK1433"/>
  <c r="J1014"/>
  <c r="J1299"/>
  <c r="BK1424"/>
  <c r="BK1282"/>
  <c r="J1117"/>
  <c r="J1052"/>
  <c r="BK872"/>
  <c r="J456"/>
  <c r="BK1058"/>
  <c r="BK790"/>
  <c r="J767"/>
  <c r="BK720"/>
  <c r="J1584"/>
  <c r="J1266"/>
  <c r="BK1122"/>
  <c r="BK968"/>
  <c r="BK833"/>
  <c r="BK611"/>
  <c r="J428"/>
  <c r="BK285"/>
  <c r="J1766"/>
  <c r="J1550"/>
  <c r="BK1377"/>
  <c r="J1104"/>
  <c r="BK1854"/>
  <c r="J1131"/>
  <c r="J1039"/>
  <c r="BK962"/>
  <c r="BK748"/>
  <c r="BK572"/>
  <c r="BK428"/>
  <c r="J327"/>
  <c r="J1434"/>
  <c r="BK1394"/>
  <c r="BK1086"/>
  <c r="J981"/>
  <c r="J831"/>
  <c r="J818"/>
  <c r="J596"/>
  <c r="BK544"/>
  <c r="BK259"/>
  <c r="BK1602"/>
  <c r="BK1236"/>
  <c r="J1094"/>
  <c r="BK1480"/>
  <c r="J1389"/>
  <c r="J1278"/>
  <c r="J1402"/>
  <c r="BK1224"/>
  <c r="J1049"/>
  <c r="BK1037"/>
  <c r="BK1022"/>
  <c r="BK976"/>
  <c r="BK818"/>
  <c r="BK696"/>
  <c r="BK590"/>
  <c r="BK465"/>
  <c r="J1411"/>
  <c r="J1321"/>
  <c r="BK1048"/>
  <c r="BK754"/>
  <c r="BK680"/>
  <c r="J627"/>
  <c r="J528"/>
  <c r="BK473"/>
  <c r="BK324"/>
  <c r="J232"/>
  <c r="J1863"/>
  <c r="BK1351"/>
  <c r="BK1067"/>
  <c r="J911"/>
  <c r="J824"/>
  <c r="BK692"/>
  <c r="J604"/>
  <c r="J589"/>
  <c r="J344"/>
  <c r="BK294"/>
  <c r="J1361"/>
  <c r="J1708"/>
  <c r="J1516"/>
  <c r="J1437"/>
  <c r="J1202"/>
  <c r="BK1155"/>
  <c r="BK1071"/>
  <c r="BK897"/>
  <c r="J760"/>
  <c r="J712"/>
  <c r="BK661"/>
  <c r="J633"/>
  <c r="J612"/>
  <c r="BK566"/>
  <c r="J513"/>
  <c r="BK352"/>
  <c r="J155"/>
  <c r="J1854"/>
  <c r="J1534"/>
  <c r="BK1402"/>
  <c r="BK1177"/>
  <c r="J966"/>
  <c r="BK1097"/>
  <c r="BK1863"/>
  <c r="J1538"/>
  <c r="BK1339"/>
  <c r="BK1303"/>
  <c r="J1424"/>
  <c r="BK1016"/>
  <c r="BK1592"/>
  <c r="J1602"/>
  <c r="BK1449"/>
  <c r="BK607"/>
  <c r="BK528"/>
  <c r="BK416"/>
  <c r="BK373"/>
  <c r="BK1361"/>
  <c r="J1102"/>
  <c r="J1011"/>
  <c r="J790"/>
  <c r="J766"/>
  <c r="J728"/>
  <c r="J697"/>
  <c r="J624"/>
  <c r="BK521"/>
  <c r="J480"/>
  <c r="BK370"/>
  <c r="BK834"/>
  <c r="J681"/>
  <c r="J462"/>
  <c r="BK330"/>
  <c r="J1675"/>
  <c r="J1536"/>
  <c r="J1860"/>
  <c r="J1138"/>
  <c r="J1043"/>
  <c r="BK965"/>
  <c r="BK889"/>
  <c r="BK734"/>
  <c r="J618"/>
  <c r="J438"/>
  <c r="BK344"/>
  <c r="BK1427"/>
  <c r="J1395"/>
  <c r="J1252"/>
  <c r="J1126"/>
  <c r="BK1054"/>
  <c r="J875"/>
  <c r="BK604"/>
  <c r="J582"/>
  <c r="BK533"/>
  <c r="BK291"/>
  <c r="BK1675"/>
  <c r="BK1327"/>
  <c r="BK1124"/>
  <c r="J1598"/>
  <c r="BK1418"/>
  <c r="J1291"/>
  <c r="BK1414"/>
  <c r="BK1266"/>
  <c r="J1091"/>
  <c r="BK1045"/>
  <c r="BK1034"/>
  <c r="J1019"/>
  <c r="J933"/>
  <c r="BK728"/>
  <c r="J706"/>
  <c r="J661"/>
  <c r="BK589"/>
  <c r="J444"/>
  <c r="BK1373"/>
  <c r="BK1065"/>
  <c r="BK708"/>
  <c r="BK689"/>
  <c r="J641"/>
  <c r="J566"/>
  <c r="BK522"/>
  <c r="BK386"/>
  <c r="BK1871"/>
  <c r="BK1860"/>
  <c r="BK1252"/>
  <c r="BK1074"/>
  <c r="J917"/>
  <c r="J832"/>
  <c r="J669"/>
  <c r="BK601"/>
  <c r="BK483"/>
  <c r="BK379"/>
  <c r="J291"/>
  <c r="BK1507"/>
  <c r="J1574"/>
  <c r="BK1498"/>
  <c r="BK1278"/>
  <c r="BK1041"/>
  <c r="J885"/>
  <c r="BK762"/>
  <c r="J720"/>
  <c r="J682"/>
  <c r="BK633"/>
  <c r="BK623"/>
  <c r="BK592"/>
  <c r="J559"/>
  <c r="J554"/>
  <c r="J403"/>
  <c r="BK360"/>
  <c r="BK164"/>
  <c r="J1869"/>
  <c r="BK1598"/>
  <c r="BK1383"/>
  <c r="BK1091"/>
  <c r="BK941"/>
  <c r="BK1042"/>
  <c r="BK1761"/>
  <c r="J1373"/>
  <c r="J1799"/>
  <c r="BK1443"/>
  <c r="J1074"/>
  <c r="BK979"/>
  <c r="J1578"/>
  <c r="BK1434"/>
  <c r="BK1299"/>
  <c r="J1115"/>
  <c r="J1065"/>
  <c r="BK881"/>
  <c r="BK585"/>
  <c r="J436"/>
  <c r="J310"/>
  <c r="BK1345"/>
  <c r="J1048"/>
  <c r="J987"/>
  <c r="BK917"/>
  <c r="J830"/>
  <c r="J650"/>
  <c r="BK621"/>
  <c r="BK598"/>
  <c r="J521"/>
  <c r="J440"/>
  <c r="J386"/>
  <c r="BK155"/>
  <c r="J1345"/>
  <c r="BK1056"/>
  <c r="BK987"/>
  <c r="BK767"/>
  <c r="J734"/>
  <c r="J689"/>
  <c r="J621"/>
  <c r="BK525"/>
  <c r="BK477"/>
  <c r="BK444"/>
  <c r="BK232"/>
  <c r="BK1202"/>
  <c r="BK1032"/>
  <c r="J607"/>
  <c r="J569"/>
  <c r="BK532"/>
  <c r="J485"/>
  <c r="BK160"/>
  <c r="BK1546"/>
  <c r="BK1126"/>
  <c r="BK1083"/>
  <c r="J1024"/>
  <c r="J878"/>
  <c r="BK685"/>
  <c r="J499"/>
  <c r="BK390"/>
  <c r="BK279"/>
  <c l="1" r="R295"/>
  <c r="BK453"/>
  <c r="J453"/>
  <c r="J105"/>
  <c r="P535"/>
  <c r="T603"/>
  <c r="P764"/>
  <c r="R1093"/>
  <c r="BK169"/>
  <c r="J169"/>
  <c r="J99"/>
  <c r="T169"/>
  <c r="BK411"/>
  <c r="J411"/>
  <c r="J101"/>
  <c r="BK419"/>
  <c r="J419"/>
  <c r="J102"/>
  <c r="R423"/>
  <c r="BK535"/>
  <c r="J535"/>
  <c r="J106"/>
  <c r="P603"/>
  <c r="T764"/>
  <c r="R1070"/>
  <c r="P1082"/>
  <c r="T1082"/>
  <c r="R1146"/>
  <c r="BK1302"/>
  <c r="J1302"/>
  <c r="J121"/>
  <c r="P1436"/>
  <c r="P151"/>
  <c r="R169"/>
  <c r="R411"/>
  <c r="R419"/>
  <c r="P453"/>
  <c r="BK617"/>
  <c r="J617"/>
  <c r="J108"/>
  <c r="R764"/>
  <c r="BK1070"/>
  <c r="J1070"/>
  <c r="J115"/>
  <c r="BK1093"/>
  <c r="J1093"/>
  <c r="J117"/>
  <c r="BK1235"/>
  <c r="J1235"/>
  <c r="J120"/>
  <c r="BK1436"/>
  <c r="J1436"/>
  <c r="J123"/>
  <c r="T295"/>
  <c r="BK423"/>
  <c r="J423"/>
  <c r="J104"/>
  <c r="R453"/>
  <c r="BK603"/>
  <c r="J603"/>
  <c r="J107"/>
  <c r="BK764"/>
  <c r="J764"/>
  <c r="J113"/>
  <c r="R1031"/>
  <c r="P1093"/>
  <c r="T1146"/>
  <c r="P1302"/>
  <c r="P1360"/>
  <c r="BK1608"/>
  <c r="J1608"/>
  <c r="J124"/>
  <c r="T151"/>
  <c r="P169"/>
  <c r="P411"/>
  <c r="P423"/>
  <c r="R535"/>
  <c r="T617"/>
  <c r="R684"/>
  <c r="P691"/>
  <c r="BK711"/>
  <c r="J711"/>
  <c r="J112"/>
  <c r="P711"/>
  <c r="BK1031"/>
  <c r="J1031"/>
  <c r="J114"/>
  <c r="P1070"/>
  <c r="T1093"/>
  <c r="T1235"/>
  <c r="BK1360"/>
  <c r="J1360"/>
  <c r="J122"/>
  <c r="T1436"/>
  <c r="R151"/>
  <c r="R150"/>
  <c r="BK295"/>
  <c r="J295"/>
  <c r="J100"/>
  <c r="T411"/>
  <c r="T419"/>
  <c r="T453"/>
  <c r="R603"/>
  <c r="R617"/>
  <c r="P684"/>
  <c r="BK691"/>
  <c r="J691"/>
  <c r="J110"/>
  <c r="T691"/>
  <c r="P699"/>
  <c r="T699"/>
  <c r="R711"/>
  <c r="P1031"/>
  <c r="T1070"/>
  <c r="R1082"/>
  <c r="P1146"/>
  <c r="R1235"/>
  <c r="T1302"/>
  <c r="T1360"/>
  <c r="R1608"/>
  <c r="BK151"/>
  <c r="J151"/>
  <c r="J98"/>
  <c r="P295"/>
  <c r="P419"/>
  <c r="T423"/>
  <c r="T535"/>
  <c r="P617"/>
  <c r="BK684"/>
  <c r="J684"/>
  <c r="J109"/>
  <c r="T684"/>
  <c r="R691"/>
  <c r="BK699"/>
  <c r="J699"/>
  <c r="J111"/>
  <c r="R699"/>
  <c r="T711"/>
  <c r="T1031"/>
  <c r="BK1082"/>
  <c r="J1082"/>
  <c r="J116"/>
  <c r="BK1146"/>
  <c r="J1146"/>
  <c r="J119"/>
  <c r="P1235"/>
  <c r="R1302"/>
  <c r="R1360"/>
  <c r="R1436"/>
  <c r="P1608"/>
  <c r="T1608"/>
  <c r="BK1853"/>
  <c r="J1853"/>
  <c r="J125"/>
  <c r="P1853"/>
  <c r="R1853"/>
  <c r="T1853"/>
  <c r="BK1134"/>
  <c r="J1134"/>
  <c r="J118"/>
  <c r="BK1865"/>
  <c r="J1865"/>
  <c r="J126"/>
  <c r="BK1868"/>
  <c r="J1868"/>
  <c r="J128"/>
  <c r="BK1870"/>
  <c r="J1870"/>
  <c r="J129"/>
  <c r="BF294"/>
  <c r="BF454"/>
  <c r="BF502"/>
  <c r="BF522"/>
  <c r="BF532"/>
  <c r="BF594"/>
  <c r="BF600"/>
  <c r="BF821"/>
  <c r="BF828"/>
  <c r="BF878"/>
  <c r="BF972"/>
  <c r="BF1042"/>
  <c r="BF1117"/>
  <c r="BF1163"/>
  <c r="BF1171"/>
  <c r="BF1177"/>
  <c r="BF1194"/>
  <c r="BF1233"/>
  <c r="BF1270"/>
  <c r="BF1274"/>
  <c r="BF1538"/>
  <c r="BF1562"/>
  <c r="E85"/>
  <c r="F92"/>
  <c r="J145"/>
  <c r="BF164"/>
  <c r="BF200"/>
  <c r="BF352"/>
  <c r="BF379"/>
  <c r="BF390"/>
  <c r="BF415"/>
  <c r="BF416"/>
  <c r="BF480"/>
  <c r="BF499"/>
  <c r="BF506"/>
  <c r="BF530"/>
  <c r="BF536"/>
  <c r="BF546"/>
  <c r="BF572"/>
  <c r="BF601"/>
  <c r="BF604"/>
  <c r="BF832"/>
  <c r="BF834"/>
  <c r="BF911"/>
  <c r="BF981"/>
  <c r="BF987"/>
  <c r="BF1014"/>
  <c r="BF1029"/>
  <c r="BF1083"/>
  <c r="BF1107"/>
  <c r="BF1220"/>
  <c r="BF1258"/>
  <c r="BF1427"/>
  <c r="BF1433"/>
  <c r="BF1437"/>
  <c r="BF1498"/>
  <c r="BF1507"/>
  <c r="BF1516"/>
  <c r="BF232"/>
  <c r="BF251"/>
  <c r="BF296"/>
  <c r="BF324"/>
  <c r="BF366"/>
  <c r="BF373"/>
  <c r="BF483"/>
  <c r="BF493"/>
  <c r="BF528"/>
  <c r="BF611"/>
  <c r="BF677"/>
  <c r="BF688"/>
  <c r="BF700"/>
  <c r="BF703"/>
  <c r="BF723"/>
  <c r="BF728"/>
  <c r="BF748"/>
  <c r="BF766"/>
  <c r="BF767"/>
  <c r="BF770"/>
  <c r="BF772"/>
  <c r="BF790"/>
  <c r="BF889"/>
  <c r="BF896"/>
  <c r="BF897"/>
  <c r="BF1011"/>
  <c r="BF1037"/>
  <c r="BF1048"/>
  <c r="BF1054"/>
  <c r="BF1060"/>
  <c r="BF1584"/>
  <c r="BF166"/>
  <c r="BF170"/>
  <c r="BF451"/>
  <c r="BF544"/>
  <c r="BF606"/>
  <c r="BF614"/>
  <c r="BF619"/>
  <c r="BF633"/>
  <c r="BF659"/>
  <c r="BF661"/>
  <c r="BF662"/>
  <c r="BF664"/>
  <c r="BF824"/>
  <c r="BF826"/>
  <c r="BF831"/>
  <c r="BF885"/>
  <c r="BF933"/>
  <c r="BF941"/>
  <c r="BF955"/>
  <c r="BF966"/>
  <c r="BF1022"/>
  <c r="BF1043"/>
  <c r="BF1071"/>
  <c r="BF1086"/>
  <c r="BF1202"/>
  <c r="BF1211"/>
  <c r="BF1321"/>
  <c r="BF1327"/>
  <c r="BF1333"/>
  <c r="BF1357"/>
  <c r="BF1536"/>
  <c r="BF1550"/>
  <c r="J146"/>
  <c r="BF310"/>
  <c r="BF418"/>
  <c r="BF420"/>
  <c r="BF421"/>
  <c r="BF438"/>
  <c r="BF450"/>
  <c r="BF459"/>
  <c r="BF489"/>
  <c r="BF692"/>
  <c r="BF836"/>
  <c r="BF837"/>
  <c r="BF1065"/>
  <c r="BF1067"/>
  <c r="BF1104"/>
  <c r="BF1128"/>
  <c r="BF1155"/>
  <c r="BF1242"/>
  <c r="BF1300"/>
  <c r="BF1091"/>
  <c r="BF1099"/>
  <c r="BF1339"/>
  <c r="BF1389"/>
  <c r="BF1558"/>
  <c r="BF1568"/>
  <c r="BF1578"/>
  <c r="BF1287"/>
  <c r="BF1395"/>
  <c r="BF1414"/>
  <c r="BF1418"/>
  <c r="BF1554"/>
  <c r="BF1063"/>
  <c r="BF1135"/>
  <c r="BF1424"/>
  <c r="BF1642"/>
  <c r="BF925"/>
  <c r="BF962"/>
  <c r="BF965"/>
  <c r="BF974"/>
  <c r="BF1039"/>
  <c r="BF1077"/>
  <c r="BF1097"/>
  <c r="BF1112"/>
  <c r="BF1124"/>
  <c r="BF1138"/>
  <c r="BF1147"/>
  <c r="BF1377"/>
  <c r="BF1309"/>
  <c r="BF1863"/>
  <c r="BF1866"/>
  <c r="BF1266"/>
  <c r="BF1358"/>
  <c r="BF1394"/>
  <c r="BF1860"/>
  <c r="BF1090"/>
  <c r="BF1131"/>
  <c r="BF1278"/>
  <c r="BF1345"/>
  <c r="BF1525"/>
  <c r="BF1862"/>
  <c r="BF875"/>
  <c r="BF893"/>
  <c r="BF968"/>
  <c r="BF1315"/>
  <c r="BF1373"/>
  <c r="BF1405"/>
  <c r="BF1602"/>
  <c r="BF1758"/>
  <c r="BF1799"/>
  <c r="F145"/>
  <c r="BF155"/>
  <c r="BF157"/>
  <c r="BF344"/>
  <c r="BF360"/>
  <c r="BF386"/>
  <c r="BF403"/>
  <c r="BF412"/>
  <c r="BF413"/>
  <c r="BF533"/>
  <c r="BF557"/>
  <c r="BF590"/>
  <c r="BF615"/>
  <c r="BF618"/>
  <c r="BF623"/>
  <c r="BF634"/>
  <c r="BF643"/>
  <c r="BF648"/>
  <c r="BF658"/>
  <c r="BF669"/>
  <c r="BF682"/>
  <c r="BF708"/>
  <c r="BF714"/>
  <c r="BF720"/>
  <c r="BF742"/>
  <c r="BF762"/>
  <c r="BF765"/>
  <c r="BF818"/>
  <c r="BF830"/>
  <c r="BF851"/>
  <c r="BF976"/>
  <c r="BF1024"/>
  <c r="BF1027"/>
  <c r="BF1045"/>
  <c r="BF1049"/>
  <c r="BF1224"/>
  <c r="BF1282"/>
  <c r="BF1542"/>
  <c r="BF1402"/>
  <c r="BF1434"/>
  <c r="BF1871"/>
  <c r="BF1480"/>
  <c r="BF330"/>
  <c r="BF370"/>
  <c r="BF510"/>
  <c r="BF519"/>
  <c r="BF521"/>
  <c r="BF554"/>
  <c r="BF556"/>
  <c r="BF566"/>
  <c r="BF578"/>
  <c r="BF589"/>
  <c r="BF628"/>
  <c r="BF630"/>
  <c r="BF631"/>
  <c r="BF641"/>
  <c r="BF689"/>
  <c r="BF696"/>
  <c r="BF726"/>
  <c r="BF734"/>
  <c r="BF881"/>
  <c r="BF1016"/>
  <c r="BF1028"/>
  <c r="BF1052"/>
  <c r="BF1068"/>
  <c r="BF1367"/>
  <c r="BF1383"/>
  <c r="BF1675"/>
  <c r="BF1741"/>
  <c r="BF1869"/>
  <c r="BF160"/>
  <c r="BF263"/>
  <c r="BF273"/>
  <c r="BF291"/>
  <c r="BF388"/>
  <c r="BF393"/>
  <c r="BF462"/>
  <c r="BF477"/>
  <c r="BF513"/>
  <c r="BF525"/>
  <c r="BF561"/>
  <c r="BF607"/>
  <c r="BF612"/>
  <c r="BF650"/>
  <c r="BF680"/>
  <c r="BF681"/>
  <c r="BF685"/>
  <c r="BF709"/>
  <c r="BF740"/>
  <c r="BF760"/>
  <c r="BF814"/>
  <c r="BF872"/>
  <c r="BF1053"/>
  <c r="BF1056"/>
  <c r="BF1299"/>
  <c r="BF1303"/>
  <c r="BF1399"/>
  <c r="BF440"/>
  <c r="BF456"/>
  <c r="BF569"/>
  <c r="BF585"/>
  <c r="BF621"/>
  <c r="BF624"/>
  <c r="BF626"/>
  <c r="BF635"/>
  <c r="BF637"/>
  <c r="BF712"/>
  <c r="BF754"/>
  <c r="BF833"/>
  <c r="BF839"/>
  <c r="BF914"/>
  <c r="BF917"/>
  <c r="BF1041"/>
  <c r="BF1094"/>
  <c r="BF1102"/>
  <c r="BF1109"/>
  <c r="BF1120"/>
  <c r="BF1182"/>
  <c r="BF1252"/>
  <c r="BF1291"/>
  <c r="BF1295"/>
  <c r="BF1592"/>
  <c r="BF1411"/>
  <c r="BF1443"/>
  <c r="BF1467"/>
  <c r="BF1588"/>
  <c r="BF1763"/>
  <c r="BF1449"/>
  <c r="BF1489"/>
  <c r="BF1546"/>
  <c r="J143"/>
  <c r="BF152"/>
  <c r="BF184"/>
  <c r="BF198"/>
  <c r="BF208"/>
  <c r="BF227"/>
  <c r="BF259"/>
  <c r="BF285"/>
  <c r="BF559"/>
  <c r="BF564"/>
  <c r="BF596"/>
  <c r="BF598"/>
  <c r="BF960"/>
  <c r="BF983"/>
  <c r="BF1032"/>
  <c r="BF1034"/>
  <c r="BF1058"/>
  <c r="BF1089"/>
  <c r="BF1115"/>
  <c r="BF1190"/>
  <c r="BF1232"/>
  <c r="BF1348"/>
  <c r="BF1351"/>
  <c r="BF1458"/>
  <c r="BF1534"/>
  <c r="BF1832"/>
  <c r="BF279"/>
  <c r="BF327"/>
  <c r="BF336"/>
  <c r="BF395"/>
  <c r="BF424"/>
  <c r="BF428"/>
  <c r="BF430"/>
  <c r="BF436"/>
  <c r="BF444"/>
  <c r="BF465"/>
  <c r="BF473"/>
  <c r="BF485"/>
  <c r="BF516"/>
  <c r="BF582"/>
  <c r="BF592"/>
  <c r="BF608"/>
  <c r="BF627"/>
  <c r="BF639"/>
  <c r="BF645"/>
  <c r="BF668"/>
  <c r="BF697"/>
  <c r="BF706"/>
  <c r="BF863"/>
  <c r="BF957"/>
  <c r="BF970"/>
  <c r="BF979"/>
  <c r="BF1019"/>
  <c r="BF1051"/>
  <c r="BF1074"/>
  <c r="BF1122"/>
  <c r="BF1236"/>
  <c r="BF1708"/>
  <c r="BF1744"/>
  <c r="BF999"/>
  <c r="BF1079"/>
  <c r="BF1126"/>
  <c r="BF1132"/>
  <c r="BF1180"/>
  <c r="BF1361"/>
  <c r="BF1574"/>
  <c r="BF1598"/>
  <c r="BF1609"/>
  <c r="BF1761"/>
  <c r="BF1766"/>
  <c r="BF1854"/>
  <c r="J33"/>
  <c i="1" r="AV95"/>
  <c i="2" r="F37"/>
  <c i="1" r="BD95"/>
  <c r="BD94"/>
  <c r="W33"/>
  <c i="2" r="F33"/>
  <c i="1" r="AZ95"/>
  <c r="AZ94"/>
  <c r="W29"/>
  <c i="2" r="F36"/>
  <c i="1" r="BC95"/>
  <c r="BC94"/>
  <c r="AY94"/>
  <c i="2" r="F35"/>
  <c i="1" r="BB95"/>
  <c r="BB94"/>
  <c r="W31"/>
  <c i="2" l="1" r="T422"/>
  <c r="P422"/>
  <c r="T150"/>
  <c r="T149"/>
  <c r="P150"/>
  <c r="R422"/>
  <c r="R149"/>
  <c r="BK150"/>
  <c r="BK149"/>
  <c r="J149"/>
  <c r="J96"/>
  <c r="BK422"/>
  <c r="J422"/>
  <c r="J103"/>
  <c r="BK1867"/>
  <c r="J1867"/>
  <c r="J127"/>
  <c r="J34"/>
  <c i="1" r="AW95"/>
  <c r="AT95"/>
  <c r="AV94"/>
  <c r="AK29"/>
  <c r="AX94"/>
  <c r="W32"/>
  <c i="2" r="F34"/>
  <c i="1" r="BA95"/>
  <c r="BA94"/>
  <c r="W30"/>
  <c i="2" l="1" r="P149"/>
  <c i="1" r="AU95"/>
  <c i="2" r="J150"/>
  <c r="J97"/>
  <c i="1" r="AU94"/>
  <c i="2" r="J30"/>
  <c i="1" r="AG95"/>
  <c r="AG94"/>
  <c r="AK26"/>
  <c r="AW94"/>
  <c r="AK30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<sst xmlns="http://schemas.openxmlformats.org/spreadsheetml/2006/main">
  <si>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</si>
  <si>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</si>
  <si>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</si>
  <si>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</si>
  <si>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</si>
  <si>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{ca2547bd-8d6f-444f-ad6b-3b42158e8763}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</si>
  <si>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</si>
  <si>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</si>
  <si>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</si>
  <si>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</si>
  <si>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</si>
  <si>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</si>
  <si>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</si>
  <si>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</si>
  <si>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</si>
  <si>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</si>
  <si>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</si>
  <si>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Byty Bělohorská</t>
  </si>
  <si>
    <t>KSO:</t>
  </si>
  <si>
    <t>CC-CZ:</t>
  </si>
  <si>
    <t>Místo:</t>
  </si>
  <si>
    <t xml:space="preserve"> </t>
  </si>
  <si>
    <t>Datum:</t>
  </si>
  <si>
    <t>1. 6. 2025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</si>
  <si>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</si>
  <si>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</si>
  <si>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</si>
  <si>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</si>
  <si>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</si>
  <si>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</si>
  <si>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</si>
  <si>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</si>
  <si>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</si>
  <si>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</si>
  <si>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</si>
  <si>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</si>
  <si>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</si>
  <si>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</si>
  <si>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</si>
  <si>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</si>
  <si>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</si>
  <si>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</si>
  <si>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</si>
  <si>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</si>
  <si>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</si>
  <si>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</si>
  <si>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</si>
  <si>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</si>
  <si>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</si>
  <si>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</si>
  <si>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</si>
  <si>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</si>
  <si>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</si>
  <si>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</si>
  <si>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</si>
  <si>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</si>
  <si>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</si>
  <si>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</si>
  <si>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</si>
  <si>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</si>
  <si>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</si>
  <si>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</si>
  <si>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</si>
  <si>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</si>
  <si>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</si>
  <si>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</si>
  <si>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</si>
  <si>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</si>
  <si>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</si>
  <si>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</si>
  <si>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</si>
  <si>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</si>
  <si>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</si>
  <si>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</si>
  <si>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</si>
  <si>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</si>
  <si>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</si>
  <si>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</si>
  <si>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03</t>
  </si>
  <si>
    <t>Bělohorská 1688/122, byt č.1, 2.NP</t>
  </si>
  <si>
    <t>STA</t>
  </si>
  <si>
    <t>1</t>
  </si>
  <si>
    <t>{224b62b5-a092-46f4-836a-1ec3f7a2242d}</t>
  </si>
  <si>
    <t>KRYCÍ LIST SOUPISU PRACÍ</t>
  </si>
  <si>
    <t>Objekt:</t>
  </si>
  <si>
    <t>03 - Bělohorská 1688/122, byt č.1, 2.NP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</si>
  <si>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</si>
  <si>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</si>
  <si>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</si>
  <si>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</si>
  <si>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</si>
  <si>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</si>
  <si>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</si>
  <si>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</si>
  <si>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</si>
  <si>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</si>
  <si>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</si>
  <si>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</si>
  <si>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</si>
  <si>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</si>
  <si>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</si>
  <si>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</si>
  <si>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</si>
  <si>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</si>
  <si>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</si>
  <si>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</si>
  <si>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</si>
  <si>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</si>
  <si>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</si>
  <si>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</si>
  <si>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</si>
  <si>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</si>
  <si>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</si>
  <si>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</si>
  <si>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</si>
  <si>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</si>
  <si>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</si>
  <si>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</si>
  <si>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</si>
  <si>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</si>
  <si>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</si>
  <si>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</si>
  <si>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</si>
  <si>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</si>
  <si>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</si>
  <si>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</si>
  <si>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</si>
  <si>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</si>
  <si>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</si>
  <si>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</si>
  <si>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</si>
  <si>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</si>
  <si>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</si>
  <si>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</si>
  <si>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</si>
  <si>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</si>
  <si>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</si>
  <si>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</si>
  <si>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</si>
  <si>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</si>
  <si>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</si>
  <si>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</si>
  <si>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</si>
  <si>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317941121</t>
  </si>
  <si>
    <t>Osazování ocelových válcovaných nosníků na zdivu I, IE, U, UE nebo L do č. 12 nebo výšky do 120 mm</t>
  </si>
  <si>
    <t>t</t>
  </si>
  <si>
    <t>4</t>
  </si>
  <si>
    <t>2</t>
  </si>
  <si>
    <t>-1920618169</t>
  </si>
  <si>
    <t>VV</t>
  </si>
  <si>
    <t>Překlady nad novými dveřmi do koupelny, komory a WC</t>
  </si>
  <si>
    <t>4,47*1,2*2/1000*3</t>
  </si>
  <si>
    <t>M</t>
  </si>
  <si>
    <t>13010422</t>
  </si>
  <si>
    <t>úhelník ocelový rovnostranný jakost S235JR (11 375) 50x50x6mm</t>
  </si>
  <si>
    <t>8</t>
  </si>
  <si>
    <t>184841835</t>
  </si>
  <si>
    <t>0,032*1,1 'Přepočtené koeficientem množství</t>
  </si>
  <si>
    <t>340235212</t>
  </si>
  <si>
    <t>Zazdívka otvorů v příčkách nebo stěnách pl do 0,0225 m2 cihlami plnými tl přes 100 mm</t>
  </si>
  <si>
    <t>kus</t>
  </si>
  <si>
    <t>-1347456791</t>
  </si>
  <si>
    <t>Prostupy ZTI a elektro, odvětrávací mřížky</t>
  </si>
  <si>
    <t>4+6+4</t>
  </si>
  <si>
    <t>340239212</t>
  </si>
  <si>
    <t>Zazdívka otvorů v příčkách nebo stěnách pl přes 1 do 4 m2 cihlami plnými tl přes 100 mm</t>
  </si>
  <si>
    <t>m2</t>
  </si>
  <si>
    <t>-25851117</t>
  </si>
  <si>
    <t>Dozdění příček po výměně zárubní v koupelně, komoře a na WC</t>
  </si>
  <si>
    <t>1,5*3</t>
  </si>
  <si>
    <t>Součet</t>
  </si>
  <si>
    <t>5</t>
  </si>
  <si>
    <t>342291121</t>
  </si>
  <si>
    <t>Ukotvení příček k cihelným konstrukcím plochými kotvami</t>
  </si>
  <si>
    <t>m</t>
  </si>
  <si>
    <t>1384887998</t>
  </si>
  <si>
    <t>6</t>
  </si>
  <si>
    <t>346272236.XLA</t>
  </si>
  <si>
    <t>Přizdívka z tvárnic Ytong Klasik tl 100 mm</t>
  </si>
  <si>
    <t>-874121622</t>
  </si>
  <si>
    <t>Obezdívka WC nádržky</t>
  </si>
  <si>
    <t>1,2</t>
  </si>
  <si>
    <t>Úpravy povrchů, podlahy a osazování výplní</t>
  </si>
  <si>
    <t>7</t>
  </si>
  <si>
    <t>611131121</t>
  </si>
  <si>
    <t>Penetrační disperzní nátěr vnitřních stropů nanášený ručně</t>
  </si>
  <si>
    <t>1632049451</t>
  </si>
  <si>
    <t>Chodba 101</t>
  </si>
  <si>
    <t>4,5*1,26+1,05*0,5</t>
  </si>
  <si>
    <t>Koupelna 102</t>
  </si>
  <si>
    <t>0,72*1,55+1,45*(1,68-0,72)</t>
  </si>
  <si>
    <t>WC 103</t>
  </si>
  <si>
    <t>0,78*1,29</t>
  </si>
  <si>
    <t>Komora 104</t>
  </si>
  <si>
    <t>0,82*1,9</t>
  </si>
  <si>
    <t>Kuchyně105</t>
  </si>
  <si>
    <t>2,6*3,26+2,05*0,1</t>
  </si>
  <si>
    <t>Pokoj 106</t>
  </si>
  <si>
    <t>6,05*3,33+2,08*0,15-0,3*0,67</t>
  </si>
  <si>
    <t>611311131</t>
  </si>
  <si>
    <t>Vápenný štuk vnitřních rovných stropů tloušťky do 3 mm</t>
  </si>
  <si>
    <t>-142742711</t>
  </si>
  <si>
    <t>9</t>
  </si>
  <si>
    <t>611315111</t>
  </si>
  <si>
    <t>Vápenná hladká omítka rýh ve stropech š do 150 mm</t>
  </si>
  <si>
    <t>-1353136837</t>
  </si>
  <si>
    <t>12*0,1</t>
  </si>
  <si>
    <t>10</t>
  </si>
  <si>
    <t>612131101</t>
  </si>
  <si>
    <t>Cementový postřik vnitřních stěn nanášený celoplošně ručně</t>
  </si>
  <si>
    <t>-2076376734</t>
  </si>
  <si>
    <t>Koupelna pod obklad</t>
  </si>
  <si>
    <t>(1,55*2+1,68*2)*2,4-0,7*2</t>
  </si>
  <si>
    <t>WC pod obklad</t>
  </si>
  <si>
    <t>(1,29*2+0,78*2)*1,5-0,7*1,5</t>
  </si>
  <si>
    <t>Kuchyně po obkladu</t>
  </si>
  <si>
    <t>1,3*2,1+0,5*(2,56+0,58)</t>
  </si>
  <si>
    <t>11</t>
  </si>
  <si>
    <t>612131121</t>
  </si>
  <si>
    <t>Penetrační disperzní nátěr vnitřních stěn nanášený ručně</t>
  </si>
  <si>
    <t>155219956</t>
  </si>
  <si>
    <t>(4,5*2+1,26*2+0,5*2)*3,164-0,8*2*3-0,7*2*3</t>
  </si>
  <si>
    <t>(1,68*2+1,55*2)*3,13-0,7*2</t>
  </si>
  <si>
    <t>(1,29*2+0,78*2)*3,13-0,7*2</t>
  </si>
  <si>
    <t>(0,82*2+1,9*2)*3,13-0,7*2</t>
  </si>
  <si>
    <t>Kuchyně 105</t>
  </si>
  <si>
    <t>(2,6*2+3,26*2+0,1*2)*3,119-0,8*2-2,05*1,58+0,2*(2,05+1,58*2)</t>
  </si>
  <si>
    <t>(3,33*2+6,05*2+0,15*2)*3,106-0,8*2-2,08*1,58+0,2*(2,08+1,58*2)</t>
  </si>
  <si>
    <t>Odpočet obkladů</t>
  </si>
  <si>
    <t>Koupelna</t>
  </si>
  <si>
    <t>-((1,55*2+1,68*2)*2,4-0,7*2)</t>
  </si>
  <si>
    <t>WC</t>
  </si>
  <si>
    <t>-((1,29*2+0,78*2)*1,5-0,7*1,5)</t>
  </si>
  <si>
    <t>612142001</t>
  </si>
  <si>
    <t>Pletivo sklovláknité vnitřních stěn vtlačené do tmelu</t>
  </si>
  <si>
    <t>934048091</t>
  </si>
  <si>
    <t>Nádržka WC</t>
  </si>
  <si>
    <t>13</t>
  </si>
  <si>
    <t>612311131</t>
  </si>
  <si>
    <t>Vápenný štuk vnitřních stěn tloušťky do 3 mm</t>
  </si>
  <si>
    <t>928215495</t>
  </si>
  <si>
    <t>14</t>
  </si>
  <si>
    <t>612315111</t>
  </si>
  <si>
    <t>Vápenná hladká omítka rýh ve stěnách š do 150 mm</t>
  </si>
  <si>
    <t>1294588902</t>
  </si>
  <si>
    <t>Kanalizace připojovací</t>
  </si>
  <si>
    <t>17,5*0,15</t>
  </si>
  <si>
    <t>Vodovod</t>
  </si>
  <si>
    <t>40*0,15</t>
  </si>
  <si>
    <t>Elektro</t>
  </si>
  <si>
    <t>250*0,03</t>
  </si>
  <si>
    <t>15</t>
  </si>
  <si>
    <t>612315211</t>
  </si>
  <si>
    <t>Vápenná hladká omítka malých ploch do 0,09 m2 na stěnách</t>
  </si>
  <si>
    <t>-1420702226</t>
  </si>
  <si>
    <t>Prostupy, otlučená místa v omítce místností</t>
  </si>
  <si>
    <t>30</t>
  </si>
  <si>
    <t>16</t>
  </si>
  <si>
    <t>612321121</t>
  </si>
  <si>
    <t>Vápenocementová omítka hladká jednovrstvá vnitřních stěn nanášená ručně</t>
  </si>
  <si>
    <t>-1413033889</t>
  </si>
  <si>
    <t>Oprava stoupačky na chodbě</t>
  </si>
  <si>
    <t>0,5*3,2</t>
  </si>
  <si>
    <t>17</t>
  </si>
  <si>
    <t>631341151</t>
  </si>
  <si>
    <t>Doplnění dosavadních mazanin plochy do 1 m2 betonem lehkým keramickým tl do 80 mm</t>
  </si>
  <si>
    <t>m3</t>
  </si>
  <si>
    <t>1068738905</t>
  </si>
  <si>
    <t>2*0,08</t>
  </si>
  <si>
    <t>0,5*0,08</t>
  </si>
  <si>
    <t>18</t>
  </si>
  <si>
    <t>631362022</t>
  </si>
  <si>
    <t>Výztuž mazanin z kompozitních sítí D drátu 3 mm velikost ok 100 x 100 mm</t>
  </si>
  <si>
    <t>-1620002282</t>
  </si>
  <si>
    <t>1,5</t>
  </si>
  <si>
    <t>0,5</t>
  </si>
  <si>
    <t>19</t>
  </si>
  <si>
    <t>635211411</t>
  </si>
  <si>
    <t>Doplnění násypů pod podlahy, mazaniny a dlažby perlitem pl do 2 m2</t>
  </si>
  <si>
    <t>-2135082144</t>
  </si>
  <si>
    <t>2*0,15</t>
  </si>
  <si>
    <t>0,5*0,15</t>
  </si>
  <si>
    <t>20</t>
  </si>
  <si>
    <t>642942111</t>
  </si>
  <si>
    <t>Osazování zárubní nebo rámů dveřních kovových do 2,5 m2 na MC</t>
  </si>
  <si>
    <t>1208554040</t>
  </si>
  <si>
    <t>Koupelna, komora a WC</t>
  </si>
  <si>
    <t>1+1+1</t>
  </si>
  <si>
    <t>55331486</t>
  </si>
  <si>
    <t>zárubeň jednokřídlá ocelová pro zdění tl stěny 110-150mm rozměru 700/1970, 2100mm</t>
  </si>
  <si>
    <t>1683048578</t>
  </si>
  <si>
    <t>Ostatní konstrukce a práce, bourání</t>
  </si>
  <si>
    <t>22</t>
  </si>
  <si>
    <t>949101111</t>
  </si>
  <si>
    <t>Lešení pomocné pro objekty pozemních staveb s lešeňovou podlahou v do 1,9 m zatížení do 150 kg/m2</t>
  </si>
  <si>
    <t>-841914454</t>
  </si>
  <si>
    <t>23</t>
  </si>
  <si>
    <t>952901111</t>
  </si>
  <si>
    <t>Vyčištění budov bytové a občanské výstavby při výšce podlaží do 4 m</t>
  </si>
  <si>
    <t>-535193247</t>
  </si>
  <si>
    <t>24</t>
  </si>
  <si>
    <t>952902021</t>
  </si>
  <si>
    <t>Čištění budov zametení hladkých podlah</t>
  </si>
  <si>
    <t>-2051583338</t>
  </si>
  <si>
    <t>Denní úklid společných prostor</t>
  </si>
  <si>
    <t>100*45</t>
  </si>
  <si>
    <t>25</t>
  </si>
  <si>
    <t>962031132</t>
  </si>
  <si>
    <t>Bourání příček nebo přizdívek z cihel pálených tl do 100 mm</t>
  </si>
  <si>
    <t>-432277189</t>
  </si>
  <si>
    <t>Obezdění vany</t>
  </si>
  <si>
    <t>1,65*0,6</t>
  </si>
  <si>
    <t>26</t>
  </si>
  <si>
    <t>965042131</t>
  </si>
  <si>
    <t>Bourání podkladů pod dlažby nebo mazanin betonových nebo z litého asfaltu tl do 100 mm pl do 4 m2</t>
  </si>
  <si>
    <t>-955772802</t>
  </si>
  <si>
    <t>27</t>
  </si>
  <si>
    <t>965046111</t>
  </si>
  <si>
    <t>Broušení stávajících betonových podlah úběr do 3 mm</t>
  </si>
  <si>
    <t>-1884275143</t>
  </si>
  <si>
    <t>1,29*0,78</t>
  </si>
  <si>
    <t>28</t>
  </si>
  <si>
    <t>965046119</t>
  </si>
  <si>
    <t>Příplatek k broušení stávajících betonových podlah za každý další 1 mm úběru</t>
  </si>
  <si>
    <t>20541910</t>
  </si>
  <si>
    <t>29</t>
  </si>
  <si>
    <t>965081223</t>
  </si>
  <si>
    <t>Bourání podlah z dlaždic keramických nebo xylolitových tl přes 10 mm plochy přes 1 m2</t>
  </si>
  <si>
    <t>-535685524</t>
  </si>
  <si>
    <t>965082923</t>
  </si>
  <si>
    <t>Odstranění násypů pod podlahami tl do 100 mm pl přes 2 m2</t>
  </si>
  <si>
    <t>-607119225</t>
  </si>
  <si>
    <t>31</t>
  </si>
  <si>
    <t>968072455</t>
  </si>
  <si>
    <t>Vybourání kovových dveřních zárubní pl do 2 m2</t>
  </si>
  <si>
    <t>-2012764134</t>
  </si>
  <si>
    <t>Koupelna a WC</t>
  </si>
  <si>
    <t>0,6*2*3</t>
  </si>
  <si>
    <t>32</t>
  </si>
  <si>
    <t>971033231</t>
  </si>
  <si>
    <t>Vybourání otvorů ve zdivu cihelném pl do 0,0225 m2 na MVC nebo MV tl do 150 mm</t>
  </si>
  <si>
    <t>1206930899</t>
  </si>
  <si>
    <t>Prostupy ZTI a elektro</t>
  </si>
  <si>
    <t>33</t>
  </si>
  <si>
    <t>974031132</t>
  </si>
  <si>
    <t>Vysekání rýh ve zdivu cihelném hl do 50 mm š do 70 mm</t>
  </si>
  <si>
    <t>1777721923</t>
  </si>
  <si>
    <t>Kanalizace umyvadlo</t>
  </si>
  <si>
    <t>40</t>
  </si>
  <si>
    <t>34</t>
  </si>
  <si>
    <t>974031153</t>
  </si>
  <si>
    <t>Vysekání rýh ve zdivu cihelném hl do 100 mm š do 100 mm</t>
  </si>
  <si>
    <t>-741735433</t>
  </si>
  <si>
    <t>Kanalizace</t>
  </si>
  <si>
    <t>Kuchyň dřez,myčka,pračka</t>
  </si>
  <si>
    <t>35</t>
  </si>
  <si>
    <t>974082112</t>
  </si>
  <si>
    <t>Vysekání rýh pro ploché vodiče v omítce MV nebo MVC stěn š do 30 mm</t>
  </si>
  <si>
    <t>-604294245</t>
  </si>
  <si>
    <t>250</t>
  </si>
  <si>
    <t>36</t>
  </si>
  <si>
    <t>974082172</t>
  </si>
  <si>
    <t>Vysekání rýh pro ploché vodiče v omítce MV nebo MVC stropů š do 30 mm</t>
  </si>
  <si>
    <t>395166472</t>
  </si>
  <si>
    <t>37</t>
  </si>
  <si>
    <t>977132111</t>
  </si>
  <si>
    <t>Vyvrtání otvorů pro elektroinstalační krabice ve stěnách z cihel hloubky do 60 mm</t>
  </si>
  <si>
    <t>1711465741</t>
  </si>
  <si>
    <t>krabice elektro</t>
  </si>
  <si>
    <t>75</t>
  </si>
  <si>
    <t>38</t>
  </si>
  <si>
    <t>977311112</t>
  </si>
  <si>
    <t>Řezání stávajících betonových mazanin nevyztužených hl do 100 mm</t>
  </si>
  <si>
    <t>-853775269</t>
  </si>
  <si>
    <t>39</t>
  </si>
  <si>
    <t>978013191</t>
  </si>
  <si>
    <t>Otlučení (osekání) vnitřní vápenné nebo vápenocementové omítky stěn v rozsahu přes 50 do 100 %</t>
  </si>
  <si>
    <t>1543489907</t>
  </si>
  <si>
    <t>Koupelna pod obklad neobložené plocha</t>
  </si>
  <si>
    <t>(1,55*2+1,68*2)*(2,4-1,9)-0,6*2</t>
  </si>
  <si>
    <t>(1,38*2+0,89*2-0,6)*(1,5-1,3)</t>
  </si>
  <si>
    <t>978059541</t>
  </si>
  <si>
    <t>Odsekání a odebrání obkladů stěn z vnitřních obkládaček plochy přes 1 m2</t>
  </si>
  <si>
    <t>-1472081570</t>
  </si>
  <si>
    <t>(1,55*2+1,68*2)*1,9-0,6*1,9</t>
  </si>
  <si>
    <t>(1,29*2+0,78*2)*1,3-0,6*1,3</t>
  </si>
  <si>
    <t>997</t>
  </si>
  <si>
    <t>Přesun sutě</t>
  </si>
  <si>
    <t>41</t>
  </si>
  <si>
    <t>997013214</t>
  </si>
  <si>
    <t>Vnitrostaveništní doprava suti a vybouraných hmot pro budovy v přes 12 do 15 m ručně</t>
  </si>
  <si>
    <t>1249750846</t>
  </si>
  <si>
    <t>42</t>
  </si>
  <si>
    <t>997013219</t>
  </si>
  <si>
    <t>Příplatek k vnitrostaveništní dopravě suti a vybouraných hmot za zvětšenou dopravu suti ZKD 10 m</t>
  </si>
  <si>
    <t>283472477</t>
  </si>
  <si>
    <t>5,882*2 'Přepočtené koeficientem množství</t>
  </si>
  <si>
    <t>43</t>
  </si>
  <si>
    <t>997013501</t>
  </si>
  <si>
    <t>Odvoz suti a vybouraných hmot na skládku nebo meziskládku do 1 km se složením</t>
  </si>
  <si>
    <t>2125476820</t>
  </si>
  <si>
    <t>44</t>
  </si>
  <si>
    <t>997013509</t>
  </si>
  <si>
    <t>Příplatek k odvozu suti a vybouraných hmot na skládku ZKD 1 km přes 1 km</t>
  </si>
  <si>
    <t>556569882</t>
  </si>
  <si>
    <t>5,882*19 'Přepočtené koeficientem množství</t>
  </si>
  <si>
    <t>45</t>
  </si>
  <si>
    <t>997013631</t>
  </si>
  <si>
    <t>Poplatek za uložení na skládce (skládkovné) stavebního odpadu směsného kód odpadu 17 09 04</t>
  </si>
  <si>
    <t>-122967164</t>
  </si>
  <si>
    <t>998</t>
  </si>
  <si>
    <t>Přesun hmot</t>
  </si>
  <si>
    <t>46</t>
  </si>
  <si>
    <t>998018002</t>
  </si>
  <si>
    <t>Přesun hmot pro budovy ruční pro budovy v přes 6 do 12 m</t>
  </si>
  <si>
    <t>-1401611780</t>
  </si>
  <si>
    <t>47</t>
  </si>
  <si>
    <t>998018011</t>
  </si>
  <si>
    <t>Příplatek k ručnímu přesunu hmot pro budovy zděné za zvětšený přesun ZKD 100 m</t>
  </si>
  <si>
    <t>2067120305</t>
  </si>
  <si>
    <t>PSV</t>
  </si>
  <si>
    <t>Práce a dodávky PSV</t>
  </si>
  <si>
    <t>711</t>
  </si>
  <si>
    <t>Izolace proti vodě, vlhkosti a plynům</t>
  </si>
  <si>
    <t>48</t>
  </si>
  <si>
    <t>711199101</t>
  </si>
  <si>
    <t>Provedení těsnícího pásu do spoje dilatační nebo styčné spáry podlaha - stěna</t>
  </si>
  <si>
    <t>-2042254029</t>
  </si>
  <si>
    <t xml:space="preserve">Koupelna  - styk podlahy s obkladem</t>
  </si>
  <si>
    <t>1,68*2+1,552*2</t>
  </si>
  <si>
    <t>49</t>
  </si>
  <si>
    <t>28355022</t>
  </si>
  <si>
    <t>páska pružná těsnící hydroizolační š do 125mm</t>
  </si>
  <si>
    <t>876243262</t>
  </si>
  <si>
    <t>6,464*1,05 'Přepočtené koeficientem množství</t>
  </si>
  <si>
    <t>50</t>
  </si>
  <si>
    <t>711199102</t>
  </si>
  <si>
    <t>Provedení těsnícího koutu pro vnější nebo vnitřní roh spáry podlaha - stěna</t>
  </si>
  <si>
    <t>-789901803</t>
  </si>
  <si>
    <t>Koupelna kout</t>
  </si>
  <si>
    <t>Koupelna roh</t>
  </si>
  <si>
    <t>51</t>
  </si>
  <si>
    <t>59054242</t>
  </si>
  <si>
    <t>páska pružná těsnící hydroizolační -kout</t>
  </si>
  <si>
    <t>-1379783281</t>
  </si>
  <si>
    <t>15,8730158730159*0,315 'Přepočtené koeficientem množství</t>
  </si>
  <si>
    <t>52</t>
  </si>
  <si>
    <t>59054004</t>
  </si>
  <si>
    <t>páska pružná těsnící hydroizolační-roh</t>
  </si>
  <si>
    <t>-417759551</t>
  </si>
  <si>
    <t>53</t>
  </si>
  <si>
    <t>711493111</t>
  </si>
  <si>
    <t>Izolace proti podpovrchové a tlakové vodě vodorovná těsnicí hmotou dvousložkovou na bázi cementu</t>
  </si>
  <si>
    <t>-192003885</t>
  </si>
  <si>
    <t>Koupelna podlaha</t>
  </si>
  <si>
    <t>54</t>
  </si>
  <si>
    <t>711493121</t>
  </si>
  <si>
    <t>Izolace proti podpovrchové a tlakové vodě svislá těsnicí hmotou dvousložkovou na bázi cementu</t>
  </si>
  <si>
    <t>356559120</t>
  </si>
  <si>
    <t xml:space="preserve">Koupelna  - soklík</t>
  </si>
  <si>
    <t>(1,68*2+1,55*2)*0,15</t>
  </si>
  <si>
    <t>Za sprchovým koutem</t>
  </si>
  <si>
    <t>(1+1)*2,5</t>
  </si>
  <si>
    <t>55</t>
  </si>
  <si>
    <t>998711122</t>
  </si>
  <si>
    <t>Přesun hmot tonážní pro izolace proti vodě, vlhkosti a plynům ruční v objektech v přes 6 do 12 m</t>
  </si>
  <si>
    <t>-1617312156</t>
  </si>
  <si>
    <t>56</t>
  </si>
  <si>
    <t>998711129</t>
  </si>
  <si>
    <t>Příplatek k ručnímu přesunu hmot tonážnímu pro izolace proti vodě, vlhkosti a plynům za zvětšený přesun ZKD 50 m</t>
  </si>
  <si>
    <t>579314076</t>
  </si>
  <si>
    <t>0,047*2 'Přepočtené koeficientem množství</t>
  </si>
  <si>
    <t>721</t>
  </si>
  <si>
    <t>Zdravotechnika - vnitřní kanalizace</t>
  </si>
  <si>
    <t>57</t>
  </si>
  <si>
    <t>721140905</t>
  </si>
  <si>
    <t>Potrubí litinové vsazení odbočky DN 100</t>
  </si>
  <si>
    <t>1160912725</t>
  </si>
  <si>
    <t>58</t>
  </si>
  <si>
    <t>721140915</t>
  </si>
  <si>
    <t>Potrubí litinové propojení potrubí DN 100</t>
  </si>
  <si>
    <t>-932274575</t>
  </si>
  <si>
    <t>Oprava stoupačky na chodbě, napojení nových rozvodů na stávající stoupačku na WC</t>
  </si>
  <si>
    <t>3+1</t>
  </si>
  <si>
    <t>59</t>
  </si>
  <si>
    <t>721140925</t>
  </si>
  <si>
    <t>Potrubí litinové odpadní krácení trub DN 100</t>
  </si>
  <si>
    <t>-1293132339</t>
  </si>
  <si>
    <t>OPrava stoupačky na chodbě</t>
  </si>
  <si>
    <t>60</t>
  </si>
  <si>
    <t>55253126</t>
  </si>
  <si>
    <t>trouba kanalizační hrdlová litinová pozinkovaná s obalem z cementové malty 6m DN 100</t>
  </si>
  <si>
    <t>1677423515</t>
  </si>
  <si>
    <t>61</t>
  </si>
  <si>
    <t>721170972</t>
  </si>
  <si>
    <t>Potrubí z PVC krácení trub DN 50</t>
  </si>
  <si>
    <t>1783729652</t>
  </si>
  <si>
    <t xml:space="preserve">Kuchyně  dřez</t>
  </si>
  <si>
    <t>Koupelna umyvadlo</t>
  </si>
  <si>
    <t>Komora pračka</t>
  </si>
  <si>
    <t>62</t>
  </si>
  <si>
    <t>721170973</t>
  </si>
  <si>
    <t>Potrubí z PVC krácení trub DN 70</t>
  </si>
  <si>
    <t>-653048091</t>
  </si>
  <si>
    <t>Vana</t>
  </si>
  <si>
    <t>63</t>
  </si>
  <si>
    <t>721170974</t>
  </si>
  <si>
    <t>Potrubí z PVC krácení trub DN 110</t>
  </si>
  <si>
    <t>1949573976</t>
  </si>
  <si>
    <t>64</t>
  </si>
  <si>
    <t>721171808</t>
  </si>
  <si>
    <t>Demontáž potrubí z PVC D přes 75 do 114</t>
  </si>
  <si>
    <t>2042097715</t>
  </si>
  <si>
    <t>65</t>
  </si>
  <si>
    <t>721171915</t>
  </si>
  <si>
    <t>Potrubí z PP propojení potrubí DN 110</t>
  </si>
  <si>
    <t>222090346</t>
  </si>
  <si>
    <t>1+1</t>
  </si>
  <si>
    <t>66</t>
  </si>
  <si>
    <t>721174042</t>
  </si>
  <si>
    <t>Potrubí kanalizační z PP připojovací DN 40</t>
  </si>
  <si>
    <t>95599592</t>
  </si>
  <si>
    <t>Umyvadlo</t>
  </si>
  <si>
    <t>67</t>
  </si>
  <si>
    <t>721174043</t>
  </si>
  <si>
    <t>Potrubí kanalizační z PP připojovací DN 50</t>
  </si>
  <si>
    <t>-596761770</t>
  </si>
  <si>
    <t>Kuchyň dřez a myčka, pračka v komoře -část rozvodu</t>
  </si>
  <si>
    <t>68</t>
  </si>
  <si>
    <t>721174044</t>
  </si>
  <si>
    <t>Potrubí kanalizační z PP připojovací DN 75</t>
  </si>
  <si>
    <t>1138849918</t>
  </si>
  <si>
    <t>Sprcha</t>
  </si>
  <si>
    <t>Část rozvodu a napojení kuchyně</t>
  </si>
  <si>
    <t>69</t>
  </si>
  <si>
    <t>721174045</t>
  </si>
  <si>
    <t>Potrubí kanalizační z PP připojovací DN 110</t>
  </si>
  <si>
    <t>-1799553599</t>
  </si>
  <si>
    <t>70</t>
  </si>
  <si>
    <t>721194104</t>
  </si>
  <si>
    <t>Vyvedení a upevnění odpadních výpustek DN 40</t>
  </si>
  <si>
    <t>-363125938</t>
  </si>
  <si>
    <t>71</t>
  </si>
  <si>
    <t>721194105</t>
  </si>
  <si>
    <t>Vyvedení a upevnění odpadních výpustek DN 50</t>
  </si>
  <si>
    <t>1568183136</t>
  </si>
  <si>
    <t>Dřez, myčka, pračka</t>
  </si>
  <si>
    <t>72</t>
  </si>
  <si>
    <t>721194107</t>
  </si>
  <si>
    <t>Vyvedení a upevnění odpadních výpustek DN 70</t>
  </si>
  <si>
    <t>-155532831</t>
  </si>
  <si>
    <t>73</t>
  </si>
  <si>
    <t>721194109</t>
  </si>
  <si>
    <t>Vyvedení a upevnění odpadních výpustek DN 110</t>
  </si>
  <si>
    <t>256980605</t>
  </si>
  <si>
    <t>74</t>
  </si>
  <si>
    <t>721219128</t>
  </si>
  <si>
    <t>Montáž odtokového sprchového žlabu délky do 1050 mm</t>
  </si>
  <si>
    <t>-1133897168</t>
  </si>
  <si>
    <t>APZ101850</t>
  </si>
  <si>
    <t>Sprchový žlab Alca 85 cm nerez APZ101-850</t>
  </si>
  <si>
    <t>1415495018</t>
  </si>
  <si>
    <t>76</t>
  </si>
  <si>
    <t>LINE850M</t>
  </si>
  <si>
    <t>Rošt Alca 85 cm nerez mat zebra LINE-850M</t>
  </si>
  <si>
    <t>39043200</t>
  </si>
  <si>
    <t>77</t>
  </si>
  <si>
    <t>721229111</t>
  </si>
  <si>
    <t xml:space="preserve">Montáž zápachové uzávěrky pro pračku a myčku do DN 50  ostatní typ</t>
  </si>
  <si>
    <t>671623230</t>
  </si>
  <si>
    <t>pračka + myčka</t>
  </si>
  <si>
    <t>78</t>
  </si>
  <si>
    <t>6000041890</t>
  </si>
  <si>
    <t>Sifon pračkový podomítkový Alca APS3P nerez s přivzdušněním</t>
  </si>
  <si>
    <t>-706952641</t>
  </si>
  <si>
    <t>79</t>
  </si>
  <si>
    <t>721290111</t>
  </si>
  <si>
    <t>Zkouška těsnosti potrubí kanalizace vodou DN do 125</t>
  </si>
  <si>
    <t>-1652335697</t>
  </si>
  <si>
    <t>11,5</t>
  </si>
  <si>
    <t>80</t>
  </si>
  <si>
    <t>721910912</t>
  </si>
  <si>
    <t>Pročištění odpadů svislých v jednom podlaží DN do 200</t>
  </si>
  <si>
    <t>1334484900</t>
  </si>
  <si>
    <t>81</t>
  </si>
  <si>
    <t>998721122</t>
  </si>
  <si>
    <t>Přesun hmot tonážní pro vnitřní kanalizaci ruční v objektech v přes 6 do 12 m</t>
  </si>
  <si>
    <t>-1011461713</t>
  </si>
  <si>
    <t>82</t>
  </si>
  <si>
    <t>998721129</t>
  </si>
  <si>
    <t>Příplatek k ručnímu přesunu hmot tonážnímu pro vnitřní kanalizaci za zvětšený přesun ZKD 50 m</t>
  </si>
  <si>
    <t>1602161937</t>
  </si>
  <si>
    <t>0,082*2 'Přepočtené koeficientem množství</t>
  </si>
  <si>
    <t>722</t>
  </si>
  <si>
    <t>Zdravotechnika - vnitřní vodovod</t>
  </si>
  <si>
    <t>83</t>
  </si>
  <si>
    <t>722170801</t>
  </si>
  <si>
    <t>Demontáž rozvodů vody z plastů D do 25</t>
  </si>
  <si>
    <t>-279686240</t>
  </si>
  <si>
    <t>Kuchyně + přívod do kuchyně</t>
  </si>
  <si>
    <t>84</t>
  </si>
  <si>
    <t>722171913</t>
  </si>
  <si>
    <t>Potrubí plastové odříznutí trubky D přes 20 do 25 mm</t>
  </si>
  <si>
    <t>1094202498</t>
  </si>
  <si>
    <t>85</t>
  </si>
  <si>
    <t>722174003</t>
  </si>
  <si>
    <t>Potrubí vodovodní plastové PPR svar polyfúze PN 16 D 25x3,5 mm</t>
  </si>
  <si>
    <t>1530174688</t>
  </si>
  <si>
    <t>Koupelna sprcha, umyvadlo</t>
  </si>
  <si>
    <t>Kuchyně dřez, myčka, pračka,bojler</t>
  </si>
  <si>
    <t>86</t>
  </si>
  <si>
    <t>722179191</t>
  </si>
  <si>
    <t>Příplatek k rozvodu vody z plastů za malý rozsah prací na zakázce do 20 m</t>
  </si>
  <si>
    <t>soubor</t>
  </si>
  <si>
    <t>-2134897658</t>
  </si>
  <si>
    <t>87</t>
  </si>
  <si>
    <t>722179192</t>
  </si>
  <si>
    <t>Příplatek k rozvodu vody z plastů za potrubí do D 32 mm do 15 svarů</t>
  </si>
  <si>
    <t>-721923974</t>
  </si>
  <si>
    <t>88</t>
  </si>
  <si>
    <t>722181212</t>
  </si>
  <si>
    <t>Ochrana vodovodního potrubí přilepenými termoizolačními trubicemi z PE tl do 6 mm DN přes 22 do 32 mm</t>
  </si>
  <si>
    <t>-978078956</t>
  </si>
  <si>
    <t>89</t>
  </si>
  <si>
    <t>722181851</t>
  </si>
  <si>
    <t>Demontáž termoizolačních trubic z trub D do 45</t>
  </si>
  <si>
    <t>-1478909742</t>
  </si>
  <si>
    <t>90</t>
  </si>
  <si>
    <t>722190401</t>
  </si>
  <si>
    <t>Vyvedení a upevnění výpustku DN do 25</t>
  </si>
  <si>
    <t>-964701933</t>
  </si>
  <si>
    <t>dřez,sprcha, umyvadlo, myčka, pračka,WC</t>
  </si>
  <si>
    <t>2+2+2+1+1+1</t>
  </si>
  <si>
    <t>91</t>
  </si>
  <si>
    <t>722190901</t>
  </si>
  <si>
    <t>Uzavření nebo otevření vodovodního potrubí při opravách</t>
  </si>
  <si>
    <t>1130537803</t>
  </si>
  <si>
    <t>92</t>
  </si>
  <si>
    <t>722220151</t>
  </si>
  <si>
    <t>Nástěnka závitová plastová PPR PN 20 DN 16 x G 1/2"</t>
  </si>
  <si>
    <t>-881613845</t>
  </si>
  <si>
    <t>wc, myčka, pračka,umyvadlo,dřez</t>
  </si>
  <si>
    <t>1+1+1+2+2</t>
  </si>
  <si>
    <t>93</t>
  </si>
  <si>
    <t>722220161</t>
  </si>
  <si>
    <t>Nástěnný komplet plastový PPR PN 20 DN 20 x G 1/2"</t>
  </si>
  <si>
    <t>1517082497</t>
  </si>
  <si>
    <t>sprcha</t>
  </si>
  <si>
    <t>94</t>
  </si>
  <si>
    <t>722220861</t>
  </si>
  <si>
    <t>Demontáž armatur závitových se dvěma závity G do 3/4</t>
  </si>
  <si>
    <t>-1208616817</t>
  </si>
  <si>
    <t xml:space="preserve">Rohový ventil  wc , ventil pračka komora</t>
  </si>
  <si>
    <t>Původní ventil u vodoměrů</t>
  </si>
  <si>
    <t>95</t>
  </si>
  <si>
    <t>722232012</t>
  </si>
  <si>
    <t>Kohout kulový podomítkový G 3/4" PN 16 do 120°C vnitřní závit</t>
  </si>
  <si>
    <t>1891255756</t>
  </si>
  <si>
    <t>Vodoměry</t>
  </si>
  <si>
    <t>96</t>
  </si>
  <si>
    <t>722232221</t>
  </si>
  <si>
    <t>Kohout kulový rohový G 1/2" PN 42 do 185°C plnoprůtokový s 2x vnějším závitem</t>
  </si>
  <si>
    <t>430766076</t>
  </si>
  <si>
    <t>dřez, umyvadlo</t>
  </si>
  <si>
    <t>2+2</t>
  </si>
  <si>
    <t>97</t>
  </si>
  <si>
    <t>722239101</t>
  </si>
  <si>
    <t>Montáž armatur vodovodních se dvěma závity G 1/2"</t>
  </si>
  <si>
    <t>423616332</t>
  </si>
  <si>
    <t xml:space="preserve">hadice k umyvadlu </t>
  </si>
  <si>
    <t>98</t>
  </si>
  <si>
    <t>RAF.XF0050P</t>
  </si>
  <si>
    <t>hadice flexibilní XF0050P 3,8" délka 400 mm bal. 2 kusy</t>
  </si>
  <si>
    <t>-1549271049</t>
  </si>
  <si>
    <t>99</t>
  </si>
  <si>
    <t>722260812</t>
  </si>
  <si>
    <t>Demontáž vodoměrů závitových G 3/4</t>
  </si>
  <si>
    <t>829546327</t>
  </si>
  <si>
    <t>100</t>
  </si>
  <si>
    <t>722260922</t>
  </si>
  <si>
    <t>Zpětná montáž vodoměrů závitových G 3/4</t>
  </si>
  <si>
    <t>-1539174799</t>
  </si>
  <si>
    <t>101</t>
  </si>
  <si>
    <t>38821301</t>
  </si>
  <si>
    <t>vodoměr bytový s přípravou pro dálkovou komunikaci bez magnetické spojky DN 15 Q=1,6m3/h R100 T30/90 dl 110mm</t>
  </si>
  <si>
    <t>1765326861</t>
  </si>
  <si>
    <t>102</t>
  </si>
  <si>
    <t>722290234</t>
  </si>
  <si>
    <t>Proplach a dezinfekce vodovodního potrubí DN do 80</t>
  </si>
  <si>
    <t>-431117441</t>
  </si>
  <si>
    <t>103</t>
  </si>
  <si>
    <t>722290246</t>
  </si>
  <si>
    <t>Zkouška těsnosti vodovodního potrubí plastového DN do 40</t>
  </si>
  <si>
    <t>426390438</t>
  </si>
  <si>
    <t>104</t>
  </si>
  <si>
    <t>998722122</t>
  </si>
  <si>
    <t>Přesun hmot tonážní pro vnitřní vodovod ruční v objektech v přes 6 do 12 m</t>
  </si>
  <si>
    <t>158253686</t>
  </si>
  <si>
    <t>105</t>
  </si>
  <si>
    <t>998722129</t>
  </si>
  <si>
    <t>Příplatek k ručnímu k přesunu hmot tonážnímu pro vnitřní vodovod za zvětšený přesun ZKD 50 m</t>
  </si>
  <si>
    <t>1575806867</t>
  </si>
  <si>
    <t>0,046*2 'Přepočtené koeficientem množství</t>
  </si>
  <si>
    <t>723</t>
  </si>
  <si>
    <t>Zdravotechnika - vnitřní plynovod</t>
  </si>
  <si>
    <t>106</t>
  </si>
  <si>
    <t>723150802</t>
  </si>
  <si>
    <t>Demontáž potrubí ocelové hladké svařované D přes 32 do 44,5</t>
  </si>
  <si>
    <t>1597318021</t>
  </si>
  <si>
    <t>107</t>
  </si>
  <si>
    <t>723160804</t>
  </si>
  <si>
    <t>Demontáž přípojka k plynoměru na závit bez ochozu G 1</t>
  </si>
  <si>
    <t>pár</t>
  </si>
  <si>
    <t>1659335407</t>
  </si>
  <si>
    <t>108</t>
  </si>
  <si>
    <t>723160831</t>
  </si>
  <si>
    <t>Demontáž rozpěrky k plynoměru G 1</t>
  </si>
  <si>
    <t>1565776498</t>
  </si>
  <si>
    <t>109</t>
  </si>
  <si>
    <t>723229104</t>
  </si>
  <si>
    <t>Montáž armatur plynovodních s jedním závitem G 1" ostatní typ</t>
  </si>
  <si>
    <t>1024516636</t>
  </si>
  <si>
    <t>zátka</t>
  </si>
  <si>
    <t>110</t>
  </si>
  <si>
    <t>31942687</t>
  </si>
  <si>
    <t>zátka mosaz 1"</t>
  </si>
  <si>
    <t>-33808808</t>
  </si>
  <si>
    <t>111</t>
  </si>
  <si>
    <t>723260801</t>
  </si>
  <si>
    <t>Demontáž plynoměrů G 2 nebo G 4 nebo G 10 max. průtok do 16 m3/hod.</t>
  </si>
  <si>
    <t>344634234</t>
  </si>
  <si>
    <t>112</t>
  </si>
  <si>
    <t>998723122</t>
  </si>
  <si>
    <t>Přesun hmot tonážní pro vnitřní plynovod ruční v objektech v přes 6 do 12 m</t>
  </si>
  <si>
    <t>387430021</t>
  </si>
  <si>
    <t>113</t>
  </si>
  <si>
    <t>998723129</t>
  </si>
  <si>
    <t>Příplatek k ručnímu přesunu hmot tonážnímu pro vnitřní plynovod za zvětšený přesun ZKD 50 m</t>
  </si>
  <si>
    <t>1142018277</t>
  </si>
  <si>
    <t>0,002*2 'Přepočtené koeficientem množství</t>
  </si>
  <si>
    <t>725</t>
  </si>
  <si>
    <t>Zdravotechnika - zařizovací předměty</t>
  </si>
  <si>
    <t>114</t>
  </si>
  <si>
    <t>725110811</t>
  </si>
  <si>
    <t>Demontáž klozetů splachovacích s nádrží</t>
  </si>
  <si>
    <t>-423540201</t>
  </si>
  <si>
    <t>115</t>
  </si>
  <si>
    <t>725119125</t>
  </si>
  <si>
    <t>Montáž klozetových mís závěsných na nosné stěny</t>
  </si>
  <si>
    <t>560527762</t>
  </si>
  <si>
    <t>116</t>
  </si>
  <si>
    <t>T007801</t>
  </si>
  <si>
    <t>Wc závěsné Ideal Standard Tesi zadní odpad T007801</t>
  </si>
  <si>
    <t>-2112987977</t>
  </si>
  <si>
    <t>117</t>
  </si>
  <si>
    <t>725119131</t>
  </si>
  <si>
    <t>Montáž klozetových sedátek standardních</t>
  </si>
  <si>
    <t>-957584029</t>
  </si>
  <si>
    <t>118</t>
  </si>
  <si>
    <t>T352801</t>
  </si>
  <si>
    <t>WC prkénko Ideal Standard Tesi plast bílá T352801</t>
  </si>
  <si>
    <t>180101398</t>
  </si>
  <si>
    <t>119</t>
  </si>
  <si>
    <t>725210821</t>
  </si>
  <si>
    <t>Demontáž umyvadel bez výtokových armatur</t>
  </si>
  <si>
    <t>1177123108</t>
  </si>
  <si>
    <t>120</t>
  </si>
  <si>
    <t>725219102</t>
  </si>
  <si>
    <t>Montáž umyvadla připevněného na šrouby do zdiva</t>
  </si>
  <si>
    <t>-132415340</t>
  </si>
  <si>
    <t>121</t>
  </si>
  <si>
    <t>109620001041</t>
  </si>
  <si>
    <t>Umyvadlo Laufen Pro S 55x46,5 cm otvor pro baterii uprostřed H8109620001041</t>
  </si>
  <si>
    <t>182195173</t>
  </si>
  <si>
    <t>122</t>
  </si>
  <si>
    <t>725220851</t>
  </si>
  <si>
    <t>Demontáž van akrylátových</t>
  </si>
  <si>
    <t>1949122727</t>
  </si>
  <si>
    <t>123</t>
  </si>
  <si>
    <t>725244907</t>
  </si>
  <si>
    <t>Montáž zástěny sprchové rohové (sprchový kout)</t>
  </si>
  <si>
    <t>-969350241</t>
  </si>
  <si>
    <t>124</t>
  </si>
  <si>
    <t>SIKOTEXQ90CRT</t>
  </si>
  <si>
    <t>Sprchový kout čtverec 90x90 cm SAT TEX SIKOTEXQ90CRT</t>
  </si>
  <si>
    <t>980080175</t>
  </si>
  <si>
    <t>125</t>
  </si>
  <si>
    <t>725291653</t>
  </si>
  <si>
    <t>Montáž zásobníku toaletních papírů</t>
  </si>
  <si>
    <t>1523446347</t>
  </si>
  <si>
    <t>126</t>
  </si>
  <si>
    <t>SPI26</t>
  </si>
  <si>
    <t>Držák toaletního papíru SAT Cube Way chrom SPI26</t>
  </si>
  <si>
    <t>1604185521</t>
  </si>
  <si>
    <t>127</t>
  </si>
  <si>
    <t>725291666</t>
  </si>
  <si>
    <t>Montáž háčku</t>
  </si>
  <si>
    <t>-502479235</t>
  </si>
  <si>
    <t>128</t>
  </si>
  <si>
    <t>SPI22</t>
  </si>
  <si>
    <t>Dvojháček Optima Cube Way chrom SPI22</t>
  </si>
  <si>
    <t>1806610689</t>
  </si>
  <si>
    <t>129</t>
  </si>
  <si>
    <t>725310823</t>
  </si>
  <si>
    <t>Demontáž dřez jednoduchý vestavěný v kuchyňských sestavách bez výtokových armatur</t>
  </si>
  <si>
    <t>-1314608872</t>
  </si>
  <si>
    <t>130</t>
  </si>
  <si>
    <t>725610810</t>
  </si>
  <si>
    <t>Demontáž sporáků plynových</t>
  </si>
  <si>
    <t>925298320</t>
  </si>
  <si>
    <t>131</t>
  </si>
  <si>
    <t>725819202</t>
  </si>
  <si>
    <t>Montáž ventilů nástěnných G 3/4"</t>
  </si>
  <si>
    <t>2132035258</t>
  </si>
  <si>
    <t>pračka a myčka</t>
  </si>
  <si>
    <t>132</t>
  </si>
  <si>
    <t>05440</t>
  </si>
  <si>
    <t>Pračkový ventil Schell Comfort 3/4" horní ovládání CR 05440</t>
  </si>
  <si>
    <t>2067278196</t>
  </si>
  <si>
    <t>133</t>
  </si>
  <si>
    <t>725820801</t>
  </si>
  <si>
    <t>Demontáž baterie nástěnné do G 3 / 4</t>
  </si>
  <si>
    <t>1447374088</t>
  </si>
  <si>
    <t>Kuchyně</t>
  </si>
  <si>
    <t>134</t>
  </si>
  <si>
    <t>725829131</t>
  </si>
  <si>
    <t>Montáž baterie umyvadlové stojánkové G 1/2" ostatní typ</t>
  </si>
  <si>
    <t>-541350188</t>
  </si>
  <si>
    <t>135</t>
  </si>
  <si>
    <t>902030</t>
  </si>
  <si>
    <t>Umyvadlová baterie Novaservis Titania Cosmos s clic-clacem chrom 90203,0</t>
  </si>
  <si>
    <t>2068934104</t>
  </si>
  <si>
    <t>136</t>
  </si>
  <si>
    <t>725849411</t>
  </si>
  <si>
    <t>Montáž baterie sprchové nástěnná s nastavitelnou výškou sprchy</t>
  </si>
  <si>
    <t>-1648765044</t>
  </si>
  <si>
    <t>137</t>
  </si>
  <si>
    <t>902610E</t>
  </si>
  <si>
    <t>Sprchová baterie Novaservis Titani Cosmos Eco se sprchovým setem 150 mm chrom 90261,0E</t>
  </si>
  <si>
    <t>-1573961095</t>
  </si>
  <si>
    <t>138</t>
  </si>
  <si>
    <t>725859101</t>
  </si>
  <si>
    <t>Montáž ventilů odpadních do DN 32 pro zařizovací předměty</t>
  </si>
  <si>
    <t>-772640315</t>
  </si>
  <si>
    <t>139</t>
  </si>
  <si>
    <t>50105000</t>
  </si>
  <si>
    <t>Hansgrohe soupravy Odtoková Push-Open pro 50105000</t>
  </si>
  <si>
    <t>1734988720</t>
  </si>
  <si>
    <t>140</t>
  </si>
  <si>
    <t>725860812</t>
  </si>
  <si>
    <t>Demontáž uzávěrů zápachu dvojitých</t>
  </si>
  <si>
    <t>-2041269969</t>
  </si>
  <si>
    <t>Dřez</t>
  </si>
  <si>
    <t>141</t>
  </si>
  <si>
    <t>725869101</t>
  </si>
  <si>
    <t>Montáž zápachových uzávěrek umyvadlových do DN 40</t>
  </si>
  <si>
    <t>-1646972528</t>
  </si>
  <si>
    <t>142</t>
  </si>
  <si>
    <t>SIFMLUX</t>
  </si>
  <si>
    <t>Sifon umyvadlový Optima 5/4 CR SIFMLUX</t>
  </si>
  <si>
    <t>-776463874</t>
  </si>
  <si>
    <t>143</t>
  </si>
  <si>
    <t>998725122</t>
  </si>
  <si>
    <t>Přesun hmot tonážní pro zařizovací předměty ruční v objektech v přes 6 do 12 m</t>
  </si>
  <si>
    <t>1548185041</t>
  </si>
  <si>
    <t>144</t>
  </si>
  <si>
    <t>998725129</t>
  </si>
  <si>
    <t>Příplatek k ručnímu přesunu hmot tonážnímu pro zařizovací předměty za zvětšený přesun ZKD 50 m</t>
  </si>
  <si>
    <t>-2064367384</t>
  </si>
  <si>
    <t>0,085*2 'Přepočtené koeficientem množství</t>
  </si>
  <si>
    <t>726</t>
  </si>
  <si>
    <t>Zdravotechnika - předstěnové instalace</t>
  </si>
  <si>
    <t>145</t>
  </si>
  <si>
    <t>726131061</t>
  </si>
  <si>
    <t>Instalační předstěna pro klozet závěsný v 820 mm s ovládáním shora do stěn s kov kcí</t>
  </si>
  <si>
    <t>8954603</t>
  </si>
  <si>
    <t>146</t>
  </si>
  <si>
    <t>998726132</t>
  </si>
  <si>
    <t>Přesun hmot tonážní pro instalační prefabrikáty ruční v objektech v přes 6 do 12 m</t>
  </si>
  <si>
    <t>525862826</t>
  </si>
  <si>
    <t>147</t>
  </si>
  <si>
    <t>998726139</t>
  </si>
  <si>
    <t>Příplatek k ručnímu přesunu hmot tonážnímu pro instalační prefabrikáty za zvětšený přesun ZKD 50 m</t>
  </si>
  <si>
    <t>-508264617</t>
  </si>
  <si>
    <t>0,014*2 'Přepočtené koeficientem množství</t>
  </si>
  <si>
    <t>733</t>
  </si>
  <si>
    <t>Ústřední vytápění - rozvodné potrubí</t>
  </si>
  <si>
    <t>148</t>
  </si>
  <si>
    <t>733890102</t>
  </si>
  <si>
    <t>Zmrazení potrubí ocelového, měděného nebo plastového D přes 22 do 54 mm</t>
  </si>
  <si>
    <t>638439161</t>
  </si>
  <si>
    <t>Pokoje</t>
  </si>
  <si>
    <t>149</t>
  </si>
  <si>
    <t>998733122</t>
  </si>
  <si>
    <t>Přesun hmot tonážní pro rozvody potrubí ruční v objektech v přes 6 do 12 m</t>
  </si>
  <si>
    <t>820411434</t>
  </si>
  <si>
    <t>150</t>
  </si>
  <si>
    <t>998733129</t>
  </si>
  <si>
    <t>Příplatek k ručnímu přesunu hmot tonážnímu pro rozvody potrubí za zvětšený přesun ZKD 50 m</t>
  </si>
  <si>
    <t>840991424</t>
  </si>
  <si>
    <t>0,001*2 'Přepočtené koeficientem množství</t>
  </si>
  <si>
    <t>734</t>
  </si>
  <si>
    <t>Ústřední vytápění - armatury</t>
  </si>
  <si>
    <t>151</t>
  </si>
  <si>
    <t>734-1</t>
  </si>
  <si>
    <t>Demontáž, uložení a zpětná montáž měřičů tepla</t>
  </si>
  <si>
    <t>ks</t>
  </si>
  <si>
    <t>1789821100</t>
  </si>
  <si>
    <t xml:space="preserve">Demontáž, uložení a zpětná montáž </t>
  </si>
  <si>
    <t>152</t>
  </si>
  <si>
    <t>734200812</t>
  </si>
  <si>
    <t>Demontáž armatury závitové s jedním závitem přes G 1/2 do G 1</t>
  </si>
  <si>
    <t>1367993146</t>
  </si>
  <si>
    <t>Demontáž termohlavic</t>
  </si>
  <si>
    <t>153</t>
  </si>
  <si>
    <t>734221682</t>
  </si>
  <si>
    <t>Termostatická hlavice kapalinová PN 10 do 110°C otopných těles VK</t>
  </si>
  <si>
    <t>1884203964</t>
  </si>
  <si>
    <t>154</t>
  </si>
  <si>
    <t>998734122</t>
  </si>
  <si>
    <t>Přesun hmot tonážní pro armatury ruční v objektech v přes 6 do 12 m</t>
  </si>
  <si>
    <t>-1567048874</t>
  </si>
  <si>
    <t>155</t>
  </si>
  <si>
    <t>998734129</t>
  </si>
  <si>
    <t>Příplatek k ručnímu přesunu hmot tonážnímu pro armatury za zvětšený přesun ZKD 50 m</t>
  </si>
  <si>
    <t>-1261731995</t>
  </si>
  <si>
    <t>0,003*2 'Přepočtené koeficientem množství</t>
  </si>
  <si>
    <t>735</t>
  </si>
  <si>
    <t>Ústřední vytápění - otopná tělesa</t>
  </si>
  <si>
    <t>156</t>
  </si>
  <si>
    <t>735000912</t>
  </si>
  <si>
    <t>Vyregulování ventilu nebo kohoutu dvojregulačního s termostatickým ovládáním</t>
  </si>
  <si>
    <t>-853446138</t>
  </si>
  <si>
    <t>157</t>
  </si>
  <si>
    <t>735111810</t>
  </si>
  <si>
    <t>Demontáž otopného tělesa litinového článkového</t>
  </si>
  <si>
    <t>829924701</t>
  </si>
  <si>
    <t>0,35*19</t>
  </si>
  <si>
    <t>Pokoj</t>
  </si>
  <si>
    <t>0,35*27</t>
  </si>
  <si>
    <t>158</t>
  </si>
  <si>
    <t>735164511</t>
  </si>
  <si>
    <t>Montáž otopného tělesa trubkového na stěnu výšky tělesa do 1500 mm</t>
  </si>
  <si>
    <t>-1793433668</t>
  </si>
  <si>
    <t>Záměna radiátoru v koupelně</t>
  </si>
  <si>
    <t>159</t>
  </si>
  <si>
    <t>KRD.KLM12204500E10</t>
  </si>
  <si>
    <t>KORALUX LINEAR MAX-E 1220/0450</t>
  </si>
  <si>
    <t>2123943356</t>
  </si>
  <si>
    <t>160</t>
  </si>
  <si>
    <t>1193239</t>
  </si>
  <si>
    <t>REGULATOR TEPLOTY RE10A Z-SKV-0004</t>
  </si>
  <si>
    <t>-779529007</t>
  </si>
  <si>
    <t>161</t>
  </si>
  <si>
    <t>735191902</t>
  </si>
  <si>
    <t>Vyzkoušení otopných těles litinových po opravě tlakem</t>
  </si>
  <si>
    <t>348579963</t>
  </si>
  <si>
    <t>162</t>
  </si>
  <si>
    <t>735191904</t>
  </si>
  <si>
    <t>Vyčištění otopných těles litinových proplachem vodou</t>
  </si>
  <si>
    <t>1733935626</t>
  </si>
  <si>
    <t>163</t>
  </si>
  <si>
    <t>735191905</t>
  </si>
  <si>
    <t>Odvzdušnění otopných těles</t>
  </si>
  <si>
    <t>-1729526802</t>
  </si>
  <si>
    <t>164</t>
  </si>
  <si>
    <t>735191910</t>
  </si>
  <si>
    <t>Napuštění vody do otopných těles</t>
  </si>
  <si>
    <t>-1449833198</t>
  </si>
  <si>
    <t>165</t>
  </si>
  <si>
    <t>735192911</t>
  </si>
  <si>
    <t>Zpětná montáž otopných těles článkových litinových</t>
  </si>
  <si>
    <t>-1084848257</t>
  </si>
  <si>
    <t>166</t>
  </si>
  <si>
    <t>735494811</t>
  </si>
  <si>
    <t>Vypuštění vody z otopných těles</t>
  </si>
  <si>
    <t>-1868178557</t>
  </si>
  <si>
    <t>167</t>
  </si>
  <si>
    <t>998735122</t>
  </si>
  <si>
    <t>Přesun hmot tonážní pro otopná tělesa ruční v objektech v přes 6 do 12 m</t>
  </si>
  <si>
    <t>1522498631</t>
  </si>
  <si>
    <t>0,15</t>
  </si>
  <si>
    <t>168</t>
  </si>
  <si>
    <t>998735129</t>
  </si>
  <si>
    <t>Příplatek k ručnímu přesunu hmot tonážnímu pro otopná tělesa za zvětšený přesun ZKD 50 m</t>
  </si>
  <si>
    <t>256166876</t>
  </si>
  <si>
    <t>0,15*2 'Přepočtené koeficientem množství</t>
  </si>
  <si>
    <t>741</t>
  </si>
  <si>
    <t>Elektroinstalace - silnoproud</t>
  </si>
  <si>
    <t>169</t>
  </si>
  <si>
    <t>741-1</t>
  </si>
  <si>
    <t>Vyřízení a zabezpečení navýšení příkonu do bytu</t>
  </si>
  <si>
    <t>-730740863</t>
  </si>
  <si>
    <t>170</t>
  </si>
  <si>
    <t>741-2</t>
  </si>
  <si>
    <t>Demontáž původních rozvodů elektro</t>
  </si>
  <si>
    <t>784893620</t>
  </si>
  <si>
    <t>171</t>
  </si>
  <si>
    <t>741110041</t>
  </si>
  <si>
    <t>Montáž trubka plastová ohebná D přes 11 do 23 mm uložená pevně</t>
  </si>
  <si>
    <t>2005408992</t>
  </si>
  <si>
    <t>Přívod od elektroměru k bytovému rozvaděči</t>
  </si>
  <si>
    <t>172</t>
  </si>
  <si>
    <t>34571154</t>
  </si>
  <si>
    <t>trubka elektroinstalační ohebná z PH, D 22,9/28,5mm</t>
  </si>
  <si>
    <t>-1570054645</t>
  </si>
  <si>
    <t>7*1,05 'Přepočtené koeficientem množství</t>
  </si>
  <si>
    <t>173</t>
  </si>
  <si>
    <t>34109513</t>
  </si>
  <si>
    <t>kabel instalační plochý jádro Cu plné izolace PVC plášť PVC 450/750V (CYKYLo) 3x1,5mm2</t>
  </si>
  <si>
    <t>-819537045</t>
  </si>
  <si>
    <t>SVĚTLA</t>
  </si>
  <si>
    <t>Světelný okruh 1</t>
  </si>
  <si>
    <t>Chodba</t>
  </si>
  <si>
    <t>Kuchyně s odsavačem</t>
  </si>
  <si>
    <t>Světelný okruh 2</t>
  </si>
  <si>
    <t>Koupelna s ventilátorem</t>
  </si>
  <si>
    <t>WC s ventilátorem</t>
  </si>
  <si>
    <t>Komora s ventilátorem</t>
  </si>
  <si>
    <t>74*1,2 'Přepočtené koeficientem množství</t>
  </si>
  <si>
    <t>174</t>
  </si>
  <si>
    <t>34109517</t>
  </si>
  <si>
    <t>kabel instalační plochý jádro Cu plné izolace PVC plášť PVC 450/750V (CYKYLo) 3x2,5mm2</t>
  </si>
  <si>
    <t>1384856201</t>
  </si>
  <si>
    <t>ZÁSUVKY</t>
  </si>
  <si>
    <t>Samostatný přívod kuchyně myčka</t>
  </si>
  <si>
    <t>Samostatný přívod komora pračka</t>
  </si>
  <si>
    <t xml:space="preserve">Samostatný přívod kuchyně  dvojzásuvky linka</t>
  </si>
  <si>
    <t>Samostatný přívod pro UT žebřík v koupelně</t>
  </si>
  <si>
    <t>Zásuvkový obvod 1</t>
  </si>
  <si>
    <t>Obývací pokoj</t>
  </si>
  <si>
    <t>Zásuvkový obvod 2</t>
  </si>
  <si>
    <t>124*1,2 'Přepočtené koeficientem množství</t>
  </si>
  <si>
    <t>175</t>
  </si>
  <si>
    <t>741122031</t>
  </si>
  <si>
    <t>Montáž kabel Cu bez ukončení uložený pod omítku plný kulatý 5x1,5 až 2,5 mm2 (CYKY)</t>
  </si>
  <si>
    <t>1440813288</t>
  </si>
  <si>
    <t>Sporák</t>
  </si>
  <si>
    <t>176</t>
  </si>
  <si>
    <t>34111094.2</t>
  </si>
  <si>
    <t>kabel instalační jádro Cu plné izolace PVC plášť PVC 450/750V (CYKY) 5x2,5mm2</t>
  </si>
  <si>
    <t>489467123</t>
  </si>
  <si>
    <t>15*1,2 'Přepočtené koeficientem množství</t>
  </si>
  <si>
    <t>177</t>
  </si>
  <si>
    <t>741122143</t>
  </si>
  <si>
    <t>Montáž kabel Cu plný kulatý žíla 5x4 až 6 mm2 zatažený v trubkách (např. CYKY)</t>
  </si>
  <si>
    <t>1306663411</t>
  </si>
  <si>
    <t>178</t>
  </si>
  <si>
    <t>34111100</t>
  </si>
  <si>
    <t>kabel instalační jádro Cu plné izolace PVC plášť PVC 450/750V (CYKY) 5x6mm2</t>
  </si>
  <si>
    <t>404699901</t>
  </si>
  <si>
    <t>7*1,15 'Přepočtené koeficientem množství</t>
  </si>
  <si>
    <t>179</t>
  </si>
  <si>
    <t>741130001</t>
  </si>
  <si>
    <t>Ukončení vodič izolovaný do 2,5mm2 v rozváděči nebo na přístroji</t>
  </si>
  <si>
    <t>1715308384</t>
  </si>
  <si>
    <t>180</t>
  </si>
  <si>
    <t>741130004</t>
  </si>
  <si>
    <t>Ukončení vodič izolovaný do 6 mm2 v rozváděči nebo na přístroji</t>
  </si>
  <si>
    <t>285650805</t>
  </si>
  <si>
    <t>181</t>
  </si>
  <si>
    <t>741130021</t>
  </si>
  <si>
    <t>Ukončení vodič izolovaný do 2,5 mm2 na svorkovnici</t>
  </si>
  <si>
    <t>-1091146936</t>
  </si>
  <si>
    <t>182</t>
  </si>
  <si>
    <t>741210001</t>
  </si>
  <si>
    <t>Montáž rozvodnice oceloplechová nebo plastová běžná do 20 kg</t>
  </si>
  <si>
    <t>1328963743</t>
  </si>
  <si>
    <t>183</t>
  </si>
  <si>
    <t>35711015</t>
  </si>
  <si>
    <t>rozvodnice nástěnná, plné dveře, IP41, 24 modulárních jednotek, vč. N/pE</t>
  </si>
  <si>
    <t>-843125593</t>
  </si>
  <si>
    <t>184</t>
  </si>
  <si>
    <t>741210833</t>
  </si>
  <si>
    <t>Demontáž rozvodnic plastových na povrchu s krytím do IPx4 plochou přes 0,2 m2</t>
  </si>
  <si>
    <t>380469040</t>
  </si>
  <si>
    <t>185</t>
  </si>
  <si>
    <t>741213811</t>
  </si>
  <si>
    <t>Demontáž kabelu silového z rozvodnice průřezu žil do 4 mm2 bez zachování funkčnosti</t>
  </si>
  <si>
    <t>477216572</t>
  </si>
  <si>
    <t>186</t>
  </si>
  <si>
    <t>741240022</t>
  </si>
  <si>
    <t>Montáž příslušenství rozvoden - tabulka pro přístroje lepená</t>
  </si>
  <si>
    <t>-1394617402</t>
  </si>
  <si>
    <t>187</t>
  </si>
  <si>
    <t>35442238</t>
  </si>
  <si>
    <t>bezpečnostní tabulka samolepící (A5)</t>
  </si>
  <si>
    <t>-1894013414</t>
  </si>
  <si>
    <t>188</t>
  </si>
  <si>
    <t>741310101</t>
  </si>
  <si>
    <t>Montáž vypínač (polo)zapuštěný bezšroubové připojení 1-jednopólový</t>
  </si>
  <si>
    <t>1433115321</t>
  </si>
  <si>
    <t xml:space="preserve">Koupelna </t>
  </si>
  <si>
    <t>Komora</t>
  </si>
  <si>
    <t>189</t>
  </si>
  <si>
    <t>8500142041</t>
  </si>
  <si>
    <t>Spínač kompletní řazení</t>
  </si>
  <si>
    <t>-1259994746</t>
  </si>
  <si>
    <t>190</t>
  </si>
  <si>
    <t>ABB.3901GA00010B1</t>
  </si>
  <si>
    <t>Rámeček jednonásobný</t>
  </si>
  <si>
    <t>501205925</t>
  </si>
  <si>
    <t>Vypínače</t>
  </si>
  <si>
    <t>Střídavé vypínače</t>
  </si>
  <si>
    <t>Zásuvky</t>
  </si>
  <si>
    <t>191</t>
  </si>
  <si>
    <t>ABB.3901AB20B</t>
  </si>
  <si>
    <t>Rámeček dvojnásobný, vodorovný</t>
  </si>
  <si>
    <t>1901869252</t>
  </si>
  <si>
    <t>Dvojzásuvky</t>
  </si>
  <si>
    <t>192</t>
  </si>
  <si>
    <t>ABB.3901AB30B</t>
  </si>
  <si>
    <t>Rámeček trojnásobný, vodorovný</t>
  </si>
  <si>
    <t>1112389719</t>
  </si>
  <si>
    <t>Koupelna, kuchyň nad linkou</t>
  </si>
  <si>
    <t>193</t>
  </si>
  <si>
    <t>ABB.3901AB40B</t>
  </si>
  <si>
    <t>Rámeček čtyřnásobný, vodorovný</t>
  </si>
  <si>
    <t>-1112993988</t>
  </si>
  <si>
    <t>Pokoj,kuchyně</t>
  </si>
  <si>
    <t>2+1</t>
  </si>
  <si>
    <t>194</t>
  </si>
  <si>
    <t>741310122</t>
  </si>
  <si>
    <t>Montáž přepínač (polo)zapuštěný bezšroubové připojení 6-střídavý</t>
  </si>
  <si>
    <t>255290636</t>
  </si>
  <si>
    <t>195</t>
  </si>
  <si>
    <t>ABB.355306289B1</t>
  </si>
  <si>
    <t>Přepínač střídavý, řazení 6</t>
  </si>
  <si>
    <t>466469274</t>
  </si>
  <si>
    <t>196</t>
  </si>
  <si>
    <t>ABB.3558A06340</t>
  </si>
  <si>
    <t>Přístroj přepínače střídavého, řazení 6, 6So</t>
  </si>
  <si>
    <t>-493681962</t>
  </si>
  <si>
    <t>197</t>
  </si>
  <si>
    <t>741310401</t>
  </si>
  <si>
    <t>Montáž spínač tří/čtyřpólový nástěnný do 16 A prostředí normální</t>
  </si>
  <si>
    <t>-1796413449</t>
  </si>
  <si>
    <t>Kuchyň- sporák</t>
  </si>
  <si>
    <t>198</t>
  </si>
  <si>
    <t>10.627.428</t>
  </si>
  <si>
    <t>Kombinace S25 JEPF sporáková pod omítku</t>
  </si>
  <si>
    <t>1508607575</t>
  </si>
  <si>
    <t>199</t>
  </si>
  <si>
    <t>741311875</t>
  </si>
  <si>
    <t>Demontáž spínačů zapuštěných normálních do 10 A šroubových bez zachování funkčnosti do 4 svorek</t>
  </si>
  <si>
    <t>207307539</t>
  </si>
  <si>
    <t>Kuchyň</t>
  </si>
  <si>
    <t>200</t>
  </si>
  <si>
    <t>741312011</t>
  </si>
  <si>
    <t>Montáž odpojovač třípólový do 500 V do 400 A bez zapojení</t>
  </si>
  <si>
    <t>-1691888844</t>
  </si>
  <si>
    <t>Hlavní vypínač</t>
  </si>
  <si>
    <t>201</t>
  </si>
  <si>
    <t>1000287288</t>
  </si>
  <si>
    <t>OEZ:42333 MSO-32-3N Vypínač RP</t>
  </si>
  <si>
    <t>1363098496</t>
  </si>
  <si>
    <t>202</t>
  </si>
  <si>
    <t>741313001</t>
  </si>
  <si>
    <t>Montáž zásuvka (polo)zapuštěná bezšroubové připojení 2P+PE se zapojením vodičů</t>
  </si>
  <si>
    <t>-13416427</t>
  </si>
  <si>
    <t>Koupelna žebřík</t>
  </si>
  <si>
    <t>Kuchyně myčka a osavač</t>
  </si>
  <si>
    <t>11*2</t>
  </si>
  <si>
    <t>203</t>
  </si>
  <si>
    <t>ABB.55172389B1</t>
  </si>
  <si>
    <t>Zásuvka jednonásobná</t>
  </si>
  <si>
    <t>1741194048</t>
  </si>
  <si>
    <t>Kuchyně myčka a odsavač</t>
  </si>
  <si>
    <t>204</t>
  </si>
  <si>
    <t>34555241</t>
  </si>
  <si>
    <t>přístroj zásuvky zápustné jednonásobné, krytka s clonkami, bezšroubové svorky</t>
  </si>
  <si>
    <t>990662406</t>
  </si>
  <si>
    <t>Kuchyně myčka, odsavač</t>
  </si>
  <si>
    <t>205</t>
  </si>
  <si>
    <t>741315823</t>
  </si>
  <si>
    <t>Demontáž zásuvek domovních normálních do 16A zapuštěných šroubových bez zachování funkčnosti 2P+PE</t>
  </si>
  <si>
    <t>202769735</t>
  </si>
  <si>
    <t>206</t>
  </si>
  <si>
    <t>741320105</t>
  </si>
  <si>
    <t>Montáž jistič jednopólový nn do 25 A ve skříni</t>
  </si>
  <si>
    <t>-1792029363</t>
  </si>
  <si>
    <t>2+6</t>
  </si>
  <si>
    <t>207</t>
  </si>
  <si>
    <t>10.700.266</t>
  </si>
  <si>
    <t xml:space="preserve">ABB Chránič s jističem DS202CDS202C B10 A30  2CSR252140R1105</t>
  </si>
  <si>
    <t>-1060374536</t>
  </si>
  <si>
    <t>Světelné okruhy</t>
  </si>
  <si>
    <t>208</t>
  </si>
  <si>
    <t>10.700.270</t>
  </si>
  <si>
    <t xml:space="preserve">ABB Chránič s jističem DS202CDS202C B16 A30  2CSR252140R1165</t>
  </si>
  <si>
    <t>1623732099</t>
  </si>
  <si>
    <t>209</t>
  </si>
  <si>
    <t>741320165</t>
  </si>
  <si>
    <t>Montáž jistič třípólový nn do 25 A ve skříni</t>
  </si>
  <si>
    <t>-747930448</t>
  </si>
  <si>
    <t>sporák</t>
  </si>
  <si>
    <t>210</t>
  </si>
  <si>
    <t>35822401</t>
  </si>
  <si>
    <t>jistič 3pólový-charakteristika B 16A</t>
  </si>
  <si>
    <t>-1427795547</t>
  </si>
  <si>
    <t>211</t>
  </si>
  <si>
    <t>741321003</t>
  </si>
  <si>
    <t>Montáž proudových chráničů dvoupólových nn do 25 A ve skříni</t>
  </si>
  <si>
    <t>-1961762999</t>
  </si>
  <si>
    <t>212</t>
  </si>
  <si>
    <t>35889206</t>
  </si>
  <si>
    <t>chránič proudový 4pólový 25A pracovního proudu 0,03A</t>
  </si>
  <si>
    <t>1296701059</t>
  </si>
  <si>
    <t>213</t>
  </si>
  <si>
    <t>741322815</t>
  </si>
  <si>
    <t>Demontáž jistič jednopólový nn do 25 A ze skříně</t>
  </si>
  <si>
    <t>1788459363</t>
  </si>
  <si>
    <t>214</t>
  </si>
  <si>
    <t>741331032</t>
  </si>
  <si>
    <t>Montáž elektroměru třífázového bez zapojení vodičů</t>
  </si>
  <si>
    <t>-289937225</t>
  </si>
  <si>
    <t>215</t>
  </si>
  <si>
    <t>741336841</t>
  </si>
  <si>
    <t>Demontáž elektroměr jednofázový nebo třífázový</t>
  </si>
  <si>
    <t>-1309056004</t>
  </si>
  <si>
    <t>216</t>
  </si>
  <si>
    <t>741370912</t>
  </si>
  <si>
    <t>Výměna objímek žárovkových keramických E 27</t>
  </si>
  <si>
    <t>230670544</t>
  </si>
  <si>
    <t>Pokoj a kuchyně</t>
  </si>
  <si>
    <t>217</t>
  </si>
  <si>
    <t>34513187</t>
  </si>
  <si>
    <t>objímka žárovky E27 svorcová 13x1 keramická 1332-857 s kovovým kroužkem</t>
  </si>
  <si>
    <t>2128902400</t>
  </si>
  <si>
    <t>218</t>
  </si>
  <si>
    <t>34711210</t>
  </si>
  <si>
    <t xml:space="preserve">žárovka čirá E27/42W </t>
  </si>
  <si>
    <t>1901649121</t>
  </si>
  <si>
    <t>219</t>
  </si>
  <si>
    <t>741371841</t>
  </si>
  <si>
    <t>Demontáž svítidla interiérového se standardní paticí nebo int. zdrojem LED přisazeného stropního do 0,09 m2 bez zachování funkčnosti</t>
  </si>
  <si>
    <t>1810700211</t>
  </si>
  <si>
    <t>220</t>
  </si>
  <si>
    <t>741371844</t>
  </si>
  <si>
    <t>Demontáž svítidla interiérového se standardní paticí nebo int. zdrojem LED přisazeného nástěnného do 0,09 m2 bez zachování funkčnosti</t>
  </si>
  <si>
    <t>1131163283</t>
  </si>
  <si>
    <t xml:space="preserve">Komora </t>
  </si>
  <si>
    <t>221</t>
  </si>
  <si>
    <t>741372022</t>
  </si>
  <si>
    <t>Montáž svítidlo LED interiérové přisazené nástěnné hranaté nebo kruhové přes 0,09 do 0,36 m2 se zapojením vodičů</t>
  </si>
  <si>
    <t>-1514628757</t>
  </si>
  <si>
    <t xml:space="preserve">Chodba </t>
  </si>
  <si>
    <t>Koupelna strop a nad zrcadlem</t>
  </si>
  <si>
    <t>222</t>
  </si>
  <si>
    <t>8500011382</t>
  </si>
  <si>
    <t>Svítidlo LED Kanlux Asten LED IP44 8W-NW 8 W</t>
  </si>
  <si>
    <t>490949581</t>
  </si>
  <si>
    <t>Koupelna nad zrcadlem</t>
  </si>
  <si>
    <t>223</t>
  </si>
  <si>
    <t>ML411201320</t>
  </si>
  <si>
    <t>LED stropní a nástěnné osvětlení McLED Cala teplá bílá ML-411.201.32.0</t>
  </si>
  <si>
    <t>-2000006364</t>
  </si>
  <si>
    <t>224</t>
  </si>
  <si>
    <t>741410071</t>
  </si>
  <si>
    <t>Montáž pospojování ochranné konstrukce ostatní vodičem do 16 mm2 uloženým volně nebo pod omítku</t>
  </si>
  <si>
    <t>1027534009</t>
  </si>
  <si>
    <t xml:space="preserve">ochranné pospojování </t>
  </si>
  <si>
    <t>225</t>
  </si>
  <si>
    <t>34140844</t>
  </si>
  <si>
    <t>vodič propojovací jádro Cu lanované izolace PVC 450/750V (H07V-R) 1x6mm2</t>
  </si>
  <si>
    <t>342267540</t>
  </si>
  <si>
    <t>226</t>
  </si>
  <si>
    <t>741420021</t>
  </si>
  <si>
    <t>Montáž svorka hromosvodná se 2 šrouby</t>
  </si>
  <si>
    <t>1735282276</t>
  </si>
  <si>
    <t>227</t>
  </si>
  <si>
    <t>35441895</t>
  </si>
  <si>
    <t>svorka připojovací k připojení kovových částí</t>
  </si>
  <si>
    <t>1548367670</t>
  </si>
  <si>
    <t>koupelna, kuchyně</t>
  </si>
  <si>
    <t>228</t>
  </si>
  <si>
    <t>741810001</t>
  </si>
  <si>
    <t>Celková prohlídka elektrického rozvodu a zařízení do 100 000,- Kč</t>
  </si>
  <si>
    <t>1679182145</t>
  </si>
  <si>
    <t>229</t>
  </si>
  <si>
    <t>998741122</t>
  </si>
  <si>
    <t>Přesun hmot tonážní pro silnoproud ruční v objektech v přes 6 do 12 m</t>
  </si>
  <si>
    <t>42698530</t>
  </si>
  <si>
    <t>230</t>
  </si>
  <si>
    <t>998741129</t>
  </si>
  <si>
    <t>Příplatek k ručnímu přesunu hmot tonážnímu pro silnoproud za zvětšený přesun ZKD 50 m</t>
  </si>
  <si>
    <t>1854633247</t>
  </si>
  <si>
    <t>0,026*2 'Přepočtené koeficientem množství</t>
  </si>
  <si>
    <t>742</t>
  </si>
  <si>
    <t>Elektroinstalace - slaboproud</t>
  </si>
  <si>
    <t>231</t>
  </si>
  <si>
    <t>742110002</t>
  </si>
  <si>
    <t>Montáž trubek pro slaboproud plastových ohebných uložených pod omítku</t>
  </si>
  <si>
    <t>-1248530563</t>
  </si>
  <si>
    <t>232</t>
  </si>
  <si>
    <t>813906151</t>
  </si>
  <si>
    <t>27*1,05 'Přepočtené koeficientem množství</t>
  </si>
  <si>
    <t>233</t>
  </si>
  <si>
    <t>742110506</t>
  </si>
  <si>
    <t>Montáž krabic pro slaboproud zapuštěných plastových odbočných univerzálních s víčkem</t>
  </si>
  <si>
    <t>-1977550986</t>
  </si>
  <si>
    <t>234</t>
  </si>
  <si>
    <t>34571457</t>
  </si>
  <si>
    <t>krabice pod omítku PVC odbočná kruhová D 70mm s víčkem</t>
  </si>
  <si>
    <t>-1590451872</t>
  </si>
  <si>
    <t>235</t>
  </si>
  <si>
    <t>-2141254659</t>
  </si>
  <si>
    <t>236</t>
  </si>
  <si>
    <t>35711006</t>
  </si>
  <si>
    <t>rozvodnice zapuštěná, plné dveře, IP41, 12 modulárních jednotek, vč. N/pE</t>
  </si>
  <si>
    <t>1896111168</t>
  </si>
  <si>
    <t>237</t>
  </si>
  <si>
    <t>742121001</t>
  </si>
  <si>
    <t>Montáž kabelů sdělovacích pro vnitřní rozvody do 15 žil</t>
  </si>
  <si>
    <t>1096861304</t>
  </si>
  <si>
    <t>238</t>
  </si>
  <si>
    <t>34121301</t>
  </si>
  <si>
    <t>kabel koaxiální, jádro CU, izolace PVC, bílý, impedance 75 Ohm, pr. 7,05mm</t>
  </si>
  <si>
    <t>-790544829</t>
  </si>
  <si>
    <t>33*1,2 'Přepočtené koeficientem množství</t>
  </si>
  <si>
    <t>239</t>
  </si>
  <si>
    <t>742124003</t>
  </si>
  <si>
    <t>Montáž kabelů datových FTP, UTP, STP pro vnitřní rozvody pevně</t>
  </si>
  <si>
    <t>752294528</t>
  </si>
  <si>
    <t>240</t>
  </si>
  <si>
    <t>34121269</t>
  </si>
  <si>
    <t>kabel datový celkově stíněný Al fólií jádro Cu plné plášť PVC (F/UTP) kategorie 6</t>
  </si>
  <si>
    <t>2099311253</t>
  </si>
  <si>
    <t>27*1,2 'Přepočtené koeficientem množství</t>
  </si>
  <si>
    <t>241</t>
  </si>
  <si>
    <t>742310006</t>
  </si>
  <si>
    <t>Montáž domácího nástěnného audio/video telefonu</t>
  </si>
  <si>
    <t>283172637</t>
  </si>
  <si>
    <t>242</t>
  </si>
  <si>
    <t>38226805</t>
  </si>
  <si>
    <t>domovní telefon s ovládáním elektrického zámku</t>
  </si>
  <si>
    <t>-1127215474</t>
  </si>
  <si>
    <t>243</t>
  </si>
  <si>
    <t>742310806</t>
  </si>
  <si>
    <t>Demontáž domácího nástěnného audio/video telefonu</t>
  </si>
  <si>
    <t>-1978281046</t>
  </si>
  <si>
    <t>244</t>
  </si>
  <si>
    <t>742330044</t>
  </si>
  <si>
    <t>Montáž datové zásuvky 1 až 6 pozic</t>
  </si>
  <si>
    <t>1689672174</t>
  </si>
  <si>
    <t>245</t>
  </si>
  <si>
    <t>37451183</t>
  </si>
  <si>
    <t>modul zásuvkový 1xRJ45 osazený 22,5x45mm se záclonkou úhlový UTP Cat6</t>
  </si>
  <si>
    <t>-998475964</t>
  </si>
  <si>
    <t>246</t>
  </si>
  <si>
    <t>34539100</t>
  </si>
  <si>
    <t>rámeček datové zásuvky pro 2 moduly 22,5x45mm</t>
  </si>
  <si>
    <t>1552146503</t>
  </si>
  <si>
    <t>247</t>
  </si>
  <si>
    <t>742420121</t>
  </si>
  <si>
    <t>Montáž televizní zásuvky koncové nebo průběžné</t>
  </si>
  <si>
    <t>1396928485</t>
  </si>
  <si>
    <t>248</t>
  </si>
  <si>
    <t>ABB.5011AW0303C</t>
  </si>
  <si>
    <t>Zásuvka TV+R koncová,nástěnná</t>
  </si>
  <si>
    <t>1913399769</t>
  </si>
  <si>
    <t>249</t>
  </si>
  <si>
    <t>11.002.117</t>
  </si>
  <si>
    <t>Rozbočovač EU2242P</t>
  </si>
  <si>
    <t>KS</t>
  </si>
  <si>
    <t>-1796752435</t>
  </si>
  <si>
    <t>998742122</t>
  </si>
  <si>
    <t>Přesun hmot tonážní pro slaboproud ruční v objektech v do 12 m</t>
  </si>
  <si>
    <t>1993755652</t>
  </si>
  <si>
    <t>251</t>
  </si>
  <si>
    <t>998742129</t>
  </si>
  <si>
    <t>Příplatek k ručnímu přesunu hmot tonážnímu pro slaboproud za zvětšený přesun ZKD 50 m</t>
  </si>
  <si>
    <t>-742779351</t>
  </si>
  <si>
    <t>0,01*2 'Přepočtené koeficientem množství</t>
  </si>
  <si>
    <t>751</t>
  </si>
  <si>
    <t>Vzduchotechnika</t>
  </si>
  <si>
    <t>252</t>
  </si>
  <si>
    <t>751111011</t>
  </si>
  <si>
    <t>Montáž ventilátoru axiálního nízkotlakého nástěnného základního D do 100 mm</t>
  </si>
  <si>
    <t>948391162</t>
  </si>
  <si>
    <t xml:space="preserve"> WC, koupelna, komora</t>
  </si>
  <si>
    <t>253</t>
  </si>
  <si>
    <t>1000263628</t>
  </si>
  <si>
    <t xml:space="preserve">EL 1009014 Ventilátor VENTS 100 MATL s automat. žaluzií  (bal.1)</t>
  </si>
  <si>
    <t>-1891247309</t>
  </si>
  <si>
    <t>254</t>
  </si>
  <si>
    <t>998751121</t>
  </si>
  <si>
    <t>Přesun hmot tonážní pro vzduchotechniku ruční v objektech v do 12 m</t>
  </si>
  <si>
    <t>-2044078881</t>
  </si>
  <si>
    <t>255</t>
  </si>
  <si>
    <t>998751129</t>
  </si>
  <si>
    <t>Příplatek k ručnímu přesunu hmot tonážnímu pro vzduchotechniku za zvětšený přesun za ZKD 50 m</t>
  </si>
  <si>
    <t>786420338</t>
  </si>
  <si>
    <t>763</t>
  </si>
  <si>
    <t>Konstrukce suché výstavby</t>
  </si>
  <si>
    <t>256</t>
  </si>
  <si>
    <t>763121411</t>
  </si>
  <si>
    <t>SDK stěna předsazená tl 62,5 mm profil CW+UW 50 deska 1xA 12,5 bez izolace EI 15</t>
  </si>
  <si>
    <t>1920207291</t>
  </si>
  <si>
    <t>3,2*0,78</t>
  </si>
  <si>
    <t>257</t>
  </si>
  <si>
    <t>763172325</t>
  </si>
  <si>
    <t>Montáž dvířek revizních jednoplášťových SDK kcí vel. 600x600 mm pro příčky a předsazené stěny</t>
  </si>
  <si>
    <t>56972365</t>
  </si>
  <si>
    <t>258</t>
  </si>
  <si>
    <t>59030714</t>
  </si>
  <si>
    <t>dvířka revizní jednokřídlá s automatickým zámkem 600x600mm</t>
  </si>
  <si>
    <t>-1971067795</t>
  </si>
  <si>
    <t>259</t>
  </si>
  <si>
    <t>998763332</t>
  </si>
  <si>
    <t>Přesun hmot tonážní pro konstrukce montované z desek ruční v objektech v přes 6 do 12 m</t>
  </si>
  <si>
    <t>1748579006</t>
  </si>
  <si>
    <t>260</t>
  </si>
  <si>
    <t>998763339</t>
  </si>
  <si>
    <t>Příplatek k ručnímu přesunu hmot tonážnímu pro konstrukce montované z desek za zvětšený přesun ZKD 50 m</t>
  </si>
  <si>
    <t>252857243</t>
  </si>
  <si>
    <t>0,034*2 'Přepočtené koeficientem množství</t>
  </si>
  <si>
    <t>766</t>
  </si>
  <si>
    <t>Konstrukce truhlářské</t>
  </si>
  <si>
    <t>261</t>
  </si>
  <si>
    <t>766111820</t>
  </si>
  <si>
    <t>Demontáž truhlářských stěn dřevěných plných</t>
  </si>
  <si>
    <t>434636139</t>
  </si>
  <si>
    <t>262</t>
  </si>
  <si>
    <t>766491851</t>
  </si>
  <si>
    <t>Demontáž prahů dveří jednokřídlových</t>
  </si>
  <si>
    <t>102856096</t>
  </si>
  <si>
    <t>263</t>
  </si>
  <si>
    <t>766660729</t>
  </si>
  <si>
    <t>Montáž dveřního interiérového kování - štítku s klikou</t>
  </si>
  <si>
    <t>1266942604</t>
  </si>
  <si>
    <t>Kuchyň,komora, obývací pokoj</t>
  </si>
  <si>
    <t>264</t>
  </si>
  <si>
    <t>2154000012</t>
  </si>
  <si>
    <t>Kování štítové, nerez</t>
  </si>
  <si>
    <t>1134861098</t>
  </si>
  <si>
    <t>265</t>
  </si>
  <si>
    <t>766660730</t>
  </si>
  <si>
    <t>Montáž dveřního interiérového kování - WC kliky se zámkem</t>
  </si>
  <si>
    <t>1979447687</t>
  </si>
  <si>
    <t>266</t>
  </si>
  <si>
    <t>2154000016</t>
  </si>
  <si>
    <t>Kování štítové , WC, nerez</t>
  </si>
  <si>
    <t>-1172421934</t>
  </si>
  <si>
    <t>267</t>
  </si>
  <si>
    <t>766660903</t>
  </si>
  <si>
    <t>Výměna dveřních křídel otevíravých jednokřídlových šířky do 0,8 m v ocelové zárubni</t>
  </si>
  <si>
    <t>-990342072</t>
  </si>
  <si>
    <t>268</t>
  </si>
  <si>
    <t>61162073</t>
  </si>
  <si>
    <t>dveře jednokřídlé voštinové povrch laminátový plné 700x1970-2100mm</t>
  </si>
  <si>
    <t>-92864322</t>
  </si>
  <si>
    <t>269</t>
  </si>
  <si>
    <t>766661849</t>
  </si>
  <si>
    <t xml:space="preserve">Demontáž interiérového štítku s klikou </t>
  </si>
  <si>
    <t>1639988557</t>
  </si>
  <si>
    <t>270</t>
  </si>
  <si>
    <t>766691932</t>
  </si>
  <si>
    <t>Seřízení plastového okenního nebo dveřního otvíracího a sklápěcího křídla</t>
  </si>
  <si>
    <t>1202824978</t>
  </si>
  <si>
    <t>Obývací pokoj +kuchyně</t>
  </si>
  <si>
    <t>3+3</t>
  </si>
  <si>
    <t>271</t>
  </si>
  <si>
    <t>766695213</t>
  </si>
  <si>
    <t>Montáž truhlářských prahů dveří jednokřídlových š přes 10 cm</t>
  </si>
  <si>
    <t>-365920411</t>
  </si>
  <si>
    <t>272</t>
  </si>
  <si>
    <t>61187141</t>
  </si>
  <si>
    <t>práh dveřní dřevěný dubový tl 20mm dl 720mm š 150mm</t>
  </si>
  <si>
    <t>-1312720271</t>
  </si>
  <si>
    <t>273</t>
  </si>
  <si>
    <t>61187161</t>
  </si>
  <si>
    <t>práh dveřní dřevěný dubový tl 20mm dl 820mm š 150mm</t>
  </si>
  <si>
    <t>14193944</t>
  </si>
  <si>
    <t>274</t>
  </si>
  <si>
    <t>766812840</t>
  </si>
  <si>
    <t>Demontáž kuchyňských linek dřevěných nebo kovových dl přes 1,8 do 2,1 m</t>
  </si>
  <si>
    <t>-348575011</t>
  </si>
  <si>
    <t>275</t>
  </si>
  <si>
    <t>766825821</t>
  </si>
  <si>
    <t>Demontáž truhlářských vestavěných skříní dvoukřídlových</t>
  </si>
  <si>
    <t>-1884088631</t>
  </si>
  <si>
    <t>276</t>
  </si>
  <si>
    <t>998766122</t>
  </si>
  <si>
    <t>Přesun hmot tonážní pro kce truhlářské ruční v objektech v přes 6 do 12 m</t>
  </si>
  <si>
    <t>1238071804</t>
  </si>
  <si>
    <t>277</t>
  </si>
  <si>
    <t>998766129</t>
  </si>
  <si>
    <t>Příplatek k ručnímu přesunu hmot tonážnímu pro kce truhlářské za zvětšený přesun ZKD 50 m</t>
  </si>
  <si>
    <t>-1916560698</t>
  </si>
  <si>
    <t>0,054*2 'Přepočtené koeficientem množství</t>
  </si>
  <si>
    <t>767</t>
  </si>
  <si>
    <t>Konstrukce zámečnické</t>
  </si>
  <si>
    <t>278</t>
  </si>
  <si>
    <t>767810811</t>
  </si>
  <si>
    <t>Demontáž mřížek větracích ocelových čtyřhranných nebo kruhových</t>
  </si>
  <si>
    <t>-1617363395</t>
  </si>
  <si>
    <t>wc, koupelna, kuchyně, komora</t>
  </si>
  <si>
    <t>1+1+1+1</t>
  </si>
  <si>
    <t>279</t>
  </si>
  <si>
    <t>767996801</t>
  </si>
  <si>
    <t>Demontáž atypických zámečnických konstrukcí rozebráním hm jednotlivých dílů do 50 kg</t>
  </si>
  <si>
    <t>kg</t>
  </si>
  <si>
    <t>1653496611</t>
  </si>
  <si>
    <t xml:space="preserve">Garnyž v pokoji </t>
  </si>
  <si>
    <t>Věšák koupelna a tyč na závěs</t>
  </si>
  <si>
    <t>5+3</t>
  </si>
  <si>
    <t>Věšák komora</t>
  </si>
  <si>
    <t>771</t>
  </si>
  <si>
    <t>Podlahy z dlaždic</t>
  </si>
  <si>
    <t>280</t>
  </si>
  <si>
    <t>771111011</t>
  </si>
  <si>
    <t>Vysátí podkladu před pokládkou dlažby</t>
  </si>
  <si>
    <t>-1197716775</t>
  </si>
  <si>
    <t>281</t>
  </si>
  <si>
    <t>771121011</t>
  </si>
  <si>
    <t>Nátěr penetrační na podlahu</t>
  </si>
  <si>
    <t>919537614</t>
  </si>
  <si>
    <t>282</t>
  </si>
  <si>
    <t>771151012</t>
  </si>
  <si>
    <t>Samonivelační stěrka podlah pevnosti 20 MPa tl přes 3 do 5 mm</t>
  </si>
  <si>
    <t>794482859</t>
  </si>
  <si>
    <t>283</t>
  </si>
  <si>
    <t>771471810</t>
  </si>
  <si>
    <t>Demontáž soklíků z dlaždic keramických kladených do malty rovných</t>
  </si>
  <si>
    <t>1340701456</t>
  </si>
  <si>
    <t>0,82*2+1,9*2-0,6</t>
  </si>
  <si>
    <t>2,6*2+3,26*2-0,8</t>
  </si>
  <si>
    <t>284</t>
  </si>
  <si>
    <t>771474113</t>
  </si>
  <si>
    <t>Montáž soklů z dlaždic keramických rovných lepených cementovým flexibilním lepidlem v přes 90 do 120 mm</t>
  </si>
  <si>
    <t>565289842</t>
  </si>
  <si>
    <t>0,82*2+1,9*2-0,7</t>
  </si>
  <si>
    <t>285</t>
  </si>
  <si>
    <t>LSS.DSAS4660</t>
  </si>
  <si>
    <t>RAKO Cemento DSAS4660 sokl, povrch glazovaný, světle šedá 598x95x10 mm</t>
  </si>
  <si>
    <t>332891780</t>
  </si>
  <si>
    <t>4,74/0,6*1,4</t>
  </si>
  <si>
    <t>286</t>
  </si>
  <si>
    <t>771576114</t>
  </si>
  <si>
    <t>Montáž podlah keramických velkoformátových hladkých lepených flexi rychletuhnoucím lepidlem přes 4 do 6 ks/m2</t>
  </si>
  <si>
    <t>-585272997</t>
  </si>
  <si>
    <t>287</t>
  </si>
  <si>
    <t>DAKSE6601</t>
  </si>
  <si>
    <t>Dlažba Rako Cemento světle šedá 30x60 cm mat DAKSE660.1</t>
  </si>
  <si>
    <t>-656874123</t>
  </si>
  <si>
    <t>Dlažba</t>
  </si>
  <si>
    <t>5,072*1,4</t>
  </si>
  <si>
    <t>288</t>
  </si>
  <si>
    <t>771577241</t>
  </si>
  <si>
    <t>Příplatek k montáži podlah keramických lepených disperzním lepidlem za plochu do 5 m2</t>
  </si>
  <si>
    <t>1708696764</t>
  </si>
  <si>
    <t>289</t>
  </si>
  <si>
    <t>771591115</t>
  </si>
  <si>
    <t>Podlahy spárování silikonem</t>
  </si>
  <si>
    <t>1991252391</t>
  </si>
  <si>
    <t xml:space="preserve">Styk podlaha - obklad </t>
  </si>
  <si>
    <t>1,68*2+1,55*2</t>
  </si>
  <si>
    <t>1,29*2+0,78*2</t>
  </si>
  <si>
    <t>1,9*2+0,82*2</t>
  </si>
  <si>
    <t>290</t>
  </si>
  <si>
    <t>771591121</t>
  </si>
  <si>
    <t>Podlahy separační provazec do pružných spar průměru 4 mm</t>
  </si>
  <si>
    <t>1446437006</t>
  </si>
  <si>
    <t>291</t>
  </si>
  <si>
    <t>771591251</t>
  </si>
  <si>
    <t>Izolace těsnící manžetou pro prostupy potrubí</t>
  </si>
  <si>
    <t>-378869259</t>
  </si>
  <si>
    <t>Odpad sprchy</t>
  </si>
  <si>
    <t>292</t>
  </si>
  <si>
    <t>771592011</t>
  </si>
  <si>
    <t>Čištění vnitřních ploch podlah nebo schodišť po položení dlažby chemickými prostředky</t>
  </si>
  <si>
    <t>-431513687</t>
  </si>
  <si>
    <t>293</t>
  </si>
  <si>
    <t>998771122</t>
  </si>
  <si>
    <t>Přesun hmot tonážní pro podlahy z dlaždic ruční v objektech v přes 6 do 12 m</t>
  </si>
  <si>
    <t>847675878</t>
  </si>
  <si>
    <t>294</t>
  </si>
  <si>
    <t>998771129</t>
  </si>
  <si>
    <t>Příplatek k ručnímu přesunu hmot tonážnímu pro podlahy z dlaždic za zvětšený přesun ZKD 50 m</t>
  </si>
  <si>
    <t>1986545729</t>
  </si>
  <si>
    <t>0,273*2 'Přepočtené koeficientem množství</t>
  </si>
  <si>
    <t>775</t>
  </si>
  <si>
    <t>Podlahy skládané</t>
  </si>
  <si>
    <t>295</t>
  </si>
  <si>
    <t>775411810</t>
  </si>
  <si>
    <t>Demontáž soklíků nebo lišt dřevěných přibíjených do suti</t>
  </si>
  <si>
    <t>-1369410770</t>
  </si>
  <si>
    <t>3,33*2+6,05*2+0,15*2-0,8</t>
  </si>
  <si>
    <t>2,6+3,26</t>
  </si>
  <si>
    <t>296</t>
  </si>
  <si>
    <t>775413401</t>
  </si>
  <si>
    <t>Montáž podlahové lišty obvodové lepené</t>
  </si>
  <si>
    <t>-1900286782</t>
  </si>
  <si>
    <t>Soklíky PVC podlah</t>
  </si>
  <si>
    <t>4,5*2+1,26*2+0,5*2-0,8*0,7*3</t>
  </si>
  <si>
    <t>2,6*2+3,26*2+0,1*2-0,8</t>
  </si>
  <si>
    <t>Vlysové podlahy</t>
  </si>
  <si>
    <t>297</t>
  </si>
  <si>
    <t>61418151</t>
  </si>
  <si>
    <t>lišta podlahová dřevěná dub 28x28mm</t>
  </si>
  <si>
    <t>1414663863</t>
  </si>
  <si>
    <t>18,26*1,08 'Přepočtené koeficientem množství</t>
  </si>
  <si>
    <t>298</t>
  </si>
  <si>
    <t>61418155.R</t>
  </si>
  <si>
    <t>Obvodová lišta Moduleo Blackjack Oak 22215</t>
  </si>
  <si>
    <t>-424144770</t>
  </si>
  <si>
    <t>21,96*1,08 'Přepočtené koeficientem množství</t>
  </si>
  <si>
    <t>299</t>
  </si>
  <si>
    <t>775591905</t>
  </si>
  <si>
    <t>Oprava podlah dřevěných - tmelení celoplošné vlysové, parketové podlahy</t>
  </si>
  <si>
    <t>1634619442</t>
  </si>
  <si>
    <t>3,33*6,05+2,08*0,15</t>
  </si>
  <si>
    <t>300</t>
  </si>
  <si>
    <t>775591911</t>
  </si>
  <si>
    <t>Oprava podlah dřevěných - broušení hrubé</t>
  </si>
  <si>
    <t>817349897</t>
  </si>
  <si>
    <t>301</t>
  </si>
  <si>
    <t>775591912</t>
  </si>
  <si>
    <t>Oprava podlah dřevěných - broušení střední</t>
  </si>
  <si>
    <t>-1692914316</t>
  </si>
  <si>
    <t>302</t>
  </si>
  <si>
    <t>775591913</t>
  </si>
  <si>
    <t>Oprava podlah dřevěných - broušení jemné</t>
  </si>
  <si>
    <t>1635248158</t>
  </si>
  <si>
    <t>303</t>
  </si>
  <si>
    <t>775591920</t>
  </si>
  <si>
    <t>Oprava podlah dřevěných - vysátí povrchu</t>
  </si>
  <si>
    <t>414834856</t>
  </si>
  <si>
    <t>20,459</t>
  </si>
  <si>
    <t>304</t>
  </si>
  <si>
    <t>775591921</t>
  </si>
  <si>
    <t>Oprava podlah dřevěných - základní lak</t>
  </si>
  <si>
    <t>-1389099927</t>
  </si>
  <si>
    <t>305</t>
  </si>
  <si>
    <t>775591922</t>
  </si>
  <si>
    <t>Oprava podlah dřevěných - vrchní lak pro běžnou zátěž</t>
  </si>
  <si>
    <t>1839741291</t>
  </si>
  <si>
    <t>306</t>
  </si>
  <si>
    <t>775591926</t>
  </si>
  <si>
    <t>Oprava podlah dřevěných - mezibroušení mezi vrstvami laku</t>
  </si>
  <si>
    <t>92410040</t>
  </si>
  <si>
    <t>307</t>
  </si>
  <si>
    <t>998775122</t>
  </si>
  <si>
    <t>Přesun hmot tonážní pro podlahy skládané ruční v objektech v přes 6 do 12 m</t>
  </si>
  <si>
    <t>-1731453857</t>
  </si>
  <si>
    <t>308</t>
  </si>
  <si>
    <t>998775129</t>
  </si>
  <si>
    <t>Příplatek k ručnímu přesunu hmot tonážnímu pro podlahy skládané za zvětšený přesun ZKD 50 m</t>
  </si>
  <si>
    <t>273483567</t>
  </si>
  <si>
    <t>0,02*2 'Přepočtené koeficientem množství</t>
  </si>
  <si>
    <t>776</t>
  </si>
  <si>
    <t>Podlahy povlakové</t>
  </si>
  <si>
    <t>309</t>
  </si>
  <si>
    <t>776111115</t>
  </si>
  <si>
    <t>Broušení podkladu povlakových podlah před litím stěrky</t>
  </si>
  <si>
    <t>1297819874</t>
  </si>
  <si>
    <t>310</t>
  </si>
  <si>
    <t>776111116</t>
  </si>
  <si>
    <t>Odstranění zbytků lepidla z podkladu povlakových podlah broušením</t>
  </si>
  <si>
    <t>1616749138</t>
  </si>
  <si>
    <t>311</t>
  </si>
  <si>
    <t>776111311</t>
  </si>
  <si>
    <t>Vysátí podkladu povlakových podlah</t>
  </si>
  <si>
    <t>-1300860861</t>
  </si>
  <si>
    <t>312</t>
  </si>
  <si>
    <t>776121321</t>
  </si>
  <si>
    <t>Neředěná penetrace savého podkladu povlakových podlah</t>
  </si>
  <si>
    <t>-1250815854</t>
  </si>
  <si>
    <t>313</t>
  </si>
  <si>
    <t>776141122</t>
  </si>
  <si>
    <t>Stěrka podlahová nivelační pro vyrovnání podkladu povlakových podlah pevnosti 30 MPa tl přes 3 do 5 mm</t>
  </si>
  <si>
    <t>-342302894</t>
  </si>
  <si>
    <t>314</t>
  </si>
  <si>
    <t>776201811</t>
  </si>
  <si>
    <t>Demontáž lepených povlakových podlah bez podložky ručně</t>
  </si>
  <si>
    <t>1583806576</t>
  </si>
  <si>
    <t>315</t>
  </si>
  <si>
    <t>776231111</t>
  </si>
  <si>
    <t>Lepení lamel a čtverců z vinylu standardním lepidlem</t>
  </si>
  <si>
    <t>560029631</t>
  </si>
  <si>
    <t>316</t>
  </si>
  <si>
    <t>31111260R</t>
  </si>
  <si>
    <t>Vinylová podlaha Rigid plus SPC Click-HIF 21102</t>
  </si>
  <si>
    <t>-180500514</t>
  </si>
  <si>
    <t>14,876</t>
  </si>
  <si>
    <t>14,876*1,1 'Přepočtené koeficientem množství</t>
  </si>
  <si>
    <t>317</t>
  </si>
  <si>
    <t>776410811</t>
  </si>
  <si>
    <t>Odstranění soklíků a lišt pryžových nebo plastových</t>
  </si>
  <si>
    <t>-1195884704</t>
  </si>
  <si>
    <t>4,5*2+1,26*2+0,5*2-0,7*3-0,8*3</t>
  </si>
  <si>
    <t>318</t>
  </si>
  <si>
    <t>776991111</t>
  </si>
  <si>
    <t>Spárování silikonem</t>
  </si>
  <si>
    <t>-932533183</t>
  </si>
  <si>
    <t>319</t>
  </si>
  <si>
    <t>998776122</t>
  </si>
  <si>
    <t>Přesun hmot tonážní pro podlahy povlakové ruční v objektech v přes 6 do 12 m</t>
  </si>
  <si>
    <t>-1193333859</t>
  </si>
  <si>
    <t>320</t>
  </si>
  <si>
    <t>998776129</t>
  </si>
  <si>
    <t>Příplatek k ručnímu přesunu hmot tonážnímu pro podlahy povlakové za zvětšený přesun ZKD 50 m</t>
  </si>
  <si>
    <t>-1877375925</t>
  </si>
  <si>
    <t>0,18*2 'Přepočtené koeficientem množství</t>
  </si>
  <si>
    <t>781</t>
  </si>
  <si>
    <t>Dokončovací práce - obklady</t>
  </si>
  <si>
    <t>321</t>
  </si>
  <si>
    <t>781111011</t>
  </si>
  <si>
    <t>Ometení (oprášení) stěny při přípravě podkladu</t>
  </si>
  <si>
    <t>1532267857</t>
  </si>
  <si>
    <t xml:space="preserve">WC </t>
  </si>
  <si>
    <t>322</t>
  </si>
  <si>
    <t>781121011</t>
  </si>
  <si>
    <t>Nátěr penetrační na stěnu</t>
  </si>
  <si>
    <t>1928850358</t>
  </si>
  <si>
    <t>323</t>
  </si>
  <si>
    <t>781131251</t>
  </si>
  <si>
    <t>Izolace pod obklad těsnící manžetou pro prostupy potrubí</t>
  </si>
  <si>
    <t>2101272186</t>
  </si>
  <si>
    <t>Koupelna baterie sprcha</t>
  </si>
  <si>
    <t>324</t>
  </si>
  <si>
    <t>781472291</t>
  </si>
  <si>
    <t>Příplatek k montáži obkladů keramických lepených cementovým flexibilním lepidlem za plochu do 10 m2</t>
  </si>
  <si>
    <t>614353917</t>
  </si>
  <si>
    <t>325</t>
  </si>
  <si>
    <t>781474164</t>
  </si>
  <si>
    <t>Montáž obkladů vnitřních keramických velkoformátových z dekorů přes 4 do 6 ks/m2 lepených flexibilním lepidlem</t>
  </si>
  <si>
    <t>314811373</t>
  </si>
  <si>
    <t>326</t>
  </si>
  <si>
    <t>-1728272339</t>
  </si>
  <si>
    <t>19,264</t>
  </si>
  <si>
    <t>Ztratné navíc</t>
  </si>
  <si>
    <t>327</t>
  </si>
  <si>
    <t>781491011</t>
  </si>
  <si>
    <t>Montáž zrcadel plochy do 1 m2 lepených silikonovým tmelem na podkladní omítku</t>
  </si>
  <si>
    <t>-337675120</t>
  </si>
  <si>
    <t>328</t>
  </si>
  <si>
    <t>63465126</t>
  </si>
  <si>
    <t>zrcadlo nemontované čiré tl 5mm max rozměr 3210x2250mm</t>
  </si>
  <si>
    <t>357510648</t>
  </si>
  <si>
    <t>Rozměr</t>
  </si>
  <si>
    <t>0,75*1</t>
  </si>
  <si>
    <t>0,75*1,1 'Přepočtené koeficientem množství</t>
  </si>
  <si>
    <t>329</t>
  </si>
  <si>
    <t>781491822</t>
  </si>
  <si>
    <t>Demontáž vanových dvířek plastových lepených s rámem</t>
  </si>
  <si>
    <t>-965387207</t>
  </si>
  <si>
    <t>330</t>
  </si>
  <si>
    <t>781491831</t>
  </si>
  <si>
    <t>Demontáž zrcadel lepených</t>
  </si>
  <si>
    <t>865153270</t>
  </si>
  <si>
    <t>Chodba skříňka</t>
  </si>
  <si>
    <t>0,5*1,1</t>
  </si>
  <si>
    <t>331</t>
  </si>
  <si>
    <t>781492251</t>
  </si>
  <si>
    <t>Montáž profilů ukončovacích lepených flexibilním cementovým lepidlem</t>
  </si>
  <si>
    <t>1502555309</t>
  </si>
  <si>
    <t>1,55*2+1,68*2-0,7</t>
  </si>
  <si>
    <t>1,29*2+0,78*2-0,7</t>
  </si>
  <si>
    <t>332</t>
  </si>
  <si>
    <t>19416005</t>
  </si>
  <si>
    <t>lišta ukončovací z eloxovaného hliníku 10mm</t>
  </si>
  <si>
    <t>-1599933655</t>
  </si>
  <si>
    <t>9,2</t>
  </si>
  <si>
    <t>9,2*1,2 'Přepočtené koeficientem množství</t>
  </si>
  <si>
    <t>333</t>
  </si>
  <si>
    <t>781495141</t>
  </si>
  <si>
    <t>Průnik obkladem kruhový do DN 30</t>
  </si>
  <si>
    <t>-1857917377</t>
  </si>
  <si>
    <t xml:space="preserve">Koupelna sprchová  a umyvadlová baterie</t>
  </si>
  <si>
    <t>334</t>
  </si>
  <si>
    <t>781495142</t>
  </si>
  <si>
    <t>Průnik obkladem kruhový do DN 90</t>
  </si>
  <si>
    <t>869675312</t>
  </si>
  <si>
    <t xml:space="preserve">zásuvka a vypínač koupelna </t>
  </si>
  <si>
    <t>Sifon umyvadlo</t>
  </si>
  <si>
    <t>335</t>
  </si>
  <si>
    <t>781495143</t>
  </si>
  <si>
    <t>Průnik obkladem kruhový přes DN 90</t>
  </si>
  <si>
    <t>1606975625</t>
  </si>
  <si>
    <t>336</t>
  </si>
  <si>
    <t>781495211</t>
  </si>
  <si>
    <t>Čištění vnitřních ploch stěn po provedení obkladu chemickými prostředky</t>
  </si>
  <si>
    <t>669551139</t>
  </si>
  <si>
    <t>337</t>
  </si>
  <si>
    <t>998781122</t>
  </si>
  <si>
    <t>Přesun hmot tonážní pro obklady keramické ruční v objektech v přes 6 do 12 m</t>
  </si>
  <si>
    <t>268681691</t>
  </si>
  <si>
    <t>338</t>
  </si>
  <si>
    <t>998781129</t>
  </si>
  <si>
    <t>Příplatek k ručnímu přesunu hmot tonážnímu pro obklady keramické za zvětšený přesun ZKD 50 m</t>
  </si>
  <si>
    <t>211208590</t>
  </si>
  <si>
    <t>0,677*2 'Přepočtené koeficientem množství</t>
  </si>
  <si>
    <t>783</t>
  </si>
  <si>
    <t>Dokončovací práce - nátěry</t>
  </si>
  <si>
    <t>339</t>
  </si>
  <si>
    <t>783000201</t>
  </si>
  <si>
    <t>Přemístění okenních nebo dveřních křídel pro zhotovení nátěrů vodorovné do 50 m</t>
  </si>
  <si>
    <t>-592416520</t>
  </si>
  <si>
    <t>Kuchyně, pokoj</t>
  </si>
  <si>
    <t>Vstupní dveře</t>
  </si>
  <si>
    <t>340</t>
  </si>
  <si>
    <t>783000225</t>
  </si>
  <si>
    <t>Příplatek k přemístění ZKD vyvěšení a zavěšení dveřních nebo okenních jednoduchých křídel</t>
  </si>
  <si>
    <t>96318516</t>
  </si>
  <si>
    <t>0,8*2*4</t>
  </si>
  <si>
    <t>0,8*2*2</t>
  </si>
  <si>
    <t>341</t>
  </si>
  <si>
    <t>783101201</t>
  </si>
  <si>
    <t>Hrubé obroušení podkladu truhlářských konstrukcí před provedením nátěru</t>
  </si>
  <si>
    <t>322154313</t>
  </si>
  <si>
    <t>DVEŘE - zvětšení plochy dle URS 0,05 + 0,025</t>
  </si>
  <si>
    <t>Dveře vstupní</t>
  </si>
  <si>
    <t>(0,8+0,05)*(1,97+0,025)*2</t>
  </si>
  <si>
    <t>Dveře pokoj</t>
  </si>
  <si>
    <t xml:space="preserve">Dveře  kuchyně-odpočet za prosklení dle URS -plocha mínus 20%</t>
  </si>
  <si>
    <t>(0,8+0,05)*(1,97+0,025)*2*0,8</t>
  </si>
  <si>
    <t>342</t>
  </si>
  <si>
    <t>783101203</t>
  </si>
  <si>
    <t>Jemné obroušení podkladu truhlářských konstrukcí před provedením nátěru</t>
  </si>
  <si>
    <t>1048630909</t>
  </si>
  <si>
    <t>343</t>
  </si>
  <si>
    <t>783101403</t>
  </si>
  <si>
    <t>Oprášení podkladu truhlářských konstrukcí před provedením nátěru</t>
  </si>
  <si>
    <t>-1995099682</t>
  </si>
  <si>
    <t xml:space="preserve">PŘED 1. VRSTVOU KRYCÍHO  NÁTĚRU</t>
  </si>
  <si>
    <t>9,497</t>
  </si>
  <si>
    <t xml:space="preserve">PŘED 2. VRSTVOU KRYCÍHO  NÁTĚRU</t>
  </si>
  <si>
    <t>344</t>
  </si>
  <si>
    <t>783106805</t>
  </si>
  <si>
    <t>Odstranění nátěrů z truhlářských konstrukcí opálením</t>
  </si>
  <si>
    <t>-1933175169</t>
  </si>
  <si>
    <t>345</t>
  </si>
  <si>
    <t>783113101</t>
  </si>
  <si>
    <t>Jednonásobný napouštěcí syntetický nátěr truhlářských konstrukcí</t>
  </si>
  <si>
    <t>1692675274</t>
  </si>
  <si>
    <t>346</t>
  </si>
  <si>
    <t>783114101</t>
  </si>
  <si>
    <t>Základní jednonásobný syntetický nátěr truhlářských konstrukcí</t>
  </si>
  <si>
    <t>1362770938</t>
  </si>
  <si>
    <t>347</t>
  </si>
  <si>
    <t>783117101</t>
  </si>
  <si>
    <t>Krycí jednonásobný syntetický nátěr truhlářských konstrukcí</t>
  </si>
  <si>
    <t>503133304</t>
  </si>
  <si>
    <t>348</t>
  </si>
  <si>
    <t>783118211</t>
  </si>
  <si>
    <t>Lakovací dvojnásobný syntetický nátěr truhlářských konstrukcí s mezibroušením</t>
  </si>
  <si>
    <t>1203839276</t>
  </si>
  <si>
    <t>349</t>
  </si>
  <si>
    <t>783122131</t>
  </si>
  <si>
    <t>Plošné (plné) tmelení truhlářských konstrukcí včetně přebroušení disperzním tmelem</t>
  </si>
  <si>
    <t>-933560231</t>
  </si>
  <si>
    <t>350</t>
  </si>
  <si>
    <t>783132211</t>
  </si>
  <si>
    <t>Vysekání stávajícího sklenářského tmelu ze sklenářských výplní</t>
  </si>
  <si>
    <t>610324155</t>
  </si>
  <si>
    <t>351</t>
  </si>
  <si>
    <t>783162201</t>
  </si>
  <si>
    <t>Dotmelení skleněných výplní truhlářských konstrukcí sklenářským tmelem</t>
  </si>
  <si>
    <t>864355898</t>
  </si>
  <si>
    <t>352</t>
  </si>
  <si>
    <t>783301401</t>
  </si>
  <si>
    <t>Ometení zámečnických konstrukcí</t>
  </si>
  <si>
    <t>-124729144</t>
  </si>
  <si>
    <t>Zárubně</t>
  </si>
  <si>
    <t>6*2</t>
  </si>
  <si>
    <t>353</t>
  </si>
  <si>
    <t>783306805</t>
  </si>
  <si>
    <t>Odstranění nátěru ze zámečnických konstrukcí opálením</t>
  </si>
  <si>
    <t>1495522839</t>
  </si>
  <si>
    <t>354</t>
  </si>
  <si>
    <t>783314101</t>
  </si>
  <si>
    <t>Základní jednonásobný syntetický nátěr zámečnických konstrukcí</t>
  </si>
  <si>
    <t>-1993059990</t>
  </si>
  <si>
    <t>355</t>
  </si>
  <si>
    <t>783315101</t>
  </si>
  <si>
    <t>Mezinátěr jednonásobný syntetický standardní zámečnických konstrukcí</t>
  </si>
  <si>
    <t>902936014</t>
  </si>
  <si>
    <t>356</t>
  </si>
  <si>
    <t>783317101</t>
  </si>
  <si>
    <t>Krycí jednonásobný syntetický standardní nátěr zámečnických konstrukcí</t>
  </si>
  <si>
    <t>1589116901</t>
  </si>
  <si>
    <t>357</t>
  </si>
  <si>
    <t>783352101</t>
  </si>
  <si>
    <t>Tmelení včetně přebroušení zámečnických konstrukcí polyesterovým tmelem</t>
  </si>
  <si>
    <t>-1112401174</t>
  </si>
  <si>
    <t>358</t>
  </si>
  <si>
    <t>783601441</t>
  </si>
  <si>
    <t>Ometením litinových otopných těles před provedením nátěru</t>
  </si>
  <si>
    <t>644967148</t>
  </si>
  <si>
    <t>359</t>
  </si>
  <si>
    <t>783606823</t>
  </si>
  <si>
    <t>Odstranění nátěrů z litinových otopných těles odstraňovačem nátěrů z s obroušením</t>
  </si>
  <si>
    <t>910080570</t>
  </si>
  <si>
    <t>360</t>
  </si>
  <si>
    <t>783606862</t>
  </si>
  <si>
    <t>Odstranění nátěrů z potrubí DN do 50 mm opálením</t>
  </si>
  <si>
    <t>2136480102</t>
  </si>
  <si>
    <t xml:space="preserve">Potrubí UT WC a k  radiátorům</t>
  </si>
  <si>
    <t>361</t>
  </si>
  <si>
    <t>783614141</t>
  </si>
  <si>
    <t>Základní jednonásobný syntetický nátěr litinových otopných těles</t>
  </si>
  <si>
    <t>-1203266607</t>
  </si>
  <si>
    <t>362</t>
  </si>
  <si>
    <t>783614551</t>
  </si>
  <si>
    <t>Základní jednonásobný syntetický nátěr potrubí DN do 50 mm</t>
  </si>
  <si>
    <t>-2040170687</t>
  </si>
  <si>
    <t>363</t>
  </si>
  <si>
    <t>783615551</t>
  </si>
  <si>
    <t>Mezinátěr jednonásobný syntetický nátěr potrubí DN do 50 mm</t>
  </si>
  <si>
    <t>677577215</t>
  </si>
  <si>
    <t>364</t>
  </si>
  <si>
    <t>783617147</t>
  </si>
  <si>
    <t>Krycí dvojnásobný syntetický nátěr litinových otopných těles</t>
  </si>
  <si>
    <t>-1121001513</t>
  </si>
  <si>
    <t>365</t>
  </si>
  <si>
    <t>783617601</t>
  </si>
  <si>
    <t>Krycí jednonásobný syntetický nátěr potrubí DN do 50 mm</t>
  </si>
  <si>
    <t>1231329963</t>
  </si>
  <si>
    <t>366</t>
  </si>
  <si>
    <t>783652141</t>
  </si>
  <si>
    <t>Tmelení litinových otopných těles polyesterovým tmelem</t>
  </si>
  <si>
    <t>1055494127</t>
  </si>
  <si>
    <t>784</t>
  </si>
  <si>
    <t>Dokončovací práce - malby a tapety</t>
  </si>
  <si>
    <t>367</t>
  </si>
  <si>
    <t>784111001</t>
  </si>
  <si>
    <t>Oprášení (ometení ) podkladu v místnostech výšky do 3,80 m</t>
  </si>
  <si>
    <t>-1277644774</t>
  </si>
  <si>
    <t>STROPY</t>
  </si>
  <si>
    <t>STĚNY</t>
  </si>
  <si>
    <t>368</t>
  </si>
  <si>
    <t>784111011</t>
  </si>
  <si>
    <t>Obroušení podkladu omítnutého v místnostech výšky do 3,80 m</t>
  </si>
  <si>
    <t>-244757320</t>
  </si>
  <si>
    <t>369</t>
  </si>
  <si>
    <t>784121001</t>
  </si>
  <si>
    <t>Oškrabání malby v mísnostech výšky do 3,80 m</t>
  </si>
  <si>
    <t>-716407108</t>
  </si>
  <si>
    <t>370</t>
  </si>
  <si>
    <t>784121011</t>
  </si>
  <si>
    <t>Rozmývání podkladu po oškrabání malby v místnostech výšky do 3,80 m</t>
  </si>
  <si>
    <t>-152086438</t>
  </si>
  <si>
    <t>371</t>
  </si>
  <si>
    <t>784161001</t>
  </si>
  <si>
    <t>Tmelení spar a rohů šířky do 3 mm akrylátovým tmelem v místnostech v do 3,80 m</t>
  </si>
  <si>
    <t>-1023777481</t>
  </si>
  <si>
    <t>Trhliny</t>
  </si>
  <si>
    <t>372</t>
  </si>
  <si>
    <t>784171101</t>
  </si>
  <si>
    <t>Zakrytí vnitřních podlah včetně pozdějšího odkrytí</t>
  </si>
  <si>
    <t>1306024145</t>
  </si>
  <si>
    <t>373</t>
  </si>
  <si>
    <t>58124844</t>
  </si>
  <si>
    <t>fólie pro malířské potřeby zakrývací tl 25µ 4x5m</t>
  </si>
  <si>
    <t>1597314511</t>
  </si>
  <si>
    <t>40,206</t>
  </si>
  <si>
    <t>40,206*1,05 'Přepočtené koeficientem množství</t>
  </si>
  <si>
    <t>374</t>
  </si>
  <si>
    <t>784171121</t>
  </si>
  <si>
    <t>Zakrytí vnitřních ploch konstrukcí nebo prvků v místnostech výšky do 3,80 m</t>
  </si>
  <si>
    <t>690604160</t>
  </si>
  <si>
    <t>375</t>
  </si>
  <si>
    <t>58124842</t>
  </si>
  <si>
    <t>fólie pro malířské potřeby zakrývací tl 7µ 4x5m</t>
  </si>
  <si>
    <t>-85748881</t>
  </si>
  <si>
    <t>25*1,05 'Přepočtené koeficientem množství</t>
  </si>
  <si>
    <t>376</t>
  </si>
  <si>
    <t>784181121</t>
  </si>
  <si>
    <t>Hloubková jednonásobná penetrace podkladu v místnostech výšky do 3,80 m</t>
  </si>
  <si>
    <t>-700139620</t>
  </si>
  <si>
    <t>377</t>
  </si>
  <si>
    <t>784211101</t>
  </si>
  <si>
    <t>Dvojnásobné bílé malby ze směsí za mokra výborně otěruvzdorných v místnostech výšky do 3,80 m</t>
  </si>
  <si>
    <t>-1303736687</t>
  </si>
  <si>
    <t>378</t>
  </si>
  <si>
    <t>784211141</t>
  </si>
  <si>
    <t>Příplatek k cenám 2x maleb ze směsí za mokra za provádění plochy do 5m2</t>
  </si>
  <si>
    <t>-991114218</t>
  </si>
  <si>
    <t>-((1,55*2+1,68*2)*2-0,7*2)</t>
  </si>
  <si>
    <t>786</t>
  </si>
  <si>
    <t>Dokončovací práce - čalounické úpravy</t>
  </si>
  <si>
    <t>379</t>
  </si>
  <si>
    <t>786613210</t>
  </si>
  <si>
    <t>Montáž zastiňující rolety papírové skládané dvoudílné do oken otevíravých, sklápěcích, vyklápěcích</t>
  </si>
  <si>
    <t>740662534</t>
  </si>
  <si>
    <t>2,05*1,58</t>
  </si>
  <si>
    <t>2,08*1,58</t>
  </si>
  <si>
    <t>380</t>
  </si>
  <si>
    <t>55346100</t>
  </si>
  <si>
    <t>žaluzie horizontální meziskelní</t>
  </si>
  <si>
    <t>-470888389</t>
  </si>
  <si>
    <t>6,525*1,05 'Přepočtené koeficientem množství</t>
  </si>
  <si>
    <t>381</t>
  </si>
  <si>
    <t>998786122</t>
  </si>
  <si>
    <t>Přesun hmot tonážní pro stínění a čalounické úpravy ruční v objektech v přes 6 do 12 m</t>
  </si>
  <si>
    <t>810289391</t>
  </si>
  <si>
    <t>382</t>
  </si>
  <si>
    <t>998786129</t>
  </si>
  <si>
    <t>Příplatek k ručnímu přesunu hmot tonážnímu pro stínění a čalounické úpravy za zvětšený přesun ZKD 50 m</t>
  </si>
  <si>
    <t>-1233456835</t>
  </si>
  <si>
    <t>0,008*2 'Přepočtené koeficientem množství</t>
  </si>
  <si>
    <t>HZS</t>
  </si>
  <si>
    <t>Hodinové zúčtovací sazby</t>
  </si>
  <si>
    <t>383</t>
  </si>
  <si>
    <t>HZS4212</t>
  </si>
  <si>
    <t>Hodinová zúčtovací sazba revizní technik specialista</t>
  </si>
  <si>
    <t>hod</t>
  </si>
  <si>
    <t>512</t>
  </si>
  <si>
    <t>24817766</t>
  </si>
  <si>
    <t>VRN</t>
  </si>
  <si>
    <t>Vedlejší rozpočtové náklady</t>
  </si>
  <si>
    <t>VRN3</t>
  </si>
  <si>
    <t>Zařízení staveniště</t>
  </si>
  <si>
    <t>384</t>
  </si>
  <si>
    <t>030001000</t>
  </si>
  <si>
    <t>den</t>
  </si>
  <si>
    <t>1024</t>
  </si>
  <si>
    <t>1456028444</t>
  </si>
  <si>
    <t>VRN7</t>
  </si>
  <si>
    <t>Provozní vlivy</t>
  </si>
  <si>
    <t>385</t>
  </si>
  <si>
    <t>070001000</t>
  </si>
  <si>
    <t>-1007896909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</si>
</sst>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135</xdr:row>
      <xdr:rowOff>0</xdr:rowOff>
    </xdr:from>
    <xdr:to>
      <xdr:col>9</xdr:col>
      <xdr:colOff>1215390</xdr:colOff>
      <xdr:row>139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Byty Bělohorská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1. 6. 2025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'03 - Bělohorská 1688-122,...'!J30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'03 - Bělohorská 1688-122,...'!P149</f>
        <v>0</v>
      </c>
      <c r="AV95" s="128">
        <f>'03 - Bělohorská 1688-122,...'!J33</f>
        <v>0</v>
      </c>
      <c r="AW95" s="128">
        <f>'03 - Bělohorská 1688-122,...'!J34</f>
        <v>0</v>
      </c>
      <c r="AX95" s="128">
        <f>'03 - Bělohorská 1688-122,...'!J35</f>
        <v>0</v>
      </c>
      <c r="AY95" s="128">
        <f>'03 - Bělohorská 1688-122,...'!J36</f>
        <v>0</v>
      </c>
      <c r="AZ95" s="128">
        <f>'03 - Bělohorská 1688-122,...'!F33</f>
        <v>0</v>
      </c>
      <c r="BA95" s="128">
        <f>'03 - Bělohorská 1688-122,...'!F34</f>
        <v>0</v>
      </c>
      <c r="BB95" s="128">
        <f>'03 - Bělohorská 1688-122,...'!F35</f>
        <v>0</v>
      </c>
      <c r="BC95" s="128">
        <f>'03 - Bělohorská 1688-122,...'!F36</f>
        <v>0</v>
      </c>
      <c r="BD95" s="130">
        <f>'03 - Bělohorská 1688-122,...'!F37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LRXB3RQFKLOE7HVcW7it8atE2XJfaXo8BxoCtl+fZPLSWHwISk+ff2RUGHdDJsLQFxOhXMt/4bI3m4LbbGDA4w==" hashValue="J+0T/OvVsdMwuWIpA+Rgalb/vWHheGmHIBOLHJijbDBqIas1ViBtuQt6VHE0idrk4JD5oIbfh7pLsE6O2LEEg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3 - Bělohorská 1688-122,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81</v>
      </c>
    </row>
    <row r="4" s="1" customFormat="1" ht="24.96" customHeight="1">
      <c r="B4" s="20"/>
      <c r="D4" s="134" t="s">
        <v>83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Byty Bělohorská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1. 6. 2025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tr">
        <f>IF('Rekapitulace stavby'!E11="","",'Rekapitulace stavby'!E11)</f>
        <v xml:space="preserve"> </v>
      </c>
      <c r="F15" s="38"/>
      <c r="G15" s="38"/>
      <c r="H15" s="38"/>
      <c r="I15" s="136" t="s">
        <v>26</v>
      </c>
      <c r="J15" s="139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26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31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26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33</v>
      </c>
      <c r="E30" s="38"/>
      <c r="F30" s="38"/>
      <c r="G30" s="38"/>
      <c r="H30" s="38"/>
      <c r="I30" s="38"/>
      <c r="J30" s="147">
        <f>ROUND(J149,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35</v>
      </c>
      <c r="G32" s="38"/>
      <c r="H32" s="38"/>
      <c r="I32" s="148" t="s">
        <v>34</v>
      </c>
      <c r="J32" s="148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37</v>
      </c>
      <c r="E33" s="136" t="s">
        <v>38</v>
      </c>
      <c r="F33" s="150">
        <f>ROUND((SUM(BE149:BE1871)),  2)</f>
        <v>0</v>
      </c>
      <c r="G33" s="38"/>
      <c r="H33" s="38"/>
      <c r="I33" s="151">
        <v>0.20999999999999999</v>
      </c>
      <c r="J33" s="150">
        <f>ROUND(((SUM(BE149:BE1871))*I33),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39</v>
      </c>
      <c r="F34" s="150">
        <f>ROUND((SUM(BF149:BF1871)),  2)</f>
        <v>0</v>
      </c>
      <c r="G34" s="38"/>
      <c r="H34" s="38"/>
      <c r="I34" s="151">
        <v>0.12</v>
      </c>
      <c r="J34" s="150">
        <f>ROUND(((SUM(BF149:BF1871))*I34),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40</v>
      </c>
      <c r="F35" s="150">
        <f>ROUND((SUM(BG149:BG1871)),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41</v>
      </c>
      <c r="F36" s="150">
        <f>ROUND((SUM(BH149:BH1871)),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42</v>
      </c>
      <c r="F37" s="150">
        <f>ROUND((SUM(BI149:BI1871)),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Byty Bělohorská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Bělohorská 1688/122, byt č.1, 2.NP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1. 6. 2025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87</v>
      </c>
      <c r="D94" s="172"/>
      <c r="E94" s="172"/>
      <c r="F94" s="172"/>
      <c r="G94" s="172"/>
      <c r="H94" s="172"/>
      <c r="I94" s="172"/>
      <c r="J94" s="173" t="s">
        <v>88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89</v>
      </c>
      <c r="D96" s="40"/>
      <c r="E96" s="40"/>
      <c r="F96" s="40"/>
      <c r="G96" s="40"/>
      <c r="H96" s="40"/>
      <c r="I96" s="40"/>
      <c r="J96" s="110">
        <f>J149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90</v>
      </c>
    </row>
    <row r="97" s="9" customFormat="1" ht="24.96" customHeight="1">
      <c r="A97" s="9"/>
      <c r="B97" s="175"/>
      <c r="C97" s="176"/>
      <c r="D97" s="177" t="s">
        <v>91</v>
      </c>
      <c r="E97" s="178"/>
      <c r="F97" s="178"/>
      <c r="G97" s="178"/>
      <c r="H97" s="178"/>
      <c r="I97" s="178"/>
      <c r="J97" s="179">
        <f>J150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92</v>
      </c>
      <c r="E98" s="184"/>
      <c r="F98" s="184"/>
      <c r="G98" s="184"/>
      <c r="H98" s="184"/>
      <c r="I98" s="184"/>
      <c r="J98" s="185">
        <f>J151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93</v>
      </c>
      <c r="E99" s="184"/>
      <c r="F99" s="184"/>
      <c r="G99" s="184"/>
      <c r="H99" s="184"/>
      <c r="I99" s="184"/>
      <c r="J99" s="185">
        <f>J169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94</v>
      </c>
      <c r="E100" s="184"/>
      <c r="F100" s="184"/>
      <c r="G100" s="184"/>
      <c r="H100" s="184"/>
      <c r="I100" s="184"/>
      <c r="J100" s="185">
        <f>J295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95</v>
      </c>
      <c r="E101" s="184"/>
      <c r="F101" s="184"/>
      <c r="G101" s="184"/>
      <c r="H101" s="184"/>
      <c r="I101" s="184"/>
      <c r="J101" s="185">
        <f>J411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96</v>
      </c>
      <c r="E102" s="184"/>
      <c r="F102" s="184"/>
      <c r="G102" s="184"/>
      <c r="H102" s="184"/>
      <c r="I102" s="184"/>
      <c r="J102" s="185">
        <f>J419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5"/>
      <c r="C103" s="176"/>
      <c r="D103" s="177" t="s">
        <v>97</v>
      </c>
      <c r="E103" s="178"/>
      <c r="F103" s="178"/>
      <c r="G103" s="178"/>
      <c r="H103" s="178"/>
      <c r="I103" s="178"/>
      <c r="J103" s="179">
        <f>J422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1"/>
      <c r="C104" s="182"/>
      <c r="D104" s="183" t="s">
        <v>98</v>
      </c>
      <c r="E104" s="184"/>
      <c r="F104" s="184"/>
      <c r="G104" s="184"/>
      <c r="H104" s="184"/>
      <c r="I104" s="184"/>
      <c r="J104" s="185">
        <f>J423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99</v>
      </c>
      <c r="E105" s="184"/>
      <c r="F105" s="184"/>
      <c r="G105" s="184"/>
      <c r="H105" s="184"/>
      <c r="I105" s="184"/>
      <c r="J105" s="185">
        <f>J453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100</v>
      </c>
      <c r="E106" s="184"/>
      <c r="F106" s="184"/>
      <c r="G106" s="184"/>
      <c r="H106" s="184"/>
      <c r="I106" s="184"/>
      <c r="J106" s="185">
        <f>J535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1"/>
      <c r="C107" s="182"/>
      <c r="D107" s="183" t="s">
        <v>101</v>
      </c>
      <c r="E107" s="184"/>
      <c r="F107" s="184"/>
      <c r="G107" s="184"/>
      <c r="H107" s="184"/>
      <c r="I107" s="184"/>
      <c r="J107" s="185">
        <f>J603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1"/>
      <c r="C108" s="182"/>
      <c r="D108" s="183" t="s">
        <v>102</v>
      </c>
      <c r="E108" s="184"/>
      <c r="F108" s="184"/>
      <c r="G108" s="184"/>
      <c r="H108" s="184"/>
      <c r="I108" s="184"/>
      <c r="J108" s="185">
        <f>J617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1"/>
      <c r="C109" s="182"/>
      <c r="D109" s="183" t="s">
        <v>103</v>
      </c>
      <c r="E109" s="184"/>
      <c r="F109" s="184"/>
      <c r="G109" s="184"/>
      <c r="H109" s="184"/>
      <c r="I109" s="184"/>
      <c r="J109" s="185">
        <f>J684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1"/>
      <c r="C110" s="182"/>
      <c r="D110" s="183" t="s">
        <v>104</v>
      </c>
      <c r="E110" s="184"/>
      <c r="F110" s="184"/>
      <c r="G110" s="184"/>
      <c r="H110" s="184"/>
      <c r="I110" s="184"/>
      <c r="J110" s="185">
        <f>J691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1"/>
      <c r="C111" s="182"/>
      <c r="D111" s="183" t="s">
        <v>105</v>
      </c>
      <c r="E111" s="184"/>
      <c r="F111" s="184"/>
      <c r="G111" s="184"/>
      <c r="H111" s="184"/>
      <c r="I111" s="184"/>
      <c r="J111" s="185">
        <f>J699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106</v>
      </c>
      <c r="E112" s="184"/>
      <c r="F112" s="184"/>
      <c r="G112" s="184"/>
      <c r="H112" s="184"/>
      <c r="I112" s="184"/>
      <c r="J112" s="185">
        <f>J711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107</v>
      </c>
      <c r="E113" s="184"/>
      <c r="F113" s="184"/>
      <c r="G113" s="184"/>
      <c r="H113" s="184"/>
      <c r="I113" s="184"/>
      <c r="J113" s="185">
        <f>J764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1"/>
      <c r="C114" s="182"/>
      <c r="D114" s="183" t="s">
        <v>108</v>
      </c>
      <c r="E114" s="184"/>
      <c r="F114" s="184"/>
      <c r="G114" s="184"/>
      <c r="H114" s="184"/>
      <c r="I114" s="184"/>
      <c r="J114" s="185">
        <f>J1031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1"/>
      <c r="C115" s="182"/>
      <c r="D115" s="183" t="s">
        <v>109</v>
      </c>
      <c r="E115" s="184"/>
      <c r="F115" s="184"/>
      <c r="G115" s="184"/>
      <c r="H115" s="184"/>
      <c r="I115" s="184"/>
      <c r="J115" s="185">
        <f>J1070</f>
        <v>0</v>
      </c>
      <c r="K115" s="182"/>
      <c r="L115" s="18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1"/>
      <c r="C116" s="182"/>
      <c r="D116" s="183" t="s">
        <v>110</v>
      </c>
      <c r="E116" s="184"/>
      <c r="F116" s="184"/>
      <c r="G116" s="184"/>
      <c r="H116" s="184"/>
      <c r="I116" s="184"/>
      <c r="J116" s="185">
        <f>J1082</f>
        <v>0</v>
      </c>
      <c r="K116" s="182"/>
      <c r="L116" s="18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1"/>
      <c r="C117" s="182"/>
      <c r="D117" s="183" t="s">
        <v>111</v>
      </c>
      <c r="E117" s="184"/>
      <c r="F117" s="184"/>
      <c r="G117" s="184"/>
      <c r="H117" s="184"/>
      <c r="I117" s="184"/>
      <c r="J117" s="185">
        <f>J1093</f>
        <v>0</v>
      </c>
      <c r="K117" s="182"/>
      <c r="L117" s="18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1"/>
      <c r="C118" s="182"/>
      <c r="D118" s="183" t="s">
        <v>112</v>
      </c>
      <c r="E118" s="184"/>
      <c r="F118" s="184"/>
      <c r="G118" s="184"/>
      <c r="H118" s="184"/>
      <c r="I118" s="184"/>
      <c r="J118" s="185">
        <f>J1134</f>
        <v>0</v>
      </c>
      <c r="K118" s="182"/>
      <c r="L118" s="186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1"/>
      <c r="C119" s="182"/>
      <c r="D119" s="183" t="s">
        <v>113</v>
      </c>
      <c r="E119" s="184"/>
      <c r="F119" s="184"/>
      <c r="G119" s="184"/>
      <c r="H119" s="184"/>
      <c r="I119" s="184"/>
      <c r="J119" s="185">
        <f>J1146</f>
        <v>0</v>
      </c>
      <c r="K119" s="182"/>
      <c r="L119" s="186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1"/>
      <c r="C120" s="182"/>
      <c r="D120" s="183" t="s">
        <v>114</v>
      </c>
      <c r="E120" s="184"/>
      <c r="F120" s="184"/>
      <c r="G120" s="184"/>
      <c r="H120" s="184"/>
      <c r="I120" s="184"/>
      <c r="J120" s="185">
        <f>J1235</f>
        <v>0</v>
      </c>
      <c r="K120" s="182"/>
      <c r="L120" s="186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1"/>
      <c r="C121" s="182"/>
      <c r="D121" s="183" t="s">
        <v>115</v>
      </c>
      <c r="E121" s="184"/>
      <c r="F121" s="184"/>
      <c r="G121" s="184"/>
      <c r="H121" s="184"/>
      <c r="I121" s="184"/>
      <c r="J121" s="185">
        <f>J1302</f>
        <v>0</v>
      </c>
      <c r="K121" s="182"/>
      <c r="L121" s="186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1"/>
      <c r="C122" s="182"/>
      <c r="D122" s="183" t="s">
        <v>116</v>
      </c>
      <c r="E122" s="184"/>
      <c r="F122" s="184"/>
      <c r="G122" s="184"/>
      <c r="H122" s="184"/>
      <c r="I122" s="184"/>
      <c r="J122" s="185">
        <f>J1360</f>
        <v>0</v>
      </c>
      <c r="K122" s="182"/>
      <c r="L122" s="186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1"/>
      <c r="C123" s="182"/>
      <c r="D123" s="183" t="s">
        <v>117</v>
      </c>
      <c r="E123" s="184"/>
      <c r="F123" s="184"/>
      <c r="G123" s="184"/>
      <c r="H123" s="184"/>
      <c r="I123" s="184"/>
      <c r="J123" s="185">
        <f>J1436</f>
        <v>0</v>
      </c>
      <c r="K123" s="182"/>
      <c r="L123" s="186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1"/>
      <c r="C124" s="182"/>
      <c r="D124" s="183" t="s">
        <v>118</v>
      </c>
      <c r="E124" s="184"/>
      <c r="F124" s="184"/>
      <c r="G124" s="184"/>
      <c r="H124" s="184"/>
      <c r="I124" s="184"/>
      <c r="J124" s="185">
        <f>J1608</f>
        <v>0</v>
      </c>
      <c r="K124" s="182"/>
      <c r="L124" s="186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1"/>
      <c r="C125" s="182"/>
      <c r="D125" s="183" t="s">
        <v>119</v>
      </c>
      <c r="E125" s="184"/>
      <c r="F125" s="184"/>
      <c r="G125" s="184"/>
      <c r="H125" s="184"/>
      <c r="I125" s="184"/>
      <c r="J125" s="185">
        <f>J1853</f>
        <v>0</v>
      </c>
      <c r="K125" s="182"/>
      <c r="L125" s="186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9" customFormat="1" ht="24.96" customHeight="1">
      <c r="A126" s="9"/>
      <c r="B126" s="175"/>
      <c r="C126" s="176"/>
      <c r="D126" s="177" t="s">
        <v>120</v>
      </c>
      <c r="E126" s="178"/>
      <c r="F126" s="178"/>
      <c r="G126" s="178"/>
      <c r="H126" s="178"/>
      <c r="I126" s="178"/>
      <c r="J126" s="179">
        <f>J1865</f>
        <v>0</v>
      </c>
      <c r="K126" s="176"/>
      <c r="L126" s="180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="9" customFormat="1" ht="24.96" customHeight="1">
      <c r="A127" s="9"/>
      <c r="B127" s="175"/>
      <c r="C127" s="176"/>
      <c r="D127" s="177" t="s">
        <v>121</v>
      </c>
      <c r="E127" s="178"/>
      <c r="F127" s="178"/>
      <c r="G127" s="178"/>
      <c r="H127" s="178"/>
      <c r="I127" s="178"/>
      <c r="J127" s="179">
        <f>J1867</f>
        <v>0</v>
      </c>
      <c r="K127" s="176"/>
      <c r="L127" s="180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="10" customFormat="1" ht="19.92" customHeight="1">
      <c r="A128" s="10"/>
      <c r="B128" s="181"/>
      <c r="C128" s="182"/>
      <c r="D128" s="183" t="s">
        <v>122</v>
      </c>
      <c r="E128" s="184"/>
      <c r="F128" s="184"/>
      <c r="G128" s="184"/>
      <c r="H128" s="184"/>
      <c r="I128" s="184"/>
      <c r="J128" s="185">
        <f>J1868</f>
        <v>0</v>
      </c>
      <c r="K128" s="182"/>
      <c r="L128" s="186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81"/>
      <c r="C129" s="182"/>
      <c r="D129" s="183" t="s">
        <v>123</v>
      </c>
      <c r="E129" s="184"/>
      <c r="F129" s="184"/>
      <c r="G129" s="184"/>
      <c r="H129" s="184"/>
      <c r="I129" s="184"/>
      <c r="J129" s="185">
        <f>J1870</f>
        <v>0</v>
      </c>
      <c r="K129" s="182"/>
      <c r="L129" s="186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2" customFormat="1" ht="21.84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66"/>
      <c r="C131" s="67"/>
      <c r="D131" s="67"/>
      <c r="E131" s="67"/>
      <c r="F131" s="67"/>
      <c r="G131" s="67"/>
      <c r="H131" s="67"/>
      <c r="I131" s="67"/>
      <c r="J131" s="67"/>
      <c r="K131" s="67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5" s="2" customFormat="1" ht="6.96" customHeight="1">
      <c r="A135" s="38"/>
      <c r="B135" s="68"/>
      <c r="C135" s="69"/>
      <c r="D135" s="69"/>
      <c r="E135" s="69"/>
      <c r="F135" s="69"/>
      <c r="G135" s="69"/>
      <c r="H135" s="69"/>
      <c r="I135" s="69"/>
      <c r="J135" s="69"/>
      <c r="K135" s="69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24.96" customHeight="1">
      <c r="A136" s="38"/>
      <c r="B136" s="39"/>
      <c r="C136" s="23" t="s">
        <v>124</v>
      </c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2" customHeight="1">
      <c r="A138" s="38"/>
      <c r="B138" s="39"/>
      <c r="C138" s="32" t="s">
        <v>16</v>
      </c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6.5" customHeight="1">
      <c r="A139" s="38"/>
      <c r="B139" s="39"/>
      <c r="C139" s="40"/>
      <c r="D139" s="40"/>
      <c r="E139" s="170" t="str">
        <f>E7</f>
        <v>Byty Bělohorská</v>
      </c>
      <c r="F139" s="32"/>
      <c r="G139" s="32"/>
      <c r="H139" s="32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2" customHeight="1">
      <c r="A140" s="38"/>
      <c r="B140" s="39"/>
      <c r="C140" s="32" t="s">
        <v>84</v>
      </c>
      <c r="D140" s="40"/>
      <c r="E140" s="40"/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6.5" customHeight="1">
      <c r="A141" s="38"/>
      <c r="B141" s="39"/>
      <c r="C141" s="40"/>
      <c r="D141" s="40"/>
      <c r="E141" s="76" t="str">
        <f>E9</f>
        <v>03 - Bělohorská 1688/122, byt č.1, 2.NP</v>
      </c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6.96" customHeight="1">
      <c r="A142" s="38"/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2" customHeight="1">
      <c r="A143" s="38"/>
      <c r="B143" s="39"/>
      <c r="C143" s="32" t="s">
        <v>20</v>
      </c>
      <c r="D143" s="40"/>
      <c r="E143" s="40"/>
      <c r="F143" s="27" t="str">
        <f>F12</f>
        <v xml:space="preserve"> </v>
      </c>
      <c r="G143" s="40"/>
      <c r="H143" s="40"/>
      <c r="I143" s="32" t="s">
        <v>22</v>
      </c>
      <c r="J143" s="79" t="str">
        <f>IF(J12="","",J12)</f>
        <v>1. 6. 2025</v>
      </c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6.96" customHeight="1">
      <c r="A144" s="38"/>
      <c r="B144" s="39"/>
      <c r="C144" s="40"/>
      <c r="D144" s="40"/>
      <c r="E144" s="40"/>
      <c r="F144" s="40"/>
      <c r="G144" s="40"/>
      <c r="H144" s="40"/>
      <c r="I144" s="40"/>
      <c r="J144" s="40"/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5.15" customHeight="1">
      <c r="A145" s="38"/>
      <c r="B145" s="39"/>
      <c r="C145" s="32" t="s">
        <v>24</v>
      </c>
      <c r="D145" s="40"/>
      <c r="E145" s="40"/>
      <c r="F145" s="27" t="str">
        <f>E15</f>
        <v xml:space="preserve"> </v>
      </c>
      <c r="G145" s="40"/>
      <c r="H145" s="40"/>
      <c r="I145" s="32" t="s">
        <v>29</v>
      </c>
      <c r="J145" s="36" t="str">
        <f>E21</f>
        <v xml:space="preserve"> </v>
      </c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5.15" customHeight="1">
      <c r="A146" s="38"/>
      <c r="B146" s="39"/>
      <c r="C146" s="32" t="s">
        <v>27</v>
      </c>
      <c r="D146" s="40"/>
      <c r="E146" s="40"/>
      <c r="F146" s="27" t="str">
        <f>IF(E18="","",E18)</f>
        <v>Vyplň údaj</v>
      </c>
      <c r="G146" s="40"/>
      <c r="H146" s="40"/>
      <c r="I146" s="32" t="s">
        <v>31</v>
      </c>
      <c r="J146" s="36" t="str">
        <f>E24</f>
        <v xml:space="preserve"> </v>
      </c>
      <c r="K146" s="40"/>
      <c r="L146" s="63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2" customFormat="1" ht="10.32" customHeight="1">
      <c r="A147" s="38"/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63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  <row r="148" s="11" customFormat="1" ht="29.28" customHeight="1">
      <c r="A148" s="187"/>
      <c r="B148" s="188"/>
      <c r="C148" s="189" t="s">
        <v>125</v>
      </c>
      <c r="D148" s="190" t="s">
        <v>58</v>
      </c>
      <c r="E148" s="190" t="s">
        <v>54</v>
      </c>
      <c r="F148" s="190" t="s">
        <v>55</v>
      </c>
      <c r="G148" s="190" t="s">
        <v>126</v>
      </c>
      <c r="H148" s="190" t="s">
        <v>127</v>
      </c>
      <c r="I148" s="190" t="s">
        <v>128</v>
      </c>
      <c r="J148" s="191" t="s">
        <v>88</v>
      </c>
      <c r="K148" s="192" t="s">
        <v>129</v>
      </c>
      <c r="L148" s="193"/>
      <c r="M148" s="100" t="s">
        <v>1</v>
      </c>
      <c r="N148" s="101" t="s">
        <v>37</v>
      </c>
      <c r="O148" s="101" t="s">
        <v>130</v>
      </c>
      <c r="P148" s="101" t="s">
        <v>131</v>
      </c>
      <c r="Q148" s="101" t="s">
        <v>132</v>
      </c>
      <c r="R148" s="101" t="s">
        <v>133</v>
      </c>
      <c r="S148" s="101" t="s">
        <v>134</v>
      </c>
      <c r="T148" s="102" t="s">
        <v>135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</row>
    <row r="149" s="2" customFormat="1" ht="22.8" customHeight="1">
      <c r="A149" s="38"/>
      <c r="B149" s="39"/>
      <c r="C149" s="107" t="s">
        <v>136</v>
      </c>
      <c r="D149" s="40"/>
      <c r="E149" s="40"/>
      <c r="F149" s="40"/>
      <c r="G149" s="40"/>
      <c r="H149" s="40"/>
      <c r="I149" s="40"/>
      <c r="J149" s="194">
        <f>BK149</f>
        <v>0</v>
      </c>
      <c r="K149" s="40"/>
      <c r="L149" s="44"/>
      <c r="M149" s="103"/>
      <c r="N149" s="195"/>
      <c r="O149" s="104"/>
      <c r="P149" s="196">
        <f>P150+P422+P1865+P1867</f>
        <v>0</v>
      </c>
      <c r="Q149" s="104"/>
      <c r="R149" s="196">
        <f>R150+R422+R1865+R1867</f>
        <v>5.9444469900000003</v>
      </c>
      <c r="S149" s="104"/>
      <c r="T149" s="197">
        <f>T150+T422+T1865+T1867</f>
        <v>5.8819761600000007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72</v>
      </c>
      <c r="AU149" s="17" t="s">
        <v>90</v>
      </c>
      <c r="BK149" s="198">
        <f>BK150+BK422+BK1865+BK1867</f>
        <v>0</v>
      </c>
    </row>
    <row r="150" s="12" customFormat="1" ht="25.92" customHeight="1">
      <c r="A150" s="12"/>
      <c r="B150" s="199"/>
      <c r="C150" s="200"/>
      <c r="D150" s="201" t="s">
        <v>72</v>
      </c>
      <c r="E150" s="202" t="s">
        <v>137</v>
      </c>
      <c r="F150" s="202" t="s">
        <v>138</v>
      </c>
      <c r="G150" s="200"/>
      <c r="H150" s="200"/>
      <c r="I150" s="203"/>
      <c r="J150" s="204">
        <f>BK150</f>
        <v>0</v>
      </c>
      <c r="K150" s="200"/>
      <c r="L150" s="205"/>
      <c r="M150" s="206"/>
      <c r="N150" s="207"/>
      <c r="O150" s="207"/>
      <c r="P150" s="208">
        <f>P151+P169+P295+P411+P419</f>
        <v>0</v>
      </c>
      <c r="Q150" s="207"/>
      <c r="R150" s="208">
        <f>R151+R169+R295+R411+R419</f>
        <v>4.0321883000000005</v>
      </c>
      <c r="S150" s="207"/>
      <c r="T150" s="209">
        <f>T151+T169+T295+T411+T419</f>
        <v>4.1780500000000007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81</v>
      </c>
      <c r="AT150" s="211" t="s">
        <v>72</v>
      </c>
      <c r="AU150" s="211" t="s">
        <v>73</v>
      </c>
      <c r="AY150" s="210" t="s">
        <v>139</v>
      </c>
      <c r="BK150" s="212">
        <f>BK151+BK169+BK295+BK411+BK419</f>
        <v>0</v>
      </c>
    </row>
    <row r="151" s="12" customFormat="1" ht="22.8" customHeight="1">
      <c r="A151" s="12"/>
      <c r="B151" s="199"/>
      <c r="C151" s="200"/>
      <c r="D151" s="201" t="s">
        <v>72</v>
      </c>
      <c r="E151" s="213" t="s">
        <v>140</v>
      </c>
      <c r="F151" s="213" t="s">
        <v>141</v>
      </c>
      <c r="G151" s="200"/>
      <c r="H151" s="200"/>
      <c r="I151" s="203"/>
      <c r="J151" s="214">
        <f>BK151</f>
        <v>0</v>
      </c>
      <c r="K151" s="200"/>
      <c r="L151" s="205"/>
      <c r="M151" s="206"/>
      <c r="N151" s="207"/>
      <c r="O151" s="207"/>
      <c r="P151" s="208">
        <f>SUM(P152:P168)</f>
        <v>0</v>
      </c>
      <c r="Q151" s="207"/>
      <c r="R151" s="208">
        <f>SUM(R152:R168)</f>
        <v>1.4203532800000001</v>
      </c>
      <c r="S151" s="207"/>
      <c r="T151" s="209">
        <f>SUM(T152:T168)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0" t="s">
        <v>81</v>
      </c>
      <c r="AT151" s="211" t="s">
        <v>72</v>
      </c>
      <c r="AU151" s="211" t="s">
        <v>81</v>
      </c>
      <c r="AY151" s="210" t="s">
        <v>139</v>
      </c>
      <c r="BK151" s="212">
        <f>SUM(BK152:BK168)</f>
        <v>0</v>
      </c>
    </row>
    <row r="152" s="2" customFormat="1" ht="33" customHeight="1">
      <c r="A152" s="38"/>
      <c r="B152" s="39"/>
      <c r="C152" s="215" t="s">
        <v>81</v>
      </c>
      <c r="D152" s="215" t="s">
        <v>142</v>
      </c>
      <c r="E152" s="216" t="s">
        <v>143</v>
      </c>
      <c r="F152" s="217" t="s">
        <v>144</v>
      </c>
      <c r="G152" s="218" t="s">
        <v>145</v>
      </c>
      <c r="H152" s="219">
        <v>0.032000000000000001</v>
      </c>
      <c r="I152" s="220"/>
      <c r="J152" s="221">
        <f>ROUND(I152*H152,2)</f>
        <v>0</v>
      </c>
      <c r="K152" s="222"/>
      <c r="L152" s="44"/>
      <c r="M152" s="223" t="s">
        <v>1</v>
      </c>
      <c r="N152" s="224" t="s">
        <v>39</v>
      </c>
      <c r="O152" s="91"/>
      <c r="P152" s="225">
        <f>O152*H152</f>
        <v>0</v>
      </c>
      <c r="Q152" s="225">
        <v>0.019539999999999998</v>
      </c>
      <c r="R152" s="225">
        <f>Q152*H152</f>
        <v>0.00062527999999999998</v>
      </c>
      <c r="S152" s="225">
        <v>0</v>
      </c>
      <c r="T152" s="22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7" t="s">
        <v>146</v>
      </c>
      <c r="AT152" s="227" t="s">
        <v>142</v>
      </c>
      <c r="AU152" s="227" t="s">
        <v>147</v>
      </c>
      <c r="AY152" s="17" t="s">
        <v>139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7" t="s">
        <v>147</v>
      </c>
      <c r="BK152" s="228">
        <f>ROUND(I152*H152,2)</f>
        <v>0</v>
      </c>
      <c r="BL152" s="17" t="s">
        <v>146</v>
      </c>
      <c r="BM152" s="227" t="s">
        <v>148</v>
      </c>
    </row>
    <row r="153" s="13" customFormat="1">
      <c r="A153" s="13"/>
      <c r="B153" s="229"/>
      <c r="C153" s="230"/>
      <c r="D153" s="231" t="s">
        <v>149</v>
      </c>
      <c r="E153" s="232" t="s">
        <v>1</v>
      </c>
      <c r="F153" s="233" t="s">
        <v>150</v>
      </c>
      <c r="G153" s="230"/>
      <c r="H153" s="232" t="s">
        <v>1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149</v>
      </c>
      <c r="AU153" s="239" t="s">
        <v>147</v>
      </c>
      <c r="AV153" s="13" t="s">
        <v>81</v>
      </c>
      <c r="AW153" s="13" t="s">
        <v>30</v>
      </c>
      <c r="AX153" s="13" t="s">
        <v>73</v>
      </c>
      <c r="AY153" s="239" t="s">
        <v>139</v>
      </c>
    </row>
    <row r="154" s="14" customFormat="1">
      <c r="A154" s="14"/>
      <c r="B154" s="240"/>
      <c r="C154" s="241"/>
      <c r="D154" s="231" t="s">
        <v>149</v>
      </c>
      <c r="E154" s="242" t="s">
        <v>1</v>
      </c>
      <c r="F154" s="243" t="s">
        <v>151</v>
      </c>
      <c r="G154" s="241"/>
      <c r="H154" s="244">
        <v>0.032000000000000001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0" t="s">
        <v>149</v>
      </c>
      <c r="AU154" s="250" t="s">
        <v>147</v>
      </c>
      <c r="AV154" s="14" t="s">
        <v>147</v>
      </c>
      <c r="AW154" s="14" t="s">
        <v>30</v>
      </c>
      <c r="AX154" s="14" t="s">
        <v>81</v>
      </c>
      <c r="AY154" s="250" t="s">
        <v>139</v>
      </c>
    </row>
    <row r="155" s="2" customFormat="1" ht="24.15" customHeight="1">
      <c r="A155" s="38"/>
      <c r="B155" s="39"/>
      <c r="C155" s="251" t="s">
        <v>147</v>
      </c>
      <c r="D155" s="251" t="s">
        <v>152</v>
      </c>
      <c r="E155" s="252" t="s">
        <v>153</v>
      </c>
      <c r="F155" s="253" t="s">
        <v>154</v>
      </c>
      <c r="G155" s="254" t="s">
        <v>145</v>
      </c>
      <c r="H155" s="255">
        <v>0.035000000000000003</v>
      </c>
      <c r="I155" s="256"/>
      <c r="J155" s="257">
        <f>ROUND(I155*H155,2)</f>
        <v>0</v>
      </c>
      <c r="K155" s="258"/>
      <c r="L155" s="259"/>
      <c r="M155" s="260" t="s">
        <v>1</v>
      </c>
      <c r="N155" s="261" t="s">
        <v>39</v>
      </c>
      <c r="O155" s="91"/>
      <c r="P155" s="225">
        <f>O155*H155</f>
        <v>0</v>
      </c>
      <c r="Q155" s="225">
        <v>1</v>
      </c>
      <c r="R155" s="225">
        <f>Q155*H155</f>
        <v>0.035000000000000003</v>
      </c>
      <c r="S155" s="225">
        <v>0</v>
      </c>
      <c r="T155" s="22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7" t="s">
        <v>155</v>
      </c>
      <c r="AT155" s="227" t="s">
        <v>152</v>
      </c>
      <c r="AU155" s="227" t="s">
        <v>147</v>
      </c>
      <c r="AY155" s="17" t="s">
        <v>139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7" t="s">
        <v>147</v>
      </c>
      <c r="BK155" s="228">
        <f>ROUND(I155*H155,2)</f>
        <v>0</v>
      </c>
      <c r="BL155" s="17" t="s">
        <v>146</v>
      </c>
      <c r="BM155" s="227" t="s">
        <v>156</v>
      </c>
    </row>
    <row r="156" s="14" customFormat="1">
      <c r="A156" s="14"/>
      <c r="B156" s="240"/>
      <c r="C156" s="241"/>
      <c r="D156" s="231" t="s">
        <v>149</v>
      </c>
      <c r="E156" s="241"/>
      <c r="F156" s="243" t="s">
        <v>157</v>
      </c>
      <c r="G156" s="241"/>
      <c r="H156" s="244">
        <v>0.035000000000000003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149</v>
      </c>
      <c r="AU156" s="250" t="s">
        <v>147</v>
      </c>
      <c r="AV156" s="14" t="s">
        <v>147</v>
      </c>
      <c r="AW156" s="14" t="s">
        <v>4</v>
      </c>
      <c r="AX156" s="14" t="s">
        <v>81</v>
      </c>
      <c r="AY156" s="250" t="s">
        <v>139</v>
      </c>
    </row>
    <row r="157" s="2" customFormat="1" ht="24.15" customHeight="1">
      <c r="A157" s="38"/>
      <c r="B157" s="39"/>
      <c r="C157" s="215" t="s">
        <v>140</v>
      </c>
      <c r="D157" s="215" t="s">
        <v>142</v>
      </c>
      <c r="E157" s="216" t="s">
        <v>158</v>
      </c>
      <c r="F157" s="217" t="s">
        <v>159</v>
      </c>
      <c r="G157" s="218" t="s">
        <v>160</v>
      </c>
      <c r="H157" s="219">
        <v>14</v>
      </c>
      <c r="I157" s="220"/>
      <c r="J157" s="221">
        <f>ROUND(I157*H157,2)</f>
        <v>0</v>
      </c>
      <c r="K157" s="222"/>
      <c r="L157" s="44"/>
      <c r="M157" s="223" t="s">
        <v>1</v>
      </c>
      <c r="N157" s="224" t="s">
        <v>39</v>
      </c>
      <c r="O157" s="91"/>
      <c r="P157" s="225">
        <f>O157*H157</f>
        <v>0</v>
      </c>
      <c r="Q157" s="225">
        <v>0.0060600000000000003</v>
      </c>
      <c r="R157" s="225">
        <f>Q157*H157</f>
        <v>0.084839999999999999</v>
      </c>
      <c r="S157" s="225">
        <v>0</v>
      </c>
      <c r="T157" s="22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7" t="s">
        <v>146</v>
      </c>
      <c r="AT157" s="227" t="s">
        <v>142</v>
      </c>
      <c r="AU157" s="227" t="s">
        <v>147</v>
      </c>
      <c r="AY157" s="17" t="s">
        <v>139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7" t="s">
        <v>147</v>
      </c>
      <c r="BK157" s="228">
        <f>ROUND(I157*H157,2)</f>
        <v>0</v>
      </c>
      <c r="BL157" s="17" t="s">
        <v>146</v>
      </c>
      <c r="BM157" s="227" t="s">
        <v>161</v>
      </c>
    </row>
    <row r="158" s="13" customFormat="1">
      <c r="A158" s="13"/>
      <c r="B158" s="229"/>
      <c r="C158" s="230"/>
      <c r="D158" s="231" t="s">
        <v>149</v>
      </c>
      <c r="E158" s="232" t="s">
        <v>1</v>
      </c>
      <c r="F158" s="233" t="s">
        <v>162</v>
      </c>
      <c r="G158" s="230"/>
      <c r="H158" s="232" t="s">
        <v>1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149</v>
      </c>
      <c r="AU158" s="239" t="s">
        <v>147</v>
      </c>
      <c r="AV158" s="13" t="s">
        <v>81</v>
      </c>
      <c r="AW158" s="13" t="s">
        <v>30</v>
      </c>
      <c r="AX158" s="13" t="s">
        <v>73</v>
      </c>
      <c r="AY158" s="239" t="s">
        <v>139</v>
      </c>
    </row>
    <row r="159" s="14" customFormat="1">
      <c r="A159" s="14"/>
      <c r="B159" s="240"/>
      <c r="C159" s="241"/>
      <c r="D159" s="231" t="s">
        <v>149</v>
      </c>
      <c r="E159" s="242" t="s">
        <v>1</v>
      </c>
      <c r="F159" s="243" t="s">
        <v>163</v>
      </c>
      <c r="G159" s="241"/>
      <c r="H159" s="244">
        <v>14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0" t="s">
        <v>149</v>
      </c>
      <c r="AU159" s="250" t="s">
        <v>147</v>
      </c>
      <c r="AV159" s="14" t="s">
        <v>147</v>
      </c>
      <c r="AW159" s="14" t="s">
        <v>30</v>
      </c>
      <c r="AX159" s="14" t="s">
        <v>81</v>
      </c>
      <c r="AY159" s="250" t="s">
        <v>139</v>
      </c>
    </row>
    <row r="160" s="2" customFormat="1" ht="24.15" customHeight="1">
      <c r="A160" s="38"/>
      <c r="B160" s="39"/>
      <c r="C160" s="215" t="s">
        <v>146</v>
      </c>
      <c r="D160" s="215" t="s">
        <v>142</v>
      </c>
      <c r="E160" s="216" t="s">
        <v>164</v>
      </c>
      <c r="F160" s="217" t="s">
        <v>165</v>
      </c>
      <c r="G160" s="218" t="s">
        <v>166</v>
      </c>
      <c r="H160" s="219">
        <v>4.5</v>
      </c>
      <c r="I160" s="220"/>
      <c r="J160" s="221">
        <f>ROUND(I160*H160,2)</f>
        <v>0</v>
      </c>
      <c r="K160" s="222"/>
      <c r="L160" s="44"/>
      <c r="M160" s="223" t="s">
        <v>1</v>
      </c>
      <c r="N160" s="224" t="s">
        <v>39</v>
      </c>
      <c r="O160" s="91"/>
      <c r="P160" s="225">
        <f>O160*H160</f>
        <v>0</v>
      </c>
      <c r="Q160" s="225">
        <v>0.27128000000000002</v>
      </c>
      <c r="R160" s="225">
        <f>Q160*H160</f>
        <v>1.2207600000000001</v>
      </c>
      <c r="S160" s="225">
        <v>0</v>
      </c>
      <c r="T160" s="22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7" t="s">
        <v>146</v>
      </c>
      <c r="AT160" s="227" t="s">
        <v>142</v>
      </c>
      <c r="AU160" s="227" t="s">
        <v>147</v>
      </c>
      <c r="AY160" s="17" t="s">
        <v>139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17" t="s">
        <v>147</v>
      </c>
      <c r="BK160" s="228">
        <f>ROUND(I160*H160,2)</f>
        <v>0</v>
      </c>
      <c r="BL160" s="17" t="s">
        <v>146</v>
      </c>
      <c r="BM160" s="227" t="s">
        <v>167</v>
      </c>
    </row>
    <row r="161" s="13" customFormat="1">
      <c r="A161" s="13"/>
      <c r="B161" s="229"/>
      <c r="C161" s="230"/>
      <c r="D161" s="231" t="s">
        <v>149</v>
      </c>
      <c r="E161" s="232" t="s">
        <v>1</v>
      </c>
      <c r="F161" s="233" t="s">
        <v>168</v>
      </c>
      <c r="G161" s="230"/>
      <c r="H161" s="232" t="s">
        <v>1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149</v>
      </c>
      <c r="AU161" s="239" t="s">
        <v>147</v>
      </c>
      <c r="AV161" s="13" t="s">
        <v>81</v>
      </c>
      <c r="AW161" s="13" t="s">
        <v>30</v>
      </c>
      <c r="AX161" s="13" t="s">
        <v>73</v>
      </c>
      <c r="AY161" s="239" t="s">
        <v>139</v>
      </c>
    </row>
    <row r="162" s="14" customFormat="1">
      <c r="A162" s="14"/>
      <c r="B162" s="240"/>
      <c r="C162" s="241"/>
      <c r="D162" s="231" t="s">
        <v>149</v>
      </c>
      <c r="E162" s="242" t="s">
        <v>1</v>
      </c>
      <c r="F162" s="243" t="s">
        <v>169</v>
      </c>
      <c r="G162" s="241"/>
      <c r="H162" s="244">
        <v>4.5</v>
      </c>
      <c r="I162" s="245"/>
      <c r="J162" s="241"/>
      <c r="K162" s="241"/>
      <c r="L162" s="246"/>
      <c r="M162" s="247"/>
      <c r="N162" s="248"/>
      <c r="O162" s="248"/>
      <c r="P162" s="248"/>
      <c r="Q162" s="248"/>
      <c r="R162" s="248"/>
      <c r="S162" s="248"/>
      <c r="T162" s="24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0" t="s">
        <v>149</v>
      </c>
      <c r="AU162" s="250" t="s">
        <v>147</v>
      </c>
      <c r="AV162" s="14" t="s">
        <v>147</v>
      </c>
      <c r="AW162" s="14" t="s">
        <v>30</v>
      </c>
      <c r="AX162" s="14" t="s">
        <v>73</v>
      </c>
      <c r="AY162" s="250" t="s">
        <v>139</v>
      </c>
    </row>
    <row r="163" s="15" customFormat="1">
      <c r="A163" s="15"/>
      <c r="B163" s="262"/>
      <c r="C163" s="263"/>
      <c r="D163" s="231" t="s">
        <v>149</v>
      </c>
      <c r="E163" s="264" t="s">
        <v>1</v>
      </c>
      <c r="F163" s="265" t="s">
        <v>170</v>
      </c>
      <c r="G163" s="263"/>
      <c r="H163" s="266">
        <v>4.5</v>
      </c>
      <c r="I163" s="267"/>
      <c r="J163" s="263"/>
      <c r="K163" s="263"/>
      <c r="L163" s="268"/>
      <c r="M163" s="269"/>
      <c r="N163" s="270"/>
      <c r="O163" s="270"/>
      <c r="P163" s="270"/>
      <c r="Q163" s="270"/>
      <c r="R163" s="270"/>
      <c r="S163" s="270"/>
      <c r="T163" s="27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2" t="s">
        <v>149</v>
      </c>
      <c r="AU163" s="272" t="s">
        <v>147</v>
      </c>
      <c r="AV163" s="15" t="s">
        <v>146</v>
      </c>
      <c r="AW163" s="15" t="s">
        <v>30</v>
      </c>
      <c r="AX163" s="15" t="s">
        <v>81</v>
      </c>
      <c r="AY163" s="272" t="s">
        <v>139</v>
      </c>
    </row>
    <row r="164" s="2" customFormat="1" ht="24.15" customHeight="1">
      <c r="A164" s="38"/>
      <c r="B164" s="39"/>
      <c r="C164" s="215" t="s">
        <v>171</v>
      </c>
      <c r="D164" s="215" t="s">
        <v>142</v>
      </c>
      <c r="E164" s="216" t="s">
        <v>172</v>
      </c>
      <c r="F164" s="217" t="s">
        <v>173</v>
      </c>
      <c r="G164" s="218" t="s">
        <v>174</v>
      </c>
      <c r="H164" s="219">
        <v>12</v>
      </c>
      <c r="I164" s="220"/>
      <c r="J164" s="221">
        <f>ROUND(I164*H164,2)</f>
        <v>0</v>
      </c>
      <c r="K164" s="222"/>
      <c r="L164" s="44"/>
      <c r="M164" s="223" t="s">
        <v>1</v>
      </c>
      <c r="N164" s="224" t="s">
        <v>39</v>
      </c>
      <c r="O164" s="91"/>
      <c r="P164" s="225">
        <f>O164*H164</f>
        <v>0</v>
      </c>
      <c r="Q164" s="225">
        <v>0.00013999999999999999</v>
      </c>
      <c r="R164" s="225">
        <f>Q164*H164</f>
        <v>0.0016799999999999999</v>
      </c>
      <c r="S164" s="225">
        <v>0</v>
      </c>
      <c r="T164" s="22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7" t="s">
        <v>146</v>
      </c>
      <c r="AT164" s="227" t="s">
        <v>142</v>
      </c>
      <c r="AU164" s="227" t="s">
        <v>147</v>
      </c>
      <c r="AY164" s="17" t="s">
        <v>139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7" t="s">
        <v>147</v>
      </c>
      <c r="BK164" s="228">
        <f>ROUND(I164*H164,2)</f>
        <v>0</v>
      </c>
      <c r="BL164" s="17" t="s">
        <v>146</v>
      </c>
      <c r="BM164" s="227" t="s">
        <v>175</v>
      </c>
    </row>
    <row r="165" s="14" customFormat="1">
      <c r="A165" s="14"/>
      <c r="B165" s="240"/>
      <c r="C165" s="241"/>
      <c r="D165" s="231" t="s">
        <v>149</v>
      </c>
      <c r="E165" s="242" t="s">
        <v>1</v>
      </c>
      <c r="F165" s="243" t="s">
        <v>8</v>
      </c>
      <c r="G165" s="241"/>
      <c r="H165" s="244">
        <v>12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0" t="s">
        <v>149</v>
      </c>
      <c r="AU165" s="250" t="s">
        <v>147</v>
      </c>
      <c r="AV165" s="14" t="s">
        <v>147</v>
      </c>
      <c r="AW165" s="14" t="s">
        <v>30</v>
      </c>
      <c r="AX165" s="14" t="s">
        <v>81</v>
      </c>
      <c r="AY165" s="250" t="s">
        <v>139</v>
      </c>
    </row>
    <row r="166" s="2" customFormat="1" ht="16.5" customHeight="1">
      <c r="A166" s="38"/>
      <c r="B166" s="39"/>
      <c r="C166" s="215" t="s">
        <v>176</v>
      </c>
      <c r="D166" s="215" t="s">
        <v>142</v>
      </c>
      <c r="E166" s="216" t="s">
        <v>177</v>
      </c>
      <c r="F166" s="217" t="s">
        <v>178</v>
      </c>
      <c r="G166" s="218" t="s">
        <v>166</v>
      </c>
      <c r="H166" s="219">
        <v>1.2</v>
      </c>
      <c r="I166" s="220"/>
      <c r="J166" s="221">
        <f>ROUND(I166*H166,2)</f>
        <v>0</v>
      </c>
      <c r="K166" s="222"/>
      <c r="L166" s="44"/>
      <c r="M166" s="223" t="s">
        <v>1</v>
      </c>
      <c r="N166" s="224" t="s">
        <v>39</v>
      </c>
      <c r="O166" s="91"/>
      <c r="P166" s="225">
        <f>O166*H166</f>
        <v>0</v>
      </c>
      <c r="Q166" s="225">
        <v>0.06454</v>
      </c>
      <c r="R166" s="225">
        <f>Q166*H166</f>
        <v>0.077448000000000003</v>
      </c>
      <c r="S166" s="225">
        <v>0</v>
      </c>
      <c r="T166" s="22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7" t="s">
        <v>146</v>
      </c>
      <c r="AT166" s="227" t="s">
        <v>142</v>
      </c>
      <c r="AU166" s="227" t="s">
        <v>147</v>
      </c>
      <c r="AY166" s="17" t="s">
        <v>139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17" t="s">
        <v>147</v>
      </c>
      <c r="BK166" s="228">
        <f>ROUND(I166*H166,2)</f>
        <v>0</v>
      </c>
      <c r="BL166" s="17" t="s">
        <v>146</v>
      </c>
      <c r="BM166" s="227" t="s">
        <v>179</v>
      </c>
    </row>
    <row r="167" s="13" customFormat="1">
      <c r="A167" s="13"/>
      <c r="B167" s="229"/>
      <c r="C167" s="230"/>
      <c r="D167" s="231" t="s">
        <v>149</v>
      </c>
      <c r="E167" s="232" t="s">
        <v>1</v>
      </c>
      <c r="F167" s="233" t="s">
        <v>180</v>
      </c>
      <c r="G167" s="230"/>
      <c r="H167" s="232" t="s">
        <v>1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149</v>
      </c>
      <c r="AU167" s="239" t="s">
        <v>147</v>
      </c>
      <c r="AV167" s="13" t="s">
        <v>81</v>
      </c>
      <c r="AW167" s="13" t="s">
        <v>30</v>
      </c>
      <c r="AX167" s="13" t="s">
        <v>73</v>
      </c>
      <c r="AY167" s="239" t="s">
        <v>139</v>
      </c>
    </row>
    <row r="168" s="14" customFormat="1">
      <c r="A168" s="14"/>
      <c r="B168" s="240"/>
      <c r="C168" s="241"/>
      <c r="D168" s="231" t="s">
        <v>149</v>
      </c>
      <c r="E168" s="242" t="s">
        <v>1</v>
      </c>
      <c r="F168" s="243" t="s">
        <v>181</v>
      </c>
      <c r="G168" s="241"/>
      <c r="H168" s="244">
        <v>1.2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0" t="s">
        <v>149</v>
      </c>
      <c r="AU168" s="250" t="s">
        <v>147</v>
      </c>
      <c r="AV168" s="14" t="s">
        <v>147</v>
      </c>
      <c r="AW168" s="14" t="s">
        <v>30</v>
      </c>
      <c r="AX168" s="14" t="s">
        <v>81</v>
      </c>
      <c r="AY168" s="250" t="s">
        <v>139</v>
      </c>
    </row>
    <row r="169" s="12" customFormat="1" ht="22.8" customHeight="1">
      <c r="A169" s="12"/>
      <c r="B169" s="199"/>
      <c r="C169" s="200"/>
      <c r="D169" s="201" t="s">
        <v>72</v>
      </c>
      <c r="E169" s="213" t="s">
        <v>176</v>
      </c>
      <c r="F169" s="213" t="s">
        <v>182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SUM(P170:P294)</f>
        <v>0</v>
      </c>
      <c r="Q169" s="207"/>
      <c r="R169" s="208">
        <f>SUM(R170:R294)</f>
        <v>2.6102267800000001</v>
      </c>
      <c r="S169" s="207"/>
      <c r="T169" s="209">
        <f>SUM(T170:T294)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81</v>
      </c>
      <c r="AT169" s="211" t="s">
        <v>72</v>
      </c>
      <c r="AU169" s="211" t="s">
        <v>81</v>
      </c>
      <c r="AY169" s="210" t="s">
        <v>139</v>
      </c>
      <c r="BK169" s="212">
        <f>SUM(BK170:BK294)</f>
        <v>0</v>
      </c>
    </row>
    <row r="170" s="2" customFormat="1" ht="24.15" customHeight="1">
      <c r="A170" s="38"/>
      <c r="B170" s="39"/>
      <c r="C170" s="215" t="s">
        <v>183</v>
      </c>
      <c r="D170" s="215" t="s">
        <v>142</v>
      </c>
      <c r="E170" s="216" t="s">
        <v>184</v>
      </c>
      <c r="F170" s="217" t="s">
        <v>185</v>
      </c>
      <c r="G170" s="218" t="s">
        <v>166</v>
      </c>
      <c r="H170" s="219">
        <v>40.206000000000003</v>
      </c>
      <c r="I170" s="220"/>
      <c r="J170" s="221">
        <f>ROUND(I170*H170,2)</f>
        <v>0</v>
      </c>
      <c r="K170" s="222"/>
      <c r="L170" s="44"/>
      <c r="M170" s="223" t="s">
        <v>1</v>
      </c>
      <c r="N170" s="224" t="s">
        <v>39</v>
      </c>
      <c r="O170" s="91"/>
      <c r="P170" s="225">
        <f>O170*H170</f>
        <v>0</v>
      </c>
      <c r="Q170" s="225">
        <v>0.00025999999999999998</v>
      </c>
      <c r="R170" s="225">
        <f>Q170*H170</f>
        <v>0.010453560000000001</v>
      </c>
      <c r="S170" s="225">
        <v>0</v>
      </c>
      <c r="T170" s="22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7" t="s">
        <v>146</v>
      </c>
      <c r="AT170" s="227" t="s">
        <v>142</v>
      </c>
      <c r="AU170" s="227" t="s">
        <v>147</v>
      </c>
      <c r="AY170" s="17" t="s">
        <v>139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7" t="s">
        <v>147</v>
      </c>
      <c r="BK170" s="228">
        <f>ROUND(I170*H170,2)</f>
        <v>0</v>
      </c>
      <c r="BL170" s="17" t="s">
        <v>146</v>
      </c>
      <c r="BM170" s="227" t="s">
        <v>186</v>
      </c>
    </row>
    <row r="171" s="13" customFormat="1">
      <c r="A171" s="13"/>
      <c r="B171" s="229"/>
      <c r="C171" s="230"/>
      <c r="D171" s="231" t="s">
        <v>149</v>
      </c>
      <c r="E171" s="232" t="s">
        <v>1</v>
      </c>
      <c r="F171" s="233" t="s">
        <v>187</v>
      </c>
      <c r="G171" s="230"/>
      <c r="H171" s="232" t="s">
        <v>1</v>
      </c>
      <c r="I171" s="234"/>
      <c r="J171" s="230"/>
      <c r="K171" s="230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149</v>
      </c>
      <c r="AU171" s="239" t="s">
        <v>147</v>
      </c>
      <c r="AV171" s="13" t="s">
        <v>81</v>
      </c>
      <c r="AW171" s="13" t="s">
        <v>30</v>
      </c>
      <c r="AX171" s="13" t="s">
        <v>73</v>
      </c>
      <c r="AY171" s="239" t="s">
        <v>139</v>
      </c>
    </row>
    <row r="172" s="14" customFormat="1">
      <c r="A172" s="14"/>
      <c r="B172" s="240"/>
      <c r="C172" s="241"/>
      <c r="D172" s="231" t="s">
        <v>149</v>
      </c>
      <c r="E172" s="242" t="s">
        <v>1</v>
      </c>
      <c r="F172" s="243" t="s">
        <v>188</v>
      </c>
      <c r="G172" s="241"/>
      <c r="H172" s="244">
        <v>6.1950000000000003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0" t="s">
        <v>149</v>
      </c>
      <c r="AU172" s="250" t="s">
        <v>147</v>
      </c>
      <c r="AV172" s="14" t="s">
        <v>147</v>
      </c>
      <c r="AW172" s="14" t="s">
        <v>30</v>
      </c>
      <c r="AX172" s="14" t="s">
        <v>73</v>
      </c>
      <c r="AY172" s="250" t="s">
        <v>139</v>
      </c>
    </row>
    <row r="173" s="13" customFormat="1">
      <c r="A173" s="13"/>
      <c r="B173" s="229"/>
      <c r="C173" s="230"/>
      <c r="D173" s="231" t="s">
        <v>149</v>
      </c>
      <c r="E173" s="232" t="s">
        <v>1</v>
      </c>
      <c r="F173" s="233" t="s">
        <v>189</v>
      </c>
      <c r="G173" s="230"/>
      <c r="H173" s="232" t="s">
        <v>1</v>
      </c>
      <c r="I173" s="234"/>
      <c r="J173" s="230"/>
      <c r="K173" s="230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149</v>
      </c>
      <c r="AU173" s="239" t="s">
        <v>147</v>
      </c>
      <c r="AV173" s="13" t="s">
        <v>81</v>
      </c>
      <c r="AW173" s="13" t="s">
        <v>30</v>
      </c>
      <c r="AX173" s="13" t="s">
        <v>73</v>
      </c>
      <c r="AY173" s="239" t="s">
        <v>139</v>
      </c>
    </row>
    <row r="174" s="14" customFormat="1">
      <c r="A174" s="14"/>
      <c r="B174" s="240"/>
      <c r="C174" s="241"/>
      <c r="D174" s="231" t="s">
        <v>149</v>
      </c>
      <c r="E174" s="242" t="s">
        <v>1</v>
      </c>
      <c r="F174" s="243" t="s">
        <v>190</v>
      </c>
      <c r="G174" s="241"/>
      <c r="H174" s="244">
        <v>2.508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0" t="s">
        <v>149</v>
      </c>
      <c r="AU174" s="250" t="s">
        <v>147</v>
      </c>
      <c r="AV174" s="14" t="s">
        <v>147</v>
      </c>
      <c r="AW174" s="14" t="s">
        <v>30</v>
      </c>
      <c r="AX174" s="14" t="s">
        <v>73</v>
      </c>
      <c r="AY174" s="250" t="s">
        <v>139</v>
      </c>
    </row>
    <row r="175" s="13" customFormat="1">
      <c r="A175" s="13"/>
      <c r="B175" s="229"/>
      <c r="C175" s="230"/>
      <c r="D175" s="231" t="s">
        <v>149</v>
      </c>
      <c r="E175" s="232" t="s">
        <v>1</v>
      </c>
      <c r="F175" s="233" t="s">
        <v>191</v>
      </c>
      <c r="G175" s="230"/>
      <c r="H175" s="232" t="s">
        <v>1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149</v>
      </c>
      <c r="AU175" s="239" t="s">
        <v>147</v>
      </c>
      <c r="AV175" s="13" t="s">
        <v>81</v>
      </c>
      <c r="AW175" s="13" t="s">
        <v>30</v>
      </c>
      <c r="AX175" s="13" t="s">
        <v>73</v>
      </c>
      <c r="AY175" s="239" t="s">
        <v>139</v>
      </c>
    </row>
    <row r="176" s="14" customFormat="1">
      <c r="A176" s="14"/>
      <c r="B176" s="240"/>
      <c r="C176" s="241"/>
      <c r="D176" s="231" t="s">
        <v>149</v>
      </c>
      <c r="E176" s="242" t="s">
        <v>1</v>
      </c>
      <c r="F176" s="243" t="s">
        <v>192</v>
      </c>
      <c r="G176" s="241"/>
      <c r="H176" s="244">
        <v>1.006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0" t="s">
        <v>149</v>
      </c>
      <c r="AU176" s="250" t="s">
        <v>147</v>
      </c>
      <c r="AV176" s="14" t="s">
        <v>147</v>
      </c>
      <c r="AW176" s="14" t="s">
        <v>30</v>
      </c>
      <c r="AX176" s="14" t="s">
        <v>73</v>
      </c>
      <c r="AY176" s="250" t="s">
        <v>139</v>
      </c>
    </row>
    <row r="177" s="13" customFormat="1">
      <c r="A177" s="13"/>
      <c r="B177" s="229"/>
      <c r="C177" s="230"/>
      <c r="D177" s="231" t="s">
        <v>149</v>
      </c>
      <c r="E177" s="232" t="s">
        <v>1</v>
      </c>
      <c r="F177" s="233" t="s">
        <v>193</v>
      </c>
      <c r="G177" s="230"/>
      <c r="H177" s="232" t="s">
        <v>1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149</v>
      </c>
      <c r="AU177" s="239" t="s">
        <v>147</v>
      </c>
      <c r="AV177" s="13" t="s">
        <v>81</v>
      </c>
      <c r="AW177" s="13" t="s">
        <v>30</v>
      </c>
      <c r="AX177" s="13" t="s">
        <v>73</v>
      </c>
      <c r="AY177" s="239" t="s">
        <v>139</v>
      </c>
    </row>
    <row r="178" s="14" customFormat="1">
      <c r="A178" s="14"/>
      <c r="B178" s="240"/>
      <c r="C178" s="241"/>
      <c r="D178" s="231" t="s">
        <v>149</v>
      </c>
      <c r="E178" s="242" t="s">
        <v>1</v>
      </c>
      <c r="F178" s="243" t="s">
        <v>194</v>
      </c>
      <c r="G178" s="241"/>
      <c r="H178" s="244">
        <v>1.5580000000000001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0" t="s">
        <v>149</v>
      </c>
      <c r="AU178" s="250" t="s">
        <v>147</v>
      </c>
      <c r="AV178" s="14" t="s">
        <v>147</v>
      </c>
      <c r="AW178" s="14" t="s">
        <v>30</v>
      </c>
      <c r="AX178" s="14" t="s">
        <v>73</v>
      </c>
      <c r="AY178" s="250" t="s">
        <v>139</v>
      </c>
    </row>
    <row r="179" s="13" customFormat="1">
      <c r="A179" s="13"/>
      <c r="B179" s="229"/>
      <c r="C179" s="230"/>
      <c r="D179" s="231" t="s">
        <v>149</v>
      </c>
      <c r="E179" s="232" t="s">
        <v>1</v>
      </c>
      <c r="F179" s="233" t="s">
        <v>195</v>
      </c>
      <c r="G179" s="230"/>
      <c r="H179" s="232" t="s">
        <v>1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149</v>
      </c>
      <c r="AU179" s="239" t="s">
        <v>147</v>
      </c>
      <c r="AV179" s="13" t="s">
        <v>81</v>
      </c>
      <c r="AW179" s="13" t="s">
        <v>30</v>
      </c>
      <c r="AX179" s="13" t="s">
        <v>73</v>
      </c>
      <c r="AY179" s="239" t="s">
        <v>139</v>
      </c>
    </row>
    <row r="180" s="14" customFormat="1">
      <c r="A180" s="14"/>
      <c r="B180" s="240"/>
      <c r="C180" s="241"/>
      <c r="D180" s="231" t="s">
        <v>149</v>
      </c>
      <c r="E180" s="242" t="s">
        <v>1</v>
      </c>
      <c r="F180" s="243" t="s">
        <v>196</v>
      </c>
      <c r="G180" s="241"/>
      <c r="H180" s="244">
        <v>8.6809999999999992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0" t="s">
        <v>149</v>
      </c>
      <c r="AU180" s="250" t="s">
        <v>147</v>
      </c>
      <c r="AV180" s="14" t="s">
        <v>147</v>
      </c>
      <c r="AW180" s="14" t="s">
        <v>30</v>
      </c>
      <c r="AX180" s="14" t="s">
        <v>73</v>
      </c>
      <c r="AY180" s="250" t="s">
        <v>139</v>
      </c>
    </row>
    <row r="181" s="13" customFormat="1">
      <c r="A181" s="13"/>
      <c r="B181" s="229"/>
      <c r="C181" s="230"/>
      <c r="D181" s="231" t="s">
        <v>149</v>
      </c>
      <c r="E181" s="232" t="s">
        <v>1</v>
      </c>
      <c r="F181" s="233" t="s">
        <v>197</v>
      </c>
      <c r="G181" s="230"/>
      <c r="H181" s="232" t="s">
        <v>1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149</v>
      </c>
      <c r="AU181" s="239" t="s">
        <v>147</v>
      </c>
      <c r="AV181" s="13" t="s">
        <v>81</v>
      </c>
      <c r="AW181" s="13" t="s">
        <v>30</v>
      </c>
      <c r="AX181" s="13" t="s">
        <v>73</v>
      </c>
      <c r="AY181" s="239" t="s">
        <v>139</v>
      </c>
    </row>
    <row r="182" s="14" customFormat="1">
      <c r="A182" s="14"/>
      <c r="B182" s="240"/>
      <c r="C182" s="241"/>
      <c r="D182" s="231" t="s">
        <v>149</v>
      </c>
      <c r="E182" s="242" t="s">
        <v>1</v>
      </c>
      <c r="F182" s="243" t="s">
        <v>198</v>
      </c>
      <c r="G182" s="241"/>
      <c r="H182" s="244">
        <v>20.257999999999999</v>
      </c>
      <c r="I182" s="245"/>
      <c r="J182" s="241"/>
      <c r="K182" s="241"/>
      <c r="L182" s="246"/>
      <c r="M182" s="247"/>
      <c r="N182" s="248"/>
      <c r="O182" s="248"/>
      <c r="P182" s="248"/>
      <c r="Q182" s="248"/>
      <c r="R182" s="248"/>
      <c r="S182" s="248"/>
      <c r="T182" s="24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0" t="s">
        <v>149</v>
      </c>
      <c r="AU182" s="250" t="s">
        <v>147</v>
      </c>
      <c r="AV182" s="14" t="s">
        <v>147</v>
      </c>
      <c r="AW182" s="14" t="s">
        <v>30</v>
      </c>
      <c r="AX182" s="14" t="s">
        <v>73</v>
      </c>
      <c r="AY182" s="250" t="s">
        <v>139</v>
      </c>
    </row>
    <row r="183" s="15" customFormat="1">
      <c r="A183" s="15"/>
      <c r="B183" s="262"/>
      <c r="C183" s="263"/>
      <c r="D183" s="231" t="s">
        <v>149</v>
      </c>
      <c r="E183" s="264" t="s">
        <v>1</v>
      </c>
      <c r="F183" s="265" t="s">
        <v>170</v>
      </c>
      <c r="G183" s="263"/>
      <c r="H183" s="266">
        <v>40.206000000000003</v>
      </c>
      <c r="I183" s="267"/>
      <c r="J183" s="263"/>
      <c r="K183" s="263"/>
      <c r="L183" s="268"/>
      <c r="M183" s="269"/>
      <c r="N183" s="270"/>
      <c r="O183" s="270"/>
      <c r="P183" s="270"/>
      <c r="Q183" s="270"/>
      <c r="R183" s="270"/>
      <c r="S183" s="270"/>
      <c r="T183" s="271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2" t="s">
        <v>149</v>
      </c>
      <c r="AU183" s="272" t="s">
        <v>147</v>
      </c>
      <c r="AV183" s="15" t="s">
        <v>146</v>
      </c>
      <c r="AW183" s="15" t="s">
        <v>30</v>
      </c>
      <c r="AX183" s="15" t="s">
        <v>81</v>
      </c>
      <c r="AY183" s="272" t="s">
        <v>139</v>
      </c>
    </row>
    <row r="184" s="2" customFormat="1" ht="21.75" customHeight="1">
      <c r="A184" s="38"/>
      <c r="B184" s="39"/>
      <c r="C184" s="215" t="s">
        <v>155</v>
      </c>
      <c r="D184" s="215" t="s">
        <v>142</v>
      </c>
      <c r="E184" s="216" t="s">
        <v>199</v>
      </c>
      <c r="F184" s="217" t="s">
        <v>200</v>
      </c>
      <c r="G184" s="218" t="s">
        <v>166</v>
      </c>
      <c r="H184" s="219">
        <v>40.206000000000003</v>
      </c>
      <c r="I184" s="220"/>
      <c r="J184" s="221">
        <f>ROUND(I184*H184,2)</f>
        <v>0</v>
      </c>
      <c r="K184" s="222"/>
      <c r="L184" s="44"/>
      <c r="M184" s="223" t="s">
        <v>1</v>
      </c>
      <c r="N184" s="224" t="s">
        <v>39</v>
      </c>
      <c r="O184" s="91"/>
      <c r="P184" s="225">
        <f>O184*H184</f>
        <v>0</v>
      </c>
      <c r="Q184" s="225">
        <v>0.0040000000000000001</v>
      </c>
      <c r="R184" s="225">
        <f>Q184*H184</f>
        <v>0.16082400000000002</v>
      </c>
      <c r="S184" s="225">
        <v>0</v>
      </c>
      <c r="T184" s="22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7" t="s">
        <v>146</v>
      </c>
      <c r="AT184" s="227" t="s">
        <v>142</v>
      </c>
      <c r="AU184" s="227" t="s">
        <v>147</v>
      </c>
      <c r="AY184" s="17" t="s">
        <v>139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7" t="s">
        <v>147</v>
      </c>
      <c r="BK184" s="228">
        <f>ROUND(I184*H184,2)</f>
        <v>0</v>
      </c>
      <c r="BL184" s="17" t="s">
        <v>146</v>
      </c>
      <c r="BM184" s="227" t="s">
        <v>201</v>
      </c>
    </row>
    <row r="185" s="13" customFormat="1">
      <c r="A185" s="13"/>
      <c r="B185" s="229"/>
      <c r="C185" s="230"/>
      <c r="D185" s="231" t="s">
        <v>149</v>
      </c>
      <c r="E185" s="232" t="s">
        <v>1</v>
      </c>
      <c r="F185" s="233" t="s">
        <v>187</v>
      </c>
      <c r="G185" s="230"/>
      <c r="H185" s="232" t="s">
        <v>1</v>
      </c>
      <c r="I185" s="234"/>
      <c r="J185" s="230"/>
      <c r="K185" s="230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149</v>
      </c>
      <c r="AU185" s="239" t="s">
        <v>147</v>
      </c>
      <c r="AV185" s="13" t="s">
        <v>81</v>
      </c>
      <c r="AW185" s="13" t="s">
        <v>30</v>
      </c>
      <c r="AX185" s="13" t="s">
        <v>73</v>
      </c>
      <c r="AY185" s="239" t="s">
        <v>139</v>
      </c>
    </row>
    <row r="186" s="14" customFormat="1">
      <c r="A186" s="14"/>
      <c r="B186" s="240"/>
      <c r="C186" s="241"/>
      <c r="D186" s="231" t="s">
        <v>149</v>
      </c>
      <c r="E186" s="242" t="s">
        <v>1</v>
      </c>
      <c r="F186" s="243" t="s">
        <v>188</v>
      </c>
      <c r="G186" s="241"/>
      <c r="H186" s="244">
        <v>6.1950000000000003</v>
      </c>
      <c r="I186" s="245"/>
      <c r="J186" s="241"/>
      <c r="K186" s="241"/>
      <c r="L186" s="246"/>
      <c r="M186" s="247"/>
      <c r="N186" s="248"/>
      <c r="O186" s="248"/>
      <c r="P186" s="248"/>
      <c r="Q186" s="248"/>
      <c r="R186" s="248"/>
      <c r="S186" s="248"/>
      <c r="T186" s="24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0" t="s">
        <v>149</v>
      </c>
      <c r="AU186" s="250" t="s">
        <v>147</v>
      </c>
      <c r="AV186" s="14" t="s">
        <v>147</v>
      </c>
      <c r="AW186" s="14" t="s">
        <v>30</v>
      </c>
      <c r="AX186" s="14" t="s">
        <v>73</v>
      </c>
      <c r="AY186" s="250" t="s">
        <v>139</v>
      </c>
    </row>
    <row r="187" s="13" customFormat="1">
      <c r="A187" s="13"/>
      <c r="B187" s="229"/>
      <c r="C187" s="230"/>
      <c r="D187" s="231" t="s">
        <v>149</v>
      </c>
      <c r="E187" s="232" t="s">
        <v>1</v>
      </c>
      <c r="F187" s="233" t="s">
        <v>189</v>
      </c>
      <c r="G187" s="230"/>
      <c r="H187" s="232" t="s">
        <v>1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149</v>
      </c>
      <c r="AU187" s="239" t="s">
        <v>147</v>
      </c>
      <c r="AV187" s="13" t="s">
        <v>81</v>
      </c>
      <c r="AW187" s="13" t="s">
        <v>30</v>
      </c>
      <c r="AX187" s="13" t="s">
        <v>73</v>
      </c>
      <c r="AY187" s="239" t="s">
        <v>139</v>
      </c>
    </row>
    <row r="188" s="14" customFormat="1">
      <c r="A188" s="14"/>
      <c r="B188" s="240"/>
      <c r="C188" s="241"/>
      <c r="D188" s="231" t="s">
        <v>149</v>
      </c>
      <c r="E188" s="242" t="s">
        <v>1</v>
      </c>
      <c r="F188" s="243" t="s">
        <v>190</v>
      </c>
      <c r="G188" s="241"/>
      <c r="H188" s="244">
        <v>2.508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149</v>
      </c>
      <c r="AU188" s="250" t="s">
        <v>147</v>
      </c>
      <c r="AV188" s="14" t="s">
        <v>147</v>
      </c>
      <c r="AW188" s="14" t="s">
        <v>30</v>
      </c>
      <c r="AX188" s="14" t="s">
        <v>73</v>
      </c>
      <c r="AY188" s="250" t="s">
        <v>139</v>
      </c>
    </row>
    <row r="189" s="13" customFormat="1">
      <c r="A189" s="13"/>
      <c r="B189" s="229"/>
      <c r="C189" s="230"/>
      <c r="D189" s="231" t="s">
        <v>149</v>
      </c>
      <c r="E189" s="232" t="s">
        <v>1</v>
      </c>
      <c r="F189" s="233" t="s">
        <v>191</v>
      </c>
      <c r="G189" s="230"/>
      <c r="H189" s="232" t="s">
        <v>1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149</v>
      </c>
      <c r="AU189" s="239" t="s">
        <v>147</v>
      </c>
      <c r="AV189" s="13" t="s">
        <v>81</v>
      </c>
      <c r="AW189" s="13" t="s">
        <v>30</v>
      </c>
      <c r="AX189" s="13" t="s">
        <v>73</v>
      </c>
      <c r="AY189" s="239" t="s">
        <v>139</v>
      </c>
    </row>
    <row r="190" s="14" customFormat="1">
      <c r="A190" s="14"/>
      <c r="B190" s="240"/>
      <c r="C190" s="241"/>
      <c r="D190" s="231" t="s">
        <v>149</v>
      </c>
      <c r="E190" s="242" t="s">
        <v>1</v>
      </c>
      <c r="F190" s="243" t="s">
        <v>192</v>
      </c>
      <c r="G190" s="241"/>
      <c r="H190" s="244">
        <v>1.006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0" t="s">
        <v>149</v>
      </c>
      <c r="AU190" s="250" t="s">
        <v>147</v>
      </c>
      <c r="AV190" s="14" t="s">
        <v>147</v>
      </c>
      <c r="AW190" s="14" t="s">
        <v>30</v>
      </c>
      <c r="AX190" s="14" t="s">
        <v>73</v>
      </c>
      <c r="AY190" s="250" t="s">
        <v>139</v>
      </c>
    </row>
    <row r="191" s="13" customFormat="1">
      <c r="A191" s="13"/>
      <c r="B191" s="229"/>
      <c r="C191" s="230"/>
      <c r="D191" s="231" t="s">
        <v>149</v>
      </c>
      <c r="E191" s="232" t="s">
        <v>1</v>
      </c>
      <c r="F191" s="233" t="s">
        <v>193</v>
      </c>
      <c r="G191" s="230"/>
      <c r="H191" s="232" t="s">
        <v>1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149</v>
      </c>
      <c r="AU191" s="239" t="s">
        <v>147</v>
      </c>
      <c r="AV191" s="13" t="s">
        <v>81</v>
      </c>
      <c r="AW191" s="13" t="s">
        <v>30</v>
      </c>
      <c r="AX191" s="13" t="s">
        <v>73</v>
      </c>
      <c r="AY191" s="239" t="s">
        <v>139</v>
      </c>
    </row>
    <row r="192" s="14" customFormat="1">
      <c r="A192" s="14"/>
      <c r="B192" s="240"/>
      <c r="C192" s="241"/>
      <c r="D192" s="231" t="s">
        <v>149</v>
      </c>
      <c r="E192" s="242" t="s">
        <v>1</v>
      </c>
      <c r="F192" s="243" t="s">
        <v>194</v>
      </c>
      <c r="G192" s="241"/>
      <c r="H192" s="244">
        <v>1.5580000000000001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0" t="s">
        <v>149</v>
      </c>
      <c r="AU192" s="250" t="s">
        <v>147</v>
      </c>
      <c r="AV192" s="14" t="s">
        <v>147</v>
      </c>
      <c r="AW192" s="14" t="s">
        <v>30</v>
      </c>
      <c r="AX192" s="14" t="s">
        <v>73</v>
      </c>
      <c r="AY192" s="250" t="s">
        <v>139</v>
      </c>
    </row>
    <row r="193" s="13" customFormat="1">
      <c r="A193" s="13"/>
      <c r="B193" s="229"/>
      <c r="C193" s="230"/>
      <c r="D193" s="231" t="s">
        <v>149</v>
      </c>
      <c r="E193" s="232" t="s">
        <v>1</v>
      </c>
      <c r="F193" s="233" t="s">
        <v>195</v>
      </c>
      <c r="G193" s="230"/>
      <c r="H193" s="232" t="s">
        <v>1</v>
      </c>
      <c r="I193" s="234"/>
      <c r="J193" s="230"/>
      <c r="K193" s="230"/>
      <c r="L193" s="235"/>
      <c r="M193" s="236"/>
      <c r="N193" s="237"/>
      <c r="O193" s="237"/>
      <c r="P193" s="237"/>
      <c r="Q193" s="237"/>
      <c r="R193" s="237"/>
      <c r="S193" s="237"/>
      <c r="T193" s="23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9" t="s">
        <v>149</v>
      </c>
      <c r="AU193" s="239" t="s">
        <v>147</v>
      </c>
      <c r="AV193" s="13" t="s">
        <v>81</v>
      </c>
      <c r="AW193" s="13" t="s">
        <v>30</v>
      </c>
      <c r="AX193" s="13" t="s">
        <v>73</v>
      </c>
      <c r="AY193" s="239" t="s">
        <v>139</v>
      </c>
    </row>
    <row r="194" s="14" customFormat="1">
      <c r="A194" s="14"/>
      <c r="B194" s="240"/>
      <c r="C194" s="241"/>
      <c r="D194" s="231" t="s">
        <v>149</v>
      </c>
      <c r="E194" s="242" t="s">
        <v>1</v>
      </c>
      <c r="F194" s="243" t="s">
        <v>196</v>
      </c>
      <c r="G194" s="241"/>
      <c r="H194" s="244">
        <v>8.6809999999999992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0" t="s">
        <v>149</v>
      </c>
      <c r="AU194" s="250" t="s">
        <v>147</v>
      </c>
      <c r="AV194" s="14" t="s">
        <v>147</v>
      </c>
      <c r="AW194" s="14" t="s">
        <v>30</v>
      </c>
      <c r="AX194" s="14" t="s">
        <v>73</v>
      </c>
      <c r="AY194" s="250" t="s">
        <v>139</v>
      </c>
    </row>
    <row r="195" s="13" customFormat="1">
      <c r="A195" s="13"/>
      <c r="B195" s="229"/>
      <c r="C195" s="230"/>
      <c r="D195" s="231" t="s">
        <v>149</v>
      </c>
      <c r="E195" s="232" t="s">
        <v>1</v>
      </c>
      <c r="F195" s="233" t="s">
        <v>197</v>
      </c>
      <c r="G195" s="230"/>
      <c r="H195" s="232" t="s">
        <v>1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149</v>
      </c>
      <c r="AU195" s="239" t="s">
        <v>147</v>
      </c>
      <c r="AV195" s="13" t="s">
        <v>81</v>
      </c>
      <c r="AW195" s="13" t="s">
        <v>30</v>
      </c>
      <c r="AX195" s="13" t="s">
        <v>73</v>
      </c>
      <c r="AY195" s="239" t="s">
        <v>139</v>
      </c>
    </row>
    <row r="196" s="14" customFormat="1">
      <c r="A196" s="14"/>
      <c r="B196" s="240"/>
      <c r="C196" s="241"/>
      <c r="D196" s="231" t="s">
        <v>149</v>
      </c>
      <c r="E196" s="242" t="s">
        <v>1</v>
      </c>
      <c r="F196" s="243" t="s">
        <v>198</v>
      </c>
      <c r="G196" s="241"/>
      <c r="H196" s="244">
        <v>20.257999999999999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0" t="s">
        <v>149</v>
      </c>
      <c r="AU196" s="250" t="s">
        <v>147</v>
      </c>
      <c r="AV196" s="14" t="s">
        <v>147</v>
      </c>
      <c r="AW196" s="14" t="s">
        <v>30</v>
      </c>
      <c r="AX196" s="14" t="s">
        <v>73</v>
      </c>
      <c r="AY196" s="250" t="s">
        <v>139</v>
      </c>
    </row>
    <row r="197" s="15" customFormat="1">
      <c r="A197" s="15"/>
      <c r="B197" s="262"/>
      <c r="C197" s="263"/>
      <c r="D197" s="231" t="s">
        <v>149</v>
      </c>
      <c r="E197" s="264" t="s">
        <v>1</v>
      </c>
      <c r="F197" s="265" t="s">
        <v>170</v>
      </c>
      <c r="G197" s="263"/>
      <c r="H197" s="266">
        <v>40.206000000000003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2" t="s">
        <v>149</v>
      </c>
      <c r="AU197" s="272" t="s">
        <v>147</v>
      </c>
      <c r="AV197" s="15" t="s">
        <v>146</v>
      </c>
      <c r="AW197" s="15" t="s">
        <v>30</v>
      </c>
      <c r="AX197" s="15" t="s">
        <v>81</v>
      </c>
      <c r="AY197" s="272" t="s">
        <v>139</v>
      </c>
    </row>
    <row r="198" s="2" customFormat="1" ht="21.75" customHeight="1">
      <c r="A198" s="38"/>
      <c r="B198" s="39"/>
      <c r="C198" s="215" t="s">
        <v>202</v>
      </c>
      <c r="D198" s="215" t="s">
        <v>142</v>
      </c>
      <c r="E198" s="216" t="s">
        <v>203</v>
      </c>
      <c r="F198" s="217" t="s">
        <v>204</v>
      </c>
      <c r="G198" s="218" t="s">
        <v>166</v>
      </c>
      <c r="H198" s="219">
        <v>1.2</v>
      </c>
      <c r="I198" s="220"/>
      <c r="J198" s="221">
        <f>ROUND(I198*H198,2)</f>
        <v>0</v>
      </c>
      <c r="K198" s="222"/>
      <c r="L198" s="44"/>
      <c r="M198" s="223" t="s">
        <v>1</v>
      </c>
      <c r="N198" s="224" t="s">
        <v>39</v>
      </c>
      <c r="O198" s="91"/>
      <c r="P198" s="225">
        <f>O198*H198</f>
        <v>0</v>
      </c>
      <c r="Q198" s="225">
        <v>0.037999999999999999</v>
      </c>
      <c r="R198" s="225">
        <f>Q198*H198</f>
        <v>0.045599999999999995</v>
      </c>
      <c r="S198" s="225">
        <v>0</v>
      </c>
      <c r="T198" s="22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7" t="s">
        <v>146</v>
      </c>
      <c r="AT198" s="227" t="s">
        <v>142</v>
      </c>
      <c r="AU198" s="227" t="s">
        <v>147</v>
      </c>
      <c r="AY198" s="17" t="s">
        <v>139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7" t="s">
        <v>147</v>
      </c>
      <c r="BK198" s="228">
        <f>ROUND(I198*H198,2)</f>
        <v>0</v>
      </c>
      <c r="BL198" s="17" t="s">
        <v>146</v>
      </c>
      <c r="BM198" s="227" t="s">
        <v>205</v>
      </c>
    </row>
    <row r="199" s="14" customFormat="1">
      <c r="A199" s="14"/>
      <c r="B199" s="240"/>
      <c r="C199" s="241"/>
      <c r="D199" s="231" t="s">
        <v>149</v>
      </c>
      <c r="E199" s="242" t="s">
        <v>1</v>
      </c>
      <c r="F199" s="243" t="s">
        <v>206</v>
      </c>
      <c r="G199" s="241"/>
      <c r="H199" s="244">
        <v>1.2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0" t="s">
        <v>149</v>
      </c>
      <c r="AU199" s="250" t="s">
        <v>147</v>
      </c>
      <c r="AV199" s="14" t="s">
        <v>147</v>
      </c>
      <c r="AW199" s="14" t="s">
        <v>30</v>
      </c>
      <c r="AX199" s="14" t="s">
        <v>81</v>
      </c>
      <c r="AY199" s="250" t="s">
        <v>139</v>
      </c>
    </row>
    <row r="200" s="2" customFormat="1" ht="24.15" customHeight="1">
      <c r="A200" s="38"/>
      <c r="B200" s="39"/>
      <c r="C200" s="215" t="s">
        <v>207</v>
      </c>
      <c r="D200" s="215" t="s">
        <v>142</v>
      </c>
      <c r="E200" s="216" t="s">
        <v>208</v>
      </c>
      <c r="F200" s="217" t="s">
        <v>209</v>
      </c>
      <c r="G200" s="218" t="s">
        <v>166</v>
      </c>
      <c r="H200" s="219">
        <v>23.564</v>
      </c>
      <c r="I200" s="220"/>
      <c r="J200" s="221">
        <f>ROUND(I200*H200,2)</f>
        <v>0</v>
      </c>
      <c r="K200" s="222"/>
      <c r="L200" s="44"/>
      <c r="M200" s="223" t="s">
        <v>1</v>
      </c>
      <c r="N200" s="224" t="s">
        <v>39</v>
      </c>
      <c r="O200" s="91"/>
      <c r="P200" s="225">
        <f>O200*H200</f>
        <v>0</v>
      </c>
      <c r="Q200" s="225">
        <v>0.0073499999999999998</v>
      </c>
      <c r="R200" s="225">
        <f>Q200*H200</f>
        <v>0.1731954</v>
      </c>
      <c r="S200" s="225">
        <v>0</v>
      </c>
      <c r="T200" s="22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7" t="s">
        <v>146</v>
      </c>
      <c r="AT200" s="227" t="s">
        <v>142</v>
      </c>
      <c r="AU200" s="227" t="s">
        <v>147</v>
      </c>
      <c r="AY200" s="17" t="s">
        <v>139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7" t="s">
        <v>147</v>
      </c>
      <c r="BK200" s="228">
        <f>ROUND(I200*H200,2)</f>
        <v>0</v>
      </c>
      <c r="BL200" s="17" t="s">
        <v>146</v>
      </c>
      <c r="BM200" s="227" t="s">
        <v>210</v>
      </c>
    </row>
    <row r="201" s="13" customFormat="1">
      <c r="A201" s="13"/>
      <c r="B201" s="229"/>
      <c r="C201" s="230"/>
      <c r="D201" s="231" t="s">
        <v>149</v>
      </c>
      <c r="E201" s="232" t="s">
        <v>1</v>
      </c>
      <c r="F201" s="233" t="s">
        <v>211</v>
      </c>
      <c r="G201" s="230"/>
      <c r="H201" s="232" t="s">
        <v>1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149</v>
      </c>
      <c r="AU201" s="239" t="s">
        <v>147</v>
      </c>
      <c r="AV201" s="13" t="s">
        <v>81</v>
      </c>
      <c r="AW201" s="13" t="s">
        <v>30</v>
      </c>
      <c r="AX201" s="13" t="s">
        <v>73</v>
      </c>
      <c r="AY201" s="239" t="s">
        <v>139</v>
      </c>
    </row>
    <row r="202" s="14" customFormat="1">
      <c r="A202" s="14"/>
      <c r="B202" s="240"/>
      <c r="C202" s="241"/>
      <c r="D202" s="231" t="s">
        <v>149</v>
      </c>
      <c r="E202" s="242" t="s">
        <v>1</v>
      </c>
      <c r="F202" s="243" t="s">
        <v>212</v>
      </c>
      <c r="G202" s="241"/>
      <c r="H202" s="244">
        <v>14.103999999999999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0" t="s">
        <v>149</v>
      </c>
      <c r="AU202" s="250" t="s">
        <v>147</v>
      </c>
      <c r="AV202" s="14" t="s">
        <v>147</v>
      </c>
      <c r="AW202" s="14" t="s">
        <v>30</v>
      </c>
      <c r="AX202" s="14" t="s">
        <v>73</v>
      </c>
      <c r="AY202" s="250" t="s">
        <v>139</v>
      </c>
    </row>
    <row r="203" s="13" customFormat="1">
      <c r="A203" s="13"/>
      <c r="B203" s="229"/>
      <c r="C203" s="230"/>
      <c r="D203" s="231" t="s">
        <v>149</v>
      </c>
      <c r="E203" s="232" t="s">
        <v>1</v>
      </c>
      <c r="F203" s="233" t="s">
        <v>213</v>
      </c>
      <c r="G203" s="230"/>
      <c r="H203" s="232" t="s">
        <v>1</v>
      </c>
      <c r="I203" s="234"/>
      <c r="J203" s="230"/>
      <c r="K203" s="230"/>
      <c r="L203" s="235"/>
      <c r="M203" s="236"/>
      <c r="N203" s="237"/>
      <c r="O203" s="237"/>
      <c r="P203" s="237"/>
      <c r="Q203" s="237"/>
      <c r="R203" s="237"/>
      <c r="S203" s="237"/>
      <c r="T203" s="23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149</v>
      </c>
      <c r="AU203" s="239" t="s">
        <v>147</v>
      </c>
      <c r="AV203" s="13" t="s">
        <v>81</v>
      </c>
      <c r="AW203" s="13" t="s">
        <v>30</v>
      </c>
      <c r="AX203" s="13" t="s">
        <v>73</v>
      </c>
      <c r="AY203" s="239" t="s">
        <v>139</v>
      </c>
    </row>
    <row r="204" s="14" customFormat="1">
      <c r="A204" s="14"/>
      <c r="B204" s="240"/>
      <c r="C204" s="241"/>
      <c r="D204" s="231" t="s">
        <v>149</v>
      </c>
      <c r="E204" s="242" t="s">
        <v>1</v>
      </c>
      <c r="F204" s="243" t="s">
        <v>214</v>
      </c>
      <c r="G204" s="241"/>
      <c r="H204" s="244">
        <v>5.1600000000000001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149</v>
      </c>
      <c r="AU204" s="250" t="s">
        <v>147</v>
      </c>
      <c r="AV204" s="14" t="s">
        <v>147</v>
      </c>
      <c r="AW204" s="14" t="s">
        <v>30</v>
      </c>
      <c r="AX204" s="14" t="s">
        <v>73</v>
      </c>
      <c r="AY204" s="250" t="s">
        <v>139</v>
      </c>
    </row>
    <row r="205" s="13" customFormat="1">
      <c r="A205" s="13"/>
      <c r="B205" s="229"/>
      <c r="C205" s="230"/>
      <c r="D205" s="231" t="s">
        <v>149</v>
      </c>
      <c r="E205" s="232" t="s">
        <v>1</v>
      </c>
      <c r="F205" s="233" t="s">
        <v>215</v>
      </c>
      <c r="G205" s="230"/>
      <c r="H205" s="232" t="s">
        <v>1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149</v>
      </c>
      <c r="AU205" s="239" t="s">
        <v>147</v>
      </c>
      <c r="AV205" s="13" t="s">
        <v>81</v>
      </c>
      <c r="AW205" s="13" t="s">
        <v>30</v>
      </c>
      <c r="AX205" s="13" t="s">
        <v>73</v>
      </c>
      <c r="AY205" s="239" t="s">
        <v>139</v>
      </c>
    </row>
    <row r="206" s="14" customFormat="1">
      <c r="A206" s="14"/>
      <c r="B206" s="240"/>
      <c r="C206" s="241"/>
      <c r="D206" s="231" t="s">
        <v>149</v>
      </c>
      <c r="E206" s="242" t="s">
        <v>1</v>
      </c>
      <c r="F206" s="243" t="s">
        <v>216</v>
      </c>
      <c r="G206" s="241"/>
      <c r="H206" s="244">
        <v>4.2999999999999998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0" t="s">
        <v>149</v>
      </c>
      <c r="AU206" s="250" t="s">
        <v>147</v>
      </c>
      <c r="AV206" s="14" t="s">
        <v>147</v>
      </c>
      <c r="AW206" s="14" t="s">
        <v>30</v>
      </c>
      <c r="AX206" s="14" t="s">
        <v>73</v>
      </c>
      <c r="AY206" s="250" t="s">
        <v>139</v>
      </c>
    </row>
    <row r="207" s="15" customFormat="1">
      <c r="A207" s="15"/>
      <c r="B207" s="262"/>
      <c r="C207" s="263"/>
      <c r="D207" s="231" t="s">
        <v>149</v>
      </c>
      <c r="E207" s="264" t="s">
        <v>1</v>
      </c>
      <c r="F207" s="265" t="s">
        <v>170</v>
      </c>
      <c r="G207" s="263"/>
      <c r="H207" s="266">
        <v>23.564</v>
      </c>
      <c r="I207" s="267"/>
      <c r="J207" s="263"/>
      <c r="K207" s="263"/>
      <c r="L207" s="268"/>
      <c r="M207" s="269"/>
      <c r="N207" s="270"/>
      <c r="O207" s="270"/>
      <c r="P207" s="270"/>
      <c r="Q207" s="270"/>
      <c r="R207" s="270"/>
      <c r="S207" s="270"/>
      <c r="T207" s="27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2" t="s">
        <v>149</v>
      </c>
      <c r="AU207" s="272" t="s">
        <v>147</v>
      </c>
      <c r="AV207" s="15" t="s">
        <v>146</v>
      </c>
      <c r="AW207" s="15" t="s">
        <v>30</v>
      </c>
      <c r="AX207" s="15" t="s">
        <v>81</v>
      </c>
      <c r="AY207" s="272" t="s">
        <v>139</v>
      </c>
    </row>
    <row r="208" s="2" customFormat="1" ht="24.15" customHeight="1">
      <c r="A208" s="38"/>
      <c r="B208" s="39"/>
      <c r="C208" s="215" t="s">
        <v>217</v>
      </c>
      <c r="D208" s="215" t="s">
        <v>142</v>
      </c>
      <c r="E208" s="216" t="s">
        <v>218</v>
      </c>
      <c r="F208" s="217" t="s">
        <v>219</v>
      </c>
      <c r="G208" s="218" t="s">
        <v>166</v>
      </c>
      <c r="H208" s="219">
        <v>146.09700000000001</v>
      </c>
      <c r="I208" s="220"/>
      <c r="J208" s="221">
        <f>ROUND(I208*H208,2)</f>
        <v>0</v>
      </c>
      <c r="K208" s="222"/>
      <c r="L208" s="44"/>
      <c r="M208" s="223" t="s">
        <v>1</v>
      </c>
      <c r="N208" s="224" t="s">
        <v>39</v>
      </c>
      <c r="O208" s="91"/>
      <c r="P208" s="225">
        <f>O208*H208</f>
        <v>0</v>
      </c>
      <c r="Q208" s="225">
        <v>0.00025999999999999998</v>
      </c>
      <c r="R208" s="225">
        <f>Q208*H208</f>
        <v>0.03798522</v>
      </c>
      <c r="S208" s="225">
        <v>0</v>
      </c>
      <c r="T208" s="22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7" t="s">
        <v>146</v>
      </c>
      <c r="AT208" s="227" t="s">
        <v>142</v>
      </c>
      <c r="AU208" s="227" t="s">
        <v>147</v>
      </c>
      <c r="AY208" s="17" t="s">
        <v>139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7" t="s">
        <v>147</v>
      </c>
      <c r="BK208" s="228">
        <f>ROUND(I208*H208,2)</f>
        <v>0</v>
      </c>
      <c r="BL208" s="17" t="s">
        <v>146</v>
      </c>
      <c r="BM208" s="227" t="s">
        <v>220</v>
      </c>
    </row>
    <row r="209" s="13" customFormat="1">
      <c r="A209" s="13"/>
      <c r="B209" s="229"/>
      <c r="C209" s="230"/>
      <c r="D209" s="231" t="s">
        <v>149</v>
      </c>
      <c r="E209" s="232" t="s">
        <v>1</v>
      </c>
      <c r="F209" s="233" t="s">
        <v>187</v>
      </c>
      <c r="G209" s="230"/>
      <c r="H209" s="232" t="s">
        <v>1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149</v>
      </c>
      <c r="AU209" s="239" t="s">
        <v>147</v>
      </c>
      <c r="AV209" s="13" t="s">
        <v>81</v>
      </c>
      <c r="AW209" s="13" t="s">
        <v>30</v>
      </c>
      <c r="AX209" s="13" t="s">
        <v>73</v>
      </c>
      <c r="AY209" s="239" t="s">
        <v>139</v>
      </c>
    </row>
    <row r="210" s="14" customFormat="1">
      <c r="A210" s="14"/>
      <c r="B210" s="240"/>
      <c r="C210" s="241"/>
      <c r="D210" s="231" t="s">
        <v>149</v>
      </c>
      <c r="E210" s="242" t="s">
        <v>1</v>
      </c>
      <c r="F210" s="243" t="s">
        <v>221</v>
      </c>
      <c r="G210" s="241"/>
      <c r="H210" s="244">
        <v>30.613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149</v>
      </c>
      <c r="AU210" s="250" t="s">
        <v>147</v>
      </c>
      <c r="AV210" s="14" t="s">
        <v>147</v>
      </c>
      <c r="AW210" s="14" t="s">
        <v>30</v>
      </c>
      <c r="AX210" s="14" t="s">
        <v>73</v>
      </c>
      <c r="AY210" s="250" t="s">
        <v>139</v>
      </c>
    </row>
    <row r="211" s="13" customFormat="1">
      <c r="A211" s="13"/>
      <c r="B211" s="229"/>
      <c r="C211" s="230"/>
      <c r="D211" s="231" t="s">
        <v>149</v>
      </c>
      <c r="E211" s="232" t="s">
        <v>1</v>
      </c>
      <c r="F211" s="233" t="s">
        <v>189</v>
      </c>
      <c r="G211" s="230"/>
      <c r="H211" s="232" t="s">
        <v>1</v>
      </c>
      <c r="I211" s="234"/>
      <c r="J211" s="230"/>
      <c r="K211" s="230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149</v>
      </c>
      <c r="AU211" s="239" t="s">
        <v>147</v>
      </c>
      <c r="AV211" s="13" t="s">
        <v>81</v>
      </c>
      <c r="AW211" s="13" t="s">
        <v>30</v>
      </c>
      <c r="AX211" s="13" t="s">
        <v>73</v>
      </c>
      <c r="AY211" s="239" t="s">
        <v>139</v>
      </c>
    </row>
    <row r="212" s="14" customFormat="1">
      <c r="A212" s="14"/>
      <c r="B212" s="240"/>
      <c r="C212" s="241"/>
      <c r="D212" s="231" t="s">
        <v>149</v>
      </c>
      <c r="E212" s="242" t="s">
        <v>1</v>
      </c>
      <c r="F212" s="243" t="s">
        <v>222</v>
      </c>
      <c r="G212" s="241"/>
      <c r="H212" s="244">
        <v>18.82</v>
      </c>
      <c r="I212" s="245"/>
      <c r="J212" s="241"/>
      <c r="K212" s="241"/>
      <c r="L212" s="246"/>
      <c r="M212" s="247"/>
      <c r="N212" s="248"/>
      <c r="O212" s="248"/>
      <c r="P212" s="248"/>
      <c r="Q212" s="248"/>
      <c r="R212" s="248"/>
      <c r="S212" s="248"/>
      <c r="T212" s="24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0" t="s">
        <v>149</v>
      </c>
      <c r="AU212" s="250" t="s">
        <v>147</v>
      </c>
      <c r="AV212" s="14" t="s">
        <v>147</v>
      </c>
      <c r="AW212" s="14" t="s">
        <v>30</v>
      </c>
      <c r="AX212" s="14" t="s">
        <v>73</v>
      </c>
      <c r="AY212" s="250" t="s">
        <v>139</v>
      </c>
    </row>
    <row r="213" s="13" customFormat="1">
      <c r="A213" s="13"/>
      <c r="B213" s="229"/>
      <c r="C213" s="230"/>
      <c r="D213" s="231" t="s">
        <v>149</v>
      </c>
      <c r="E213" s="232" t="s">
        <v>1</v>
      </c>
      <c r="F213" s="233" t="s">
        <v>191</v>
      </c>
      <c r="G213" s="230"/>
      <c r="H213" s="232" t="s">
        <v>1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149</v>
      </c>
      <c r="AU213" s="239" t="s">
        <v>147</v>
      </c>
      <c r="AV213" s="13" t="s">
        <v>81</v>
      </c>
      <c r="AW213" s="13" t="s">
        <v>30</v>
      </c>
      <c r="AX213" s="13" t="s">
        <v>73</v>
      </c>
      <c r="AY213" s="239" t="s">
        <v>139</v>
      </c>
    </row>
    <row r="214" s="14" customFormat="1">
      <c r="A214" s="14"/>
      <c r="B214" s="240"/>
      <c r="C214" s="241"/>
      <c r="D214" s="231" t="s">
        <v>149</v>
      </c>
      <c r="E214" s="242" t="s">
        <v>1</v>
      </c>
      <c r="F214" s="243" t="s">
        <v>223</v>
      </c>
      <c r="G214" s="241"/>
      <c r="H214" s="244">
        <v>11.558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0" t="s">
        <v>149</v>
      </c>
      <c r="AU214" s="250" t="s">
        <v>147</v>
      </c>
      <c r="AV214" s="14" t="s">
        <v>147</v>
      </c>
      <c r="AW214" s="14" t="s">
        <v>30</v>
      </c>
      <c r="AX214" s="14" t="s">
        <v>73</v>
      </c>
      <c r="AY214" s="250" t="s">
        <v>139</v>
      </c>
    </row>
    <row r="215" s="13" customFormat="1">
      <c r="A215" s="13"/>
      <c r="B215" s="229"/>
      <c r="C215" s="230"/>
      <c r="D215" s="231" t="s">
        <v>149</v>
      </c>
      <c r="E215" s="232" t="s">
        <v>1</v>
      </c>
      <c r="F215" s="233" t="s">
        <v>193</v>
      </c>
      <c r="G215" s="230"/>
      <c r="H215" s="232" t="s">
        <v>1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149</v>
      </c>
      <c r="AU215" s="239" t="s">
        <v>147</v>
      </c>
      <c r="AV215" s="13" t="s">
        <v>81</v>
      </c>
      <c r="AW215" s="13" t="s">
        <v>30</v>
      </c>
      <c r="AX215" s="13" t="s">
        <v>73</v>
      </c>
      <c r="AY215" s="239" t="s">
        <v>139</v>
      </c>
    </row>
    <row r="216" s="14" customFormat="1">
      <c r="A216" s="14"/>
      <c r="B216" s="240"/>
      <c r="C216" s="241"/>
      <c r="D216" s="231" t="s">
        <v>149</v>
      </c>
      <c r="E216" s="242" t="s">
        <v>1</v>
      </c>
      <c r="F216" s="243" t="s">
        <v>224</v>
      </c>
      <c r="G216" s="241"/>
      <c r="H216" s="244">
        <v>15.627000000000001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0" t="s">
        <v>149</v>
      </c>
      <c r="AU216" s="250" t="s">
        <v>147</v>
      </c>
      <c r="AV216" s="14" t="s">
        <v>147</v>
      </c>
      <c r="AW216" s="14" t="s">
        <v>30</v>
      </c>
      <c r="AX216" s="14" t="s">
        <v>73</v>
      </c>
      <c r="AY216" s="250" t="s">
        <v>139</v>
      </c>
    </row>
    <row r="217" s="13" customFormat="1">
      <c r="A217" s="13"/>
      <c r="B217" s="229"/>
      <c r="C217" s="230"/>
      <c r="D217" s="231" t="s">
        <v>149</v>
      </c>
      <c r="E217" s="232" t="s">
        <v>1</v>
      </c>
      <c r="F217" s="233" t="s">
        <v>225</v>
      </c>
      <c r="G217" s="230"/>
      <c r="H217" s="232" t="s">
        <v>1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149</v>
      </c>
      <c r="AU217" s="239" t="s">
        <v>147</v>
      </c>
      <c r="AV217" s="13" t="s">
        <v>81</v>
      </c>
      <c r="AW217" s="13" t="s">
        <v>30</v>
      </c>
      <c r="AX217" s="13" t="s">
        <v>73</v>
      </c>
      <c r="AY217" s="239" t="s">
        <v>139</v>
      </c>
    </row>
    <row r="218" s="14" customFormat="1">
      <c r="A218" s="14"/>
      <c r="B218" s="240"/>
      <c r="C218" s="241"/>
      <c r="D218" s="231" t="s">
        <v>149</v>
      </c>
      <c r="E218" s="242" t="s">
        <v>1</v>
      </c>
      <c r="F218" s="243" t="s">
        <v>226</v>
      </c>
      <c r="G218" s="241"/>
      <c r="H218" s="244">
        <v>33.381</v>
      </c>
      <c r="I218" s="245"/>
      <c r="J218" s="241"/>
      <c r="K218" s="241"/>
      <c r="L218" s="246"/>
      <c r="M218" s="247"/>
      <c r="N218" s="248"/>
      <c r="O218" s="248"/>
      <c r="P218" s="248"/>
      <c r="Q218" s="248"/>
      <c r="R218" s="248"/>
      <c r="S218" s="248"/>
      <c r="T218" s="24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0" t="s">
        <v>149</v>
      </c>
      <c r="AU218" s="250" t="s">
        <v>147</v>
      </c>
      <c r="AV218" s="14" t="s">
        <v>147</v>
      </c>
      <c r="AW218" s="14" t="s">
        <v>30</v>
      </c>
      <c r="AX218" s="14" t="s">
        <v>73</v>
      </c>
      <c r="AY218" s="250" t="s">
        <v>139</v>
      </c>
    </row>
    <row r="219" s="13" customFormat="1">
      <c r="A219" s="13"/>
      <c r="B219" s="229"/>
      <c r="C219" s="230"/>
      <c r="D219" s="231" t="s">
        <v>149</v>
      </c>
      <c r="E219" s="232" t="s">
        <v>1</v>
      </c>
      <c r="F219" s="233" t="s">
        <v>197</v>
      </c>
      <c r="G219" s="230"/>
      <c r="H219" s="232" t="s">
        <v>1</v>
      </c>
      <c r="I219" s="234"/>
      <c r="J219" s="230"/>
      <c r="K219" s="230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149</v>
      </c>
      <c r="AU219" s="239" t="s">
        <v>147</v>
      </c>
      <c r="AV219" s="13" t="s">
        <v>81</v>
      </c>
      <c r="AW219" s="13" t="s">
        <v>30</v>
      </c>
      <c r="AX219" s="13" t="s">
        <v>73</v>
      </c>
      <c r="AY219" s="239" t="s">
        <v>139</v>
      </c>
    </row>
    <row r="220" s="14" customFormat="1">
      <c r="A220" s="14"/>
      <c r="B220" s="240"/>
      <c r="C220" s="241"/>
      <c r="D220" s="231" t="s">
        <v>149</v>
      </c>
      <c r="E220" s="242" t="s">
        <v>1</v>
      </c>
      <c r="F220" s="243" t="s">
        <v>227</v>
      </c>
      <c r="G220" s="241"/>
      <c r="H220" s="244">
        <v>55.362000000000002</v>
      </c>
      <c r="I220" s="245"/>
      <c r="J220" s="241"/>
      <c r="K220" s="241"/>
      <c r="L220" s="246"/>
      <c r="M220" s="247"/>
      <c r="N220" s="248"/>
      <c r="O220" s="248"/>
      <c r="P220" s="248"/>
      <c r="Q220" s="248"/>
      <c r="R220" s="248"/>
      <c r="S220" s="248"/>
      <c r="T220" s="24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0" t="s">
        <v>149</v>
      </c>
      <c r="AU220" s="250" t="s">
        <v>147</v>
      </c>
      <c r="AV220" s="14" t="s">
        <v>147</v>
      </c>
      <c r="AW220" s="14" t="s">
        <v>30</v>
      </c>
      <c r="AX220" s="14" t="s">
        <v>73</v>
      </c>
      <c r="AY220" s="250" t="s">
        <v>139</v>
      </c>
    </row>
    <row r="221" s="13" customFormat="1">
      <c r="A221" s="13"/>
      <c r="B221" s="229"/>
      <c r="C221" s="230"/>
      <c r="D221" s="231" t="s">
        <v>149</v>
      </c>
      <c r="E221" s="232" t="s">
        <v>1</v>
      </c>
      <c r="F221" s="233" t="s">
        <v>228</v>
      </c>
      <c r="G221" s="230"/>
      <c r="H221" s="232" t="s">
        <v>1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149</v>
      </c>
      <c r="AU221" s="239" t="s">
        <v>147</v>
      </c>
      <c r="AV221" s="13" t="s">
        <v>81</v>
      </c>
      <c r="AW221" s="13" t="s">
        <v>30</v>
      </c>
      <c r="AX221" s="13" t="s">
        <v>73</v>
      </c>
      <c r="AY221" s="239" t="s">
        <v>139</v>
      </c>
    </row>
    <row r="222" s="13" customFormat="1">
      <c r="A222" s="13"/>
      <c r="B222" s="229"/>
      <c r="C222" s="230"/>
      <c r="D222" s="231" t="s">
        <v>149</v>
      </c>
      <c r="E222" s="232" t="s">
        <v>1</v>
      </c>
      <c r="F222" s="233" t="s">
        <v>229</v>
      </c>
      <c r="G222" s="230"/>
      <c r="H222" s="232" t="s">
        <v>1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149</v>
      </c>
      <c r="AU222" s="239" t="s">
        <v>147</v>
      </c>
      <c r="AV222" s="13" t="s">
        <v>81</v>
      </c>
      <c r="AW222" s="13" t="s">
        <v>30</v>
      </c>
      <c r="AX222" s="13" t="s">
        <v>73</v>
      </c>
      <c r="AY222" s="239" t="s">
        <v>139</v>
      </c>
    </row>
    <row r="223" s="14" customFormat="1">
      <c r="A223" s="14"/>
      <c r="B223" s="240"/>
      <c r="C223" s="241"/>
      <c r="D223" s="231" t="s">
        <v>149</v>
      </c>
      <c r="E223" s="242" t="s">
        <v>1</v>
      </c>
      <c r="F223" s="243" t="s">
        <v>230</v>
      </c>
      <c r="G223" s="241"/>
      <c r="H223" s="244">
        <v>-14.103999999999999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0" t="s">
        <v>149</v>
      </c>
      <c r="AU223" s="250" t="s">
        <v>147</v>
      </c>
      <c r="AV223" s="14" t="s">
        <v>147</v>
      </c>
      <c r="AW223" s="14" t="s">
        <v>30</v>
      </c>
      <c r="AX223" s="14" t="s">
        <v>73</v>
      </c>
      <c r="AY223" s="250" t="s">
        <v>139</v>
      </c>
    </row>
    <row r="224" s="13" customFormat="1">
      <c r="A224" s="13"/>
      <c r="B224" s="229"/>
      <c r="C224" s="230"/>
      <c r="D224" s="231" t="s">
        <v>149</v>
      </c>
      <c r="E224" s="232" t="s">
        <v>1</v>
      </c>
      <c r="F224" s="233" t="s">
        <v>231</v>
      </c>
      <c r="G224" s="230"/>
      <c r="H224" s="232" t="s">
        <v>1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149</v>
      </c>
      <c r="AU224" s="239" t="s">
        <v>147</v>
      </c>
      <c r="AV224" s="13" t="s">
        <v>81</v>
      </c>
      <c r="AW224" s="13" t="s">
        <v>30</v>
      </c>
      <c r="AX224" s="13" t="s">
        <v>73</v>
      </c>
      <c r="AY224" s="239" t="s">
        <v>139</v>
      </c>
    </row>
    <row r="225" s="14" customFormat="1">
      <c r="A225" s="14"/>
      <c r="B225" s="240"/>
      <c r="C225" s="241"/>
      <c r="D225" s="231" t="s">
        <v>149</v>
      </c>
      <c r="E225" s="242" t="s">
        <v>1</v>
      </c>
      <c r="F225" s="243" t="s">
        <v>232</v>
      </c>
      <c r="G225" s="241"/>
      <c r="H225" s="244">
        <v>-5.1600000000000001</v>
      </c>
      <c r="I225" s="245"/>
      <c r="J225" s="241"/>
      <c r="K225" s="241"/>
      <c r="L225" s="246"/>
      <c r="M225" s="247"/>
      <c r="N225" s="248"/>
      <c r="O225" s="248"/>
      <c r="P225" s="248"/>
      <c r="Q225" s="248"/>
      <c r="R225" s="248"/>
      <c r="S225" s="248"/>
      <c r="T225" s="24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0" t="s">
        <v>149</v>
      </c>
      <c r="AU225" s="250" t="s">
        <v>147</v>
      </c>
      <c r="AV225" s="14" t="s">
        <v>147</v>
      </c>
      <c r="AW225" s="14" t="s">
        <v>30</v>
      </c>
      <c r="AX225" s="14" t="s">
        <v>73</v>
      </c>
      <c r="AY225" s="250" t="s">
        <v>139</v>
      </c>
    </row>
    <row r="226" s="15" customFormat="1">
      <c r="A226" s="15"/>
      <c r="B226" s="262"/>
      <c r="C226" s="263"/>
      <c r="D226" s="231" t="s">
        <v>149</v>
      </c>
      <c r="E226" s="264" t="s">
        <v>1</v>
      </c>
      <c r="F226" s="265" t="s">
        <v>170</v>
      </c>
      <c r="G226" s="263"/>
      <c r="H226" s="266">
        <v>146.09700000000001</v>
      </c>
      <c r="I226" s="267"/>
      <c r="J226" s="263"/>
      <c r="K226" s="263"/>
      <c r="L226" s="268"/>
      <c r="M226" s="269"/>
      <c r="N226" s="270"/>
      <c r="O226" s="270"/>
      <c r="P226" s="270"/>
      <c r="Q226" s="270"/>
      <c r="R226" s="270"/>
      <c r="S226" s="270"/>
      <c r="T226" s="271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2" t="s">
        <v>149</v>
      </c>
      <c r="AU226" s="272" t="s">
        <v>147</v>
      </c>
      <c r="AV226" s="15" t="s">
        <v>146</v>
      </c>
      <c r="AW226" s="15" t="s">
        <v>30</v>
      </c>
      <c r="AX226" s="15" t="s">
        <v>81</v>
      </c>
      <c r="AY226" s="272" t="s">
        <v>139</v>
      </c>
    </row>
    <row r="227" s="2" customFormat="1" ht="21.75" customHeight="1">
      <c r="A227" s="38"/>
      <c r="B227" s="39"/>
      <c r="C227" s="215" t="s">
        <v>8</v>
      </c>
      <c r="D227" s="215" t="s">
        <v>142</v>
      </c>
      <c r="E227" s="216" t="s">
        <v>233</v>
      </c>
      <c r="F227" s="217" t="s">
        <v>234</v>
      </c>
      <c r="G227" s="218" t="s">
        <v>166</v>
      </c>
      <c r="H227" s="219">
        <v>8</v>
      </c>
      <c r="I227" s="220"/>
      <c r="J227" s="221">
        <f>ROUND(I227*H227,2)</f>
        <v>0</v>
      </c>
      <c r="K227" s="222"/>
      <c r="L227" s="44"/>
      <c r="M227" s="223" t="s">
        <v>1</v>
      </c>
      <c r="N227" s="224" t="s">
        <v>39</v>
      </c>
      <c r="O227" s="91"/>
      <c r="P227" s="225">
        <f>O227*H227</f>
        <v>0</v>
      </c>
      <c r="Q227" s="225">
        <v>0.0043800000000000002</v>
      </c>
      <c r="R227" s="225">
        <f>Q227*H227</f>
        <v>0.035040000000000002</v>
      </c>
      <c r="S227" s="225">
        <v>0</v>
      </c>
      <c r="T227" s="22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7" t="s">
        <v>146</v>
      </c>
      <c r="AT227" s="227" t="s">
        <v>142</v>
      </c>
      <c r="AU227" s="227" t="s">
        <v>147</v>
      </c>
      <c r="AY227" s="17" t="s">
        <v>139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7" t="s">
        <v>147</v>
      </c>
      <c r="BK227" s="228">
        <f>ROUND(I227*H227,2)</f>
        <v>0</v>
      </c>
      <c r="BL227" s="17" t="s">
        <v>146</v>
      </c>
      <c r="BM227" s="227" t="s">
        <v>235</v>
      </c>
    </row>
    <row r="228" s="14" customFormat="1">
      <c r="A228" s="14"/>
      <c r="B228" s="240"/>
      <c r="C228" s="241"/>
      <c r="D228" s="231" t="s">
        <v>149</v>
      </c>
      <c r="E228" s="242" t="s">
        <v>1</v>
      </c>
      <c r="F228" s="243" t="s">
        <v>176</v>
      </c>
      <c r="G228" s="241"/>
      <c r="H228" s="244">
        <v>6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0" t="s">
        <v>149</v>
      </c>
      <c r="AU228" s="250" t="s">
        <v>147</v>
      </c>
      <c r="AV228" s="14" t="s">
        <v>147</v>
      </c>
      <c r="AW228" s="14" t="s">
        <v>30</v>
      </c>
      <c r="AX228" s="14" t="s">
        <v>73</v>
      </c>
      <c r="AY228" s="250" t="s">
        <v>139</v>
      </c>
    </row>
    <row r="229" s="13" customFormat="1">
      <c r="A229" s="13"/>
      <c r="B229" s="229"/>
      <c r="C229" s="230"/>
      <c r="D229" s="231" t="s">
        <v>149</v>
      </c>
      <c r="E229" s="232" t="s">
        <v>1</v>
      </c>
      <c r="F229" s="233" t="s">
        <v>236</v>
      </c>
      <c r="G229" s="230"/>
      <c r="H229" s="232" t="s">
        <v>1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149</v>
      </c>
      <c r="AU229" s="239" t="s">
        <v>147</v>
      </c>
      <c r="AV229" s="13" t="s">
        <v>81</v>
      </c>
      <c r="AW229" s="13" t="s">
        <v>30</v>
      </c>
      <c r="AX229" s="13" t="s">
        <v>73</v>
      </c>
      <c r="AY229" s="239" t="s">
        <v>139</v>
      </c>
    </row>
    <row r="230" s="14" customFormat="1">
      <c r="A230" s="14"/>
      <c r="B230" s="240"/>
      <c r="C230" s="241"/>
      <c r="D230" s="231" t="s">
        <v>149</v>
      </c>
      <c r="E230" s="242" t="s">
        <v>1</v>
      </c>
      <c r="F230" s="243" t="s">
        <v>147</v>
      </c>
      <c r="G230" s="241"/>
      <c r="H230" s="244">
        <v>2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0" t="s">
        <v>149</v>
      </c>
      <c r="AU230" s="250" t="s">
        <v>147</v>
      </c>
      <c r="AV230" s="14" t="s">
        <v>147</v>
      </c>
      <c r="AW230" s="14" t="s">
        <v>30</v>
      </c>
      <c r="AX230" s="14" t="s">
        <v>73</v>
      </c>
      <c r="AY230" s="250" t="s">
        <v>139</v>
      </c>
    </row>
    <row r="231" s="15" customFormat="1">
      <c r="A231" s="15"/>
      <c r="B231" s="262"/>
      <c r="C231" s="263"/>
      <c r="D231" s="231" t="s">
        <v>149</v>
      </c>
      <c r="E231" s="264" t="s">
        <v>1</v>
      </c>
      <c r="F231" s="265" t="s">
        <v>170</v>
      </c>
      <c r="G231" s="263"/>
      <c r="H231" s="266">
        <v>8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2" t="s">
        <v>149</v>
      </c>
      <c r="AU231" s="272" t="s">
        <v>147</v>
      </c>
      <c r="AV231" s="15" t="s">
        <v>146</v>
      </c>
      <c r="AW231" s="15" t="s">
        <v>30</v>
      </c>
      <c r="AX231" s="15" t="s">
        <v>81</v>
      </c>
      <c r="AY231" s="272" t="s">
        <v>139</v>
      </c>
    </row>
    <row r="232" s="2" customFormat="1" ht="16.5" customHeight="1">
      <c r="A232" s="38"/>
      <c r="B232" s="39"/>
      <c r="C232" s="215" t="s">
        <v>237</v>
      </c>
      <c r="D232" s="215" t="s">
        <v>142</v>
      </c>
      <c r="E232" s="216" t="s">
        <v>238</v>
      </c>
      <c r="F232" s="217" t="s">
        <v>239</v>
      </c>
      <c r="G232" s="218" t="s">
        <v>166</v>
      </c>
      <c r="H232" s="219">
        <v>146.09700000000001</v>
      </c>
      <c r="I232" s="220"/>
      <c r="J232" s="221">
        <f>ROUND(I232*H232,2)</f>
        <v>0</v>
      </c>
      <c r="K232" s="222"/>
      <c r="L232" s="44"/>
      <c r="M232" s="223" t="s">
        <v>1</v>
      </c>
      <c r="N232" s="224" t="s">
        <v>39</v>
      </c>
      <c r="O232" s="91"/>
      <c r="P232" s="225">
        <f>O232*H232</f>
        <v>0</v>
      </c>
      <c r="Q232" s="225">
        <v>0.0040000000000000001</v>
      </c>
      <c r="R232" s="225">
        <f>Q232*H232</f>
        <v>0.58438800000000002</v>
      </c>
      <c r="S232" s="225">
        <v>0</v>
      </c>
      <c r="T232" s="22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7" t="s">
        <v>146</v>
      </c>
      <c r="AT232" s="227" t="s">
        <v>142</v>
      </c>
      <c r="AU232" s="227" t="s">
        <v>147</v>
      </c>
      <c r="AY232" s="17" t="s">
        <v>139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7" t="s">
        <v>147</v>
      </c>
      <c r="BK232" s="228">
        <f>ROUND(I232*H232,2)</f>
        <v>0</v>
      </c>
      <c r="BL232" s="17" t="s">
        <v>146</v>
      </c>
      <c r="BM232" s="227" t="s">
        <v>240</v>
      </c>
    </row>
    <row r="233" s="13" customFormat="1">
      <c r="A233" s="13"/>
      <c r="B233" s="229"/>
      <c r="C233" s="230"/>
      <c r="D233" s="231" t="s">
        <v>149</v>
      </c>
      <c r="E233" s="232" t="s">
        <v>1</v>
      </c>
      <c r="F233" s="233" t="s">
        <v>187</v>
      </c>
      <c r="G233" s="230"/>
      <c r="H233" s="232" t="s">
        <v>1</v>
      </c>
      <c r="I233" s="234"/>
      <c r="J233" s="230"/>
      <c r="K233" s="230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149</v>
      </c>
      <c r="AU233" s="239" t="s">
        <v>147</v>
      </c>
      <c r="AV233" s="13" t="s">
        <v>81</v>
      </c>
      <c r="AW233" s="13" t="s">
        <v>30</v>
      </c>
      <c r="AX233" s="13" t="s">
        <v>73</v>
      </c>
      <c r="AY233" s="239" t="s">
        <v>139</v>
      </c>
    </row>
    <row r="234" s="14" customFormat="1">
      <c r="A234" s="14"/>
      <c r="B234" s="240"/>
      <c r="C234" s="241"/>
      <c r="D234" s="231" t="s">
        <v>149</v>
      </c>
      <c r="E234" s="242" t="s">
        <v>1</v>
      </c>
      <c r="F234" s="243" t="s">
        <v>221</v>
      </c>
      <c r="G234" s="241"/>
      <c r="H234" s="244">
        <v>30.613</v>
      </c>
      <c r="I234" s="245"/>
      <c r="J234" s="241"/>
      <c r="K234" s="241"/>
      <c r="L234" s="246"/>
      <c r="M234" s="247"/>
      <c r="N234" s="248"/>
      <c r="O234" s="248"/>
      <c r="P234" s="248"/>
      <c r="Q234" s="248"/>
      <c r="R234" s="248"/>
      <c r="S234" s="248"/>
      <c r="T234" s="24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0" t="s">
        <v>149</v>
      </c>
      <c r="AU234" s="250" t="s">
        <v>147</v>
      </c>
      <c r="AV234" s="14" t="s">
        <v>147</v>
      </c>
      <c r="AW234" s="14" t="s">
        <v>30</v>
      </c>
      <c r="AX234" s="14" t="s">
        <v>73</v>
      </c>
      <c r="AY234" s="250" t="s">
        <v>139</v>
      </c>
    </row>
    <row r="235" s="13" customFormat="1">
      <c r="A235" s="13"/>
      <c r="B235" s="229"/>
      <c r="C235" s="230"/>
      <c r="D235" s="231" t="s">
        <v>149</v>
      </c>
      <c r="E235" s="232" t="s">
        <v>1</v>
      </c>
      <c r="F235" s="233" t="s">
        <v>189</v>
      </c>
      <c r="G235" s="230"/>
      <c r="H235" s="232" t="s">
        <v>1</v>
      </c>
      <c r="I235" s="234"/>
      <c r="J235" s="230"/>
      <c r="K235" s="230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149</v>
      </c>
      <c r="AU235" s="239" t="s">
        <v>147</v>
      </c>
      <c r="AV235" s="13" t="s">
        <v>81</v>
      </c>
      <c r="AW235" s="13" t="s">
        <v>30</v>
      </c>
      <c r="AX235" s="13" t="s">
        <v>73</v>
      </c>
      <c r="AY235" s="239" t="s">
        <v>139</v>
      </c>
    </row>
    <row r="236" s="14" customFormat="1">
      <c r="A236" s="14"/>
      <c r="B236" s="240"/>
      <c r="C236" s="241"/>
      <c r="D236" s="231" t="s">
        <v>149</v>
      </c>
      <c r="E236" s="242" t="s">
        <v>1</v>
      </c>
      <c r="F236" s="243" t="s">
        <v>222</v>
      </c>
      <c r="G236" s="241"/>
      <c r="H236" s="244">
        <v>18.82</v>
      </c>
      <c r="I236" s="245"/>
      <c r="J236" s="241"/>
      <c r="K236" s="241"/>
      <c r="L236" s="246"/>
      <c r="M236" s="247"/>
      <c r="N236" s="248"/>
      <c r="O236" s="248"/>
      <c r="P236" s="248"/>
      <c r="Q236" s="248"/>
      <c r="R236" s="248"/>
      <c r="S236" s="248"/>
      <c r="T236" s="24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0" t="s">
        <v>149</v>
      </c>
      <c r="AU236" s="250" t="s">
        <v>147</v>
      </c>
      <c r="AV236" s="14" t="s">
        <v>147</v>
      </c>
      <c r="AW236" s="14" t="s">
        <v>30</v>
      </c>
      <c r="AX236" s="14" t="s">
        <v>73</v>
      </c>
      <c r="AY236" s="250" t="s">
        <v>139</v>
      </c>
    </row>
    <row r="237" s="13" customFormat="1">
      <c r="A237" s="13"/>
      <c r="B237" s="229"/>
      <c r="C237" s="230"/>
      <c r="D237" s="231" t="s">
        <v>149</v>
      </c>
      <c r="E237" s="232" t="s">
        <v>1</v>
      </c>
      <c r="F237" s="233" t="s">
        <v>191</v>
      </c>
      <c r="G237" s="230"/>
      <c r="H237" s="232" t="s">
        <v>1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149</v>
      </c>
      <c r="AU237" s="239" t="s">
        <v>147</v>
      </c>
      <c r="AV237" s="13" t="s">
        <v>81</v>
      </c>
      <c r="AW237" s="13" t="s">
        <v>30</v>
      </c>
      <c r="AX237" s="13" t="s">
        <v>73</v>
      </c>
      <c r="AY237" s="239" t="s">
        <v>139</v>
      </c>
    </row>
    <row r="238" s="14" customFormat="1">
      <c r="A238" s="14"/>
      <c r="B238" s="240"/>
      <c r="C238" s="241"/>
      <c r="D238" s="231" t="s">
        <v>149</v>
      </c>
      <c r="E238" s="242" t="s">
        <v>1</v>
      </c>
      <c r="F238" s="243" t="s">
        <v>223</v>
      </c>
      <c r="G238" s="241"/>
      <c r="H238" s="244">
        <v>11.558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0" t="s">
        <v>149</v>
      </c>
      <c r="AU238" s="250" t="s">
        <v>147</v>
      </c>
      <c r="AV238" s="14" t="s">
        <v>147</v>
      </c>
      <c r="AW238" s="14" t="s">
        <v>30</v>
      </c>
      <c r="AX238" s="14" t="s">
        <v>73</v>
      </c>
      <c r="AY238" s="250" t="s">
        <v>139</v>
      </c>
    </row>
    <row r="239" s="13" customFormat="1">
      <c r="A239" s="13"/>
      <c r="B239" s="229"/>
      <c r="C239" s="230"/>
      <c r="D239" s="231" t="s">
        <v>149</v>
      </c>
      <c r="E239" s="232" t="s">
        <v>1</v>
      </c>
      <c r="F239" s="233" t="s">
        <v>193</v>
      </c>
      <c r="G239" s="230"/>
      <c r="H239" s="232" t="s">
        <v>1</v>
      </c>
      <c r="I239" s="234"/>
      <c r="J239" s="230"/>
      <c r="K239" s="230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149</v>
      </c>
      <c r="AU239" s="239" t="s">
        <v>147</v>
      </c>
      <c r="AV239" s="13" t="s">
        <v>81</v>
      </c>
      <c r="AW239" s="13" t="s">
        <v>30</v>
      </c>
      <c r="AX239" s="13" t="s">
        <v>73</v>
      </c>
      <c r="AY239" s="239" t="s">
        <v>139</v>
      </c>
    </row>
    <row r="240" s="14" customFormat="1">
      <c r="A240" s="14"/>
      <c r="B240" s="240"/>
      <c r="C240" s="241"/>
      <c r="D240" s="231" t="s">
        <v>149</v>
      </c>
      <c r="E240" s="242" t="s">
        <v>1</v>
      </c>
      <c r="F240" s="243" t="s">
        <v>224</v>
      </c>
      <c r="G240" s="241"/>
      <c r="H240" s="244">
        <v>15.627000000000001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0" t="s">
        <v>149</v>
      </c>
      <c r="AU240" s="250" t="s">
        <v>147</v>
      </c>
      <c r="AV240" s="14" t="s">
        <v>147</v>
      </c>
      <c r="AW240" s="14" t="s">
        <v>30</v>
      </c>
      <c r="AX240" s="14" t="s">
        <v>73</v>
      </c>
      <c r="AY240" s="250" t="s">
        <v>139</v>
      </c>
    </row>
    <row r="241" s="13" customFormat="1">
      <c r="A241" s="13"/>
      <c r="B241" s="229"/>
      <c r="C241" s="230"/>
      <c r="D241" s="231" t="s">
        <v>149</v>
      </c>
      <c r="E241" s="232" t="s">
        <v>1</v>
      </c>
      <c r="F241" s="233" t="s">
        <v>225</v>
      </c>
      <c r="G241" s="230"/>
      <c r="H241" s="232" t="s">
        <v>1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149</v>
      </c>
      <c r="AU241" s="239" t="s">
        <v>147</v>
      </c>
      <c r="AV241" s="13" t="s">
        <v>81</v>
      </c>
      <c r="AW241" s="13" t="s">
        <v>30</v>
      </c>
      <c r="AX241" s="13" t="s">
        <v>73</v>
      </c>
      <c r="AY241" s="239" t="s">
        <v>139</v>
      </c>
    </row>
    <row r="242" s="14" customFormat="1">
      <c r="A242" s="14"/>
      <c r="B242" s="240"/>
      <c r="C242" s="241"/>
      <c r="D242" s="231" t="s">
        <v>149</v>
      </c>
      <c r="E242" s="242" t="s">
        <v>1</v>
      </c>
      <c r="F242" s="243" t="s">
        <v>226</v>
      </c>
      <c r="G242" s="241"/>
      <c r="H242" s="244">
        <v>33.381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0" t="s">
        <v>149</v>
      </c>
      <c r="AU242" s="250" t="s">
        <v>147</v>
      </c>
      <c r="AV242" s="14" t="s">
        <v>147</v>
      </c>
      <c r="AW242" s="14" t="s">
        <v>30</v>
      </c>
      <c r="AX242" s="14" t="s">
        <v>73</v>
      </c>
      <c r="AY242" s="250" t="s">
        <v>139</v>
      </c>
    </row>
    <row r="243" s="13" customFormat="1">
      <c r="A243" s="13"/>
      <c r="B243" s="229"/>
      <c r="C243" s="230"/>
      <c r="D243" s="231" t="s">
        <v>149</v>
      </c>
      <c r="E243" s="232" t="s">
        <v>1</v>
      </c>
      <c r="F243" s="233" t="s">
        <v>197</v>
      </c>
      <c r="G243" s="230"/>
      <c r="H243" s="232" t="s">
        <v>1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149</v>
      </c>
      <c r="AU243" s="239" t="s">
        <v>147</v>
      </c>
      <c r="AV243" s="13" t="s">
        <v>81</v>
      </c>
      <c r="AW243" s="13" t="s">
        <v>30</v>
      </c>
      <c r="AX243" s="13" t="s">
        <v>73</v>
      </c>
      <c r="AY243" s="239" t="s">
        <v>139</v>
      </c>
    </row>
    <row r="244" s="14" customFormat="1">
      <c r="A244" s="14"/>
      <c r="B244" s="240"/>
      <c r="C244" s="241"/>
      <c r="D244" s="231" t="s">
        <v>149</v>
      </c>
      <c r="E244" s="242" t="s">
        <v>1</v>
      </c>
      <c r="F244" s="243" t="s">
        <v>227</v>
      </c>
      <c r="G244" s="241"/>
      <c r="H244" s="244">
        <v>55.362000000000002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0" t="s">
        <v>149</v>
      </c>
      <c r="AU244" s="250" t="s">
        <v>147</v>
      </c>
      <c r="AV244" s="14" t="s">
        <v>147</v>
      </c>
      <c r="AW244" s="14" t="s">
        <v>30</v>
      </c>
      <c r="AX244" s="14" t="s">
        <v>73</v>
      </c>
      <c r="AY244" s="250" t="s">
        <v>139</v>
      </c>
    </row>
    <row r="245" s="13" customFormat="1">
      <c r="A245" s="13"/>
      <c r="B245" s="229"/>
      <c r="C245" s="230"/>
      <c r="D245" s="231" t="s">
        <v>149</v>
      </c>
      <c r="E245" s="232" t="s">
        <v>1</v>
      </c>
      <c r="F245" s="233" t="s">
        <v>228</v>
      </c>
      <c r="G245" s="230"/>
      <c r="H245" s="232" t="s">
        <v>1</v>
      </c>
      <c r="I245" s="234"/>
      <c r="J245" s="230"/>
      <c r="K245" s="230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149</v>
      </c>
      <c r="AU245" s="239" t="s">
        <v>147</v>
      </c>
      <c r="AV245" s="13" t="s">
        <v>81</v>
      </c>
      <c r="AW245" s="13" t="s">
        <v>30</v>
      </c>
      <c r="AX245" s="13" t="s">
        <v>73</v>
      </c>
      <c r="AY245" s="239" t="s">
        <v>139</v>
      </c>
    </row>
    <row r="246" s="13" customFormat="1">
      <c r="A246" s="13"/>
      <c r="B246" s="229"/>
      <c r="C246" s="230"/>
      <c r="D246" s="231" t="s">
        <v>149</v>
      </c>
      <c r="E246" s="232" t="s">
        <v>1</v>
      </c>
      <c r="F246" s="233" t="s">
        <v>229</v>
      </c>
      <c r="G246" s="230"/>
      <c r="H246" s="232" t="s">
        <v>1</v>
      </c>
      <c r="I246" s="234"/>
      <c r="J246" s="230"/>
      <c r="K246" s="230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149</v>
      </c>
      <c r="AU246" s="239" t="s">
        <v>147</v>
      </c>
      <c r="AV246" s="13" t="s">
        <v>81</v>
      </c>
      <c r="AW246" s="13" t="s">
        <v>30</v>
      </c>
      <c r="AX246" s="13" t="s">
        <v>73</v>
      </c>
      <c r="AY246" s="239" t="s">
        <v>139</v>
      </c>
    </row>
    <row r="247" s="14" customFormat="1">
      <c r="A247" s="14"/>
      <c r="B247" s="240"/>
      <c r="C247" s="241"/>
      <c r="D247" s="231" t="s">
        <v>149</v>
      </c>
      <c r="E247" s="242" t="s">
        <v>1</v>
      </c>
      <c r="F247" s="243" t="s">
        <v>230</v>
      </c>
      <c r="G247" s="241"/>
      <c r="H247" s="244">
        <v>-14.103999999999999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0" t="s">
        <v>149</v>
      </c>
      <c r="AU247" s="250" t="s">
        <v>147</v>
      </c>
      <c r="AV247" s="14" t="s">
        <v>147</v>
      </c>
      <c r="AW247" s="14" t="s">
        <v>30</v>
      </c>
      <c r="AX247" s="14" t="s">
        <v>73</v>
      </c>
      <c r="AY247" s="250" t="s">
        <v>139</v>
      </c>
    </row>
    <row r="248" s="13" customFormat="1">
      <c r="A248" s="13"/>
      <c r="B248" s="229"/>
      <c r="C248" s="230"/>
      <c r="D248" s="231" t="s">
        <v>149</v>
      </c>
      <c r="E248" s="232" t="s">
        <v>1</v>
      </c>
      <c r="F248" s="233" t="s">
        <v>231</v>
      </c>
      <c r="G248" s="230"/>
      <c r="H248" s="232" t="s">
        <v>1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149</v>
      </c>
      <c r="AU248" s="239" t="s">
        <v>147</v>
      </c>
      <c r="AV248" s="13" t="s">
        <v>81</v>
      </c>
      <c r="AW248" s="13" t="s">
        <v>30</v>
      </c>
      <c r="AX248" s="13" t="s">
        <v>73</v>
      </c>
      <c r="AY248" s="239" t="s">
        <v>139</v>
      </c>
    </row>
    <row r="249" s="14" customFormat="1">
      <c r="A249" s="14"/>
      <c r="B249" s="240"/>
      <c r="C249" s="241"/>
      <c r="D249" s="231" t="s">
        <v>149</v>
      </c>
      <c r="E249" s="242" t="s">
        <v>1</v>
      </c>
      <c r="F249" s="243" t="s">
        <v>232</v>
      </c>
      <c r="G249" s="241"/>
      <c r="H249" s="244">
        <v>-5.1600000000000001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0" t="s">
        <v>149</v>
      </c>
      <c r="AU249" s="250" t="s">
        <v>147</v>
      </c>
      <c r="AV249" s="14" t="s">
        <v>147</v>
      </c>
      <c r="AW249" s="14" t="s">
        <v>30</v>
      </c>
      <c r="AX249" s="14" t="s">
        <v>73</v>
      </c>
      <c r="AY249" s="250" t="s">
        <v>139</v>
      </c>
    </row>
    <row r="250" s="15" customFormat="1">
      <c r="A250" s="15"/>
      <c r="B250" s="262"/>
      <c r="C250" s="263"/>
      <c r="D250" s="231" t="s">
        <v>149</v>
      </c>
      <c r="E250" s="264" t="s">
        <v>1</v>
      </c>
      <c r="F250" s="265" t="s">
        <v>170</v>
      </c>
      <c r="G250" s="263"/>
      <c r="H250" s="266">
        <v>146.09700000000001</v>
      </c>
      <c r="I250" s="267"/>
      <c r="J250" s="263"/>
      <c r="K250" s="263"/>
      <c r="L250" s="268"/>
      <c r="M250" s="269"/>
      <c r="N250" s="270"/>
      <c r="O250" s="270"/>
      <c r="P250" s="270"/>
      <c r="Q250" s="270"/>
      <c r="R250" s="270"/>
      <c r="S250" s="270"/>
      <c r="T250" s="271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2" t="s">
        <v>149</v>
      </c>
      <c r="AU250" s="272" t="s">
        <v>147</v>
      </c>
      <c r="AV250" s="15" t="s">
        <v>146</v>
      </c>
      <c r="AW250" s="15" t="s">
        <v>30</v>
      </c>
      <c r="AX250" s="15" t="s">
        <v>81</v>
      </c>
      <c r="AY250" s="272" t="s">
        <v>139</v>
      </c>
    </row>
    <row r="251" s="2" customFormat="1" ht="21.75" customHeight="1">
      <c r="A251" s="38"/>
      <c r="B251" s="39"/>
      <c r="C251" s="215" t="s">
        <v>241</v>
      </c>
      <c r="D251" s="215" t="s">
        <v>142</v>
      </c>
      <c r="E251" s="216" t="s">
        <v>242</v>
      </c>
      <c r="F251" s="217" t="s">
        <v>243</v>
      </c>
      <c r="G251" s="218" t="s">
        <v>166</v>
      </c>
      <c r="H251" s="219">
        <v>16.125</v>
      </c>
      <c r="I251" s="220"/>
      <c r="J251" s="221">
        <f>ROUND(I251*H251,2)</f>
        <v>0</v>
      </c>
      <c r="K251" s="222"/>
      <c r="L251" s="44"/>
      <c r="M251" s="223" t="s">
        <v>1</v>
      </c>
      <c r="N251" s="224" t="s">
        <v>39</v>
      </c>
      <c r="O251" s="91"/>
      <c r="P251" s="225">
        <f>O251*H251</f>
        <v>0</v>
      </c>
      <c r="Q251" s="225">
        <v>0.037999999999999999</v>
      </c>
      <c r="R251" s="225">
        <f>Q251*H251</f>
        <v>0.61275000000000002</v>
      </c>
      <c r="S251" s="225">
        <v>0</v>
      </c>
      <c r="T251" s="22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7" t="s">
        <v>146</v>
      </c>
      <c r="AT251" s="227" t="s">
        <v>142</v>
      </c>
      <c r="AU251" s="227" t="s">
        <v>147</v>
      </c>
      <c r="AY251" s="17" t="s">
        <v>139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17" t="s">
        <v>147</v>
      </c>
      <c r="BK251" s="228">
        <f>ROUND(I251*H251,2)</f>
        <v>0</v>
      </c>
      <c r="BL251" s="17" t="s">
        <v>146</v>
      </c>
      <c r="BM251" s="227" t="s">
        <v>244</v>
      </c>
    </row>
    <row r="252" s="13" customFormat="1">
      <c r="A252" s="13"/>
      <c r="B252" s="229"/>
      <c r="C252" s="230"/>
      <c r="D252" s="231" t="s">
        <v>149</v>
      </c>
      <c r="E252" s="232" t="s">
        <v>1</v>
      </c>
      <c r="F252" s="233" t="s">
        <v>245</v>
      </c>
      <c r="G252" s="230"/>
      <c r="H252" s="232" t="s">
        <v>1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149</v>
      </c>
      <c r="AU252" s="239" t="s">
        <v>147</v>
      </c>
      <c r="AV252" s="13" t="s">
        <v>81</v>
      </c>
      <c r="AW252" s="13" t="s">
        <v>30</v>
      </c>
      <c r="AX252" s="13" t="s">
        <v>73</v>
      </c>
      <c r="AY252" s="239" t="s">
        <v>139</v>
      </c>
    </row>
    <row r="253" s="14" customFormat="1">
      <c r="A253" s="14"/>
      <c r="B253" s="240"/>
      <c r="C253" s="241"/>
      <c r="D253" s="231" t="s">
        <v>149</v>
      </c>
      <c r="E253" s="242" t="s">
        <v>1</v>
      </c>
      <c r="F253" s="243" t="s">
        <v>246</v>
      </c>
      <c r="G253" s="241"/>
      <c r="H253" s="244">
        <v>2.625</v>
      </c>
      <c r="I253" s="245"/>
      <c r="J253" s="241"/>
      <c r="K253" s="241"/>
      <c r="L253" s="246"/>
      <c r="M253" s="247"/>
      <c r="N253" s="248"/>
      <c r="O253" s="248"/>
      <c r="P253" s="248"/>
      <c r="Q253" s="248"/>
      <c r="R253" s="248"/>
      <c r="S253" s="248"/>
      <c r="T253" s="24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0" t="s">
        <v>149</v>
      </c>
      <c r="AU253" s="250" t="s">
        <v>147</v>
      </c>
      <c r="AV253" s="14" t="s">
        <v>147</v>
      </c>
      <c r="AW253" s="14" t="s">
        <v>30</v>
      </c>
      <c r="AX253" s="14" t="s">
        <v>73</v>
      </c>
      <c r="AY253" s="250" t="s">
        <v>139</v>
      </c>
    </row>
    <row r="254" s="13" customFormat="1">
      <c r="A254" s="13"/>
      <c r="B254" s="229"/>
      <c r="C254" s="230"/>
      <c r="D254" s="231" t="s">
        <v>149</v>
      </c>
      <c r="E254" s="232" t="s">
        <v>1</v>
      </c>
      <c r="F254" s="233" t="s">
        <v>247</v>
      </c>
      <c r="G254" s="230"/>
      <c r="H254" s="232" t="s">
        <v>1</v>
      </c>
      <c r="I254" s="234"/>
      <c r="J254" s="230"/>
      <c r="K254" s="230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149</v>
      </c>
      <c r="AU254" s="239" t="s">
        <v>147</v>
      </c>
      <c r="AV254" s="13" t="s">
        <v>81</v>
      </c>
      <c r="AW254" s="13" t="s">
        <v>30</v>
      </c>
      <c r="AX254" s="13" t="s">
        <v>73</v>
      </c>
      <c r="AY254" s="239" t="s">
        <v>139</v>
      </c>
    </row>
    <row r="255" s="14" customFormat="1">
      <c r="A255" s="14"/>
      <c r="B255" s="240"/>
      <c r="C255" s="241"/>
      <c r="D255" s="231" t="s">
        <v>149</v>
      </c>
      <c r="E255" s="242" t="s">
        <v>1</v>
      </c>
      <c r="F255" s="243" t="s">
        <v>248</v>
      </c>
      <c r="G255" s="241"/>
      <c r="H255" s="244">
        <v>6</v>
      </c>
      <c r="I255" s="245"/>
      <c r="J255" s="241"/>
      <c r="K255" s="241"/>
      <c r="L255" s="246"/>
      <c r="M255" s="247"/>
      <c r="N255" s="248"/>
      <c r="O255" s="248"/>
      <c r="P255" s="248"/>
      <c r="Q255" s="248"/>
      <c r="R255" s="248"/>
      <c r="S255" s="248"/>
      <c r="T255" s="24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0" t="s">
        <v>149</v>
      </c>
      <c r="AU255" s="250" t="s">
        <v>147</v>
      </c>
      <c r="AV255" s="14" t="s">
        <v>147</v>
      </c>
      <c r="AW255" s="14" t="s">
        <v>30</v>
      </c>
      <c r="AX255" s="14" t="s">
        <v>73</v>
      </c>
      <c r="AY255" s="250" t="s">
        <v>139</v>
      </c>
    </row>
    <row r="256" s="13" customFormat="1">
      <c r="A256" s="13"/>
      <c r="B256" s="229"/>
      <c r="C256" s="230"/>
      <c r="D256" s="231" t="s">
        <v>149</v>
      </c>
      <c r="E256" s="232" t="s">
        <v>1</v>
      </c>
      <c r="F256" s="233" t="s">
        <v>249</v>
      </c>
      <c r="G256" s="230"/>
      <c r="H256" s="232" t="s">
        <v>1</v>
      </c>
      <c r="I256" s="234"/>
      <c r="J256" s="230"/>
      <c r="K256" s="230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149</v>
      </c>
      <c r="AU256" s="239" t="s">
        <v>147</v>
      </c>
      <c r="AV256" s="13" t="s">
        <v>81</v>
      </c>
      <c r="AW256" s="13" t="s">
        <v>30</v>
      </c>
      <c r="AX256" s="13" t="s">
        <v>73</v>
      </c>
      <c r="AY256" s="239" t="s">
        <v>139</v>
      </c>
    </row>
    <row r="257" s="14" customFormat="1">
      <c r="A257" s="14"/>
      <c r="B257" s="240"/>
      <c r="C257" s="241"/>
      <c r="D257" s="231" t="s">
        <v>149</v>
      </c>
      <c r="E257" s="242" t="s">
        <v>1</v>
      </c>
      <c r="F257" s="243" t="s">
        <v>250</v>
      </c>
      <c r="G257" s="241"/>
      <c r="H257" s="244">
        <v>7.5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0" t="s">
        <v>149</v>
      </c>
      <c r="AU257" s="250" t="s">
        <v>147</v>
      </c>
      <c r="AV257" s="14" t="s">
        <v>147</v>
      </c>
      <c r="AW257" s="14" t="s">
        <v>30</v>
      </c>
      <c r="AX257" s="14" t="s">
        <v>73</v>
      </c>
      <c r="AY257" s="250" t="s">
        <v>139</v>
      </c>
    </row>
    <row r="258" s="15" customFormat="1">
      <c r="A258" s="15"/>
      <c r="B258" s="262"/>
      <c r="C258" s="263"/>
      <c r="D258" s="231" t="s">
        <v>149</v>
      </c>
      <c r="E258" s="264" t="s">
        <v>1</v>
      </c>
      <c r="F258" s="265" t="s">
        <v>170</v>
      </c>
      <c r="G258" s="263"/>
      <c r="H258" s="266">
        <v>16.125</v>
      </c>
      <c r="I258" s="267"/>
      <c r="J258" s="263"/>
      <c r="K258" s="263"/>
      <c r="L258" s="268"/>
      <c r="M258" s="269"/>
      <c r="N258" s="270"/>
      <c r="O258" s="270"/>
      <c r="P258" s="270"/>
      <c r="Q258" s="270"/>
      <c r="R258" s="270"/>
      <c r="S258" s="270"/>
      <c r="T258" s="271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2" t="s">
        <v>149</v>
      </c>
      <c r="AU258" s="272" t="s">
        <v>147</v>
      </c>
      <c r="AV258" s="15" t="s">
        <v>146</v>
      </c>
      <c r="AW258" s="15" t="s">
        <v>30</v>
      </c>
      <c r="AX258" s="15" t="s">
        <v>81</v>
      </c>
      <c r="AY258" s="272" t="s">
        <v>139</v>
      </c>
    </row>
    <row r="259" s="2" customFormat="1" ht="24.15" customHeight="1">
      <c r="A259" s="38"/>
      <c r="B259" s="39"/>
      <c r="C259" s="215" t="s">
        <v>251</v>
      </c>
      <c r="D259" s="215" t="s">
        <v>142</v>
      </c>
      <c r="E259" s="216" t="s">
        <v>252</v>
      </c>
      <c r="F259" s="217" t="s">
        <v>253</v>
      </c>
      <c r="G259" s="218" t="s">
        <v>160</v>
      </c>
      <c r="H259" s="219">
        <v>30</v>
      </c>
      <c r="I259" s="220"/>
      <c r="J259" s="221">
        <f>ROUND(I259*H259,2)</f>
        <v>0</v>
      </c>
      <c r="K259" s="222"/>
      <c r="L259" s="44"/>
      <c r="M259" s="223" t="s">
        <v>1</v>
      </c>
      <c r="N259" s="224" t="s">
        <v>39</v>
      </c>
      <c r="O259" s="91"/>
      <c r="P259" s="225">
        <f>O259*H259</f>
        <v>0</v>
      </c>
      <c r="Q259" s="225">
        <v>0.0033999999999999998</v>
      </c>
      <c r="R259" s="225">
        <f>Q259*H259</f>
        <v>0.10199999999999999</v>
      </c>
      <c r="S259" s="225">
        <v>0</v>
      </c>
      <c r="T259" s="22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7" t="s">
        <v>146</v>
      </c>
      <c r="AT259" s="227" t="s">
        <v>142</v>
      </c>
      <c r="AU259" s="227" t="s">
        <v>147</v>
      </c>
      <c r="AY259" s="17" t="s">
        <v>139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17" t="s">
        <v>147</v>
      </c>
      <c r="BK259" s="228">
        <f>ROUND(I259*H259,2)</f>
        <v>0</v>
      </c>
      <c r="BL259" s="17" t="s">
        <v>146</v>
      </c>
      <c r="BM259" s="227" t="s">
        <v>254</v>
      </c>
    </row>
    <row r="260" s="13" customFormat="1">
      <c r="A260" s="13"/>
      <c r="B260" s="229"/>
      <c r="C260" s="230"/>
      <c r="D260" s="231" t="s">
        <v>149</v>
      </c>
      <c r="E260" s="232" t="s">
        <v>1</v>
      </c>
      <c r="F260" s="233" t="s">
        <v>255</v>
      </c>
      <c r="G260" s="230"/>
      <c r="H260" s="232" t="s">
        <v>1</v>
      </c>
      <c r="I260" s="234"/>
      <c r="J260" s="230"/>
      <c r="K260" s="230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149</v>
      </c>
      <c r="AU260" s="239" t="s">
        <v>147</v>
      </c>
      <c r="AV260" s="13" t="s">
        <v>81</v>
      </c>
      <c r="AW260" s="13" t="s">
        <v>30</v>
      </c>
      <c r="AX260" s="13" t="s">
        <v>73</v>
      </c>
      <c r="AY260" s="239" t="s">
        <v>139</v>
      </c>
    </row>
    <row r="261" s="14" customFormat="1">
      <c r="A261" s="14"/>
      <c r="B261" s="240"/>
      <c r="C261" s="241"/>
      <c r="D261" s="231" t="s">
        <v>149</v>
      </c>
      <c r="E261" s="242" t="s">
        <v>1</v>
      </c>
      <c r="F261" s="243" t="s">
        <v>256</v>
      </c>
      <c r="G261" s="241"/>
      <c r="H261" s="244">
        <v>30</v>
      </c>
      <c r="I261" s="245"/>
      <c r="J261" s="241"/>
      <c r="K261" s="241"/>
      <c r="L261" s="246"/>
      <c r="M261" s="247"/>
      <c r="N261" s="248"/>
      <c r="O261" s="248"/>
      <c r="P261" s="248"/>
      <c r="Q261" s="248"/>
      <c r="R261" s="248"/>
      <c r="S261" s="248"/>
      <c r="T261" s="24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0" t="s">
        <v>149</v>
      </c>
      <c r="AU261" s="250" t="s">
        <v>147</v>
      </c>
      <c r="AV261" s="14" t="s">
        <v>147</v>
      </c>
      <c r="AW261" s="14" t="s">
        <v>30</v>
      </c>
      <c r="AX261" s="14" t="s">
        <v>73</v>
      </c>
      <c r="AY261" s="250" t="s">
        <v>139</v>
      </c>
    </row>
    <row r="262" s="15" customFormat="1">
      <c r="A262" s="15"/>
      <c r="B262" s="262"/>
      <c r="C262" s="263"/>
      <c r="D262" s="231" t="s">
        <v>149</v>
      </c>
      <c r="E262" s="264" t="s">
        <v>1</v>
      </c>
      <c r="F262" s="265" t="s">
        <v>170</v>
      </c>
      <c r="G262" s="263"/>
      <c r="H262" s="266">
        <v>30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2" t="s">
        <v>149</v>
      </c>
      <c r="AU262" s="272" t="s">
        <v>147</v>
      </c>
      <c r="AV262" s="15" t="s">
        <v>146</v>
      </c>
      <c r="AW262" s="15" t="s">
        <v>30</v>
      </c>
      <c r="AX262" s="15" t="s">
        <v>81</v>
      </c>
      <c r="AY262" s="272" t="s">
        <v>139</v>
      </c>
    </row>
    <row r="263" s="2" customFormat="1" ht="24.15" customHeight="1">
      <c r="A263" s="38"/>
      <c r="B263" s="39"/>
      <c r="C263" s="215" t="s">
        <v>257</v>
      </c>
      <c r="D263" s="215" t="s">
        <v>142</v>
      </c>
      <c r="E263" s="216" t="s">
        <v>258</v>
      </c>
      <c r="F263" s="217" t="s">
        <v>259</v>
      </c>
      <c r="G263" s="218" t="s">
        <v>166</v>
      </c>
      <c r="H263" s="219">
        <v>25.164000000000001</v>
      </c>
      <c r="I263" s="220"/>
      <c r="J263" s="221">
        <f>ROUND(I263*H263,2)</f>
        <v>0</v>
      </c>
      <c r="K263" s="222"/>
      <c r="L263" s="44"/>
      <c r="M263" s="223" t="s">
        <v>1</v>
      </c>
      <c r="N263" s="224" t="s">
        <v>39</v>
      </c>
      <c r="O263" s="91"/>
      <c r="P263" s="225">
        <f>O263*H263</f>
        <v>0</v>
      </c>
      <c r="Q263" s="225">
        <v>0.015400000000000001</v>
      </c>
      <c r="R263" s="225">
        <f>Q263*H263</f>
        <v>0.38752560000000003</v>
      </c>
      <c r="S263" s="225">
        <v>0</v>
      </c>
      <c r="T263" s="22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7" t="s">
        <v>146</v>
      </c>
      <c r="AT263" s="227" t="s">
        <v>142</v>
      </c>
      <c r="AU263" s="227" t="s">
        <v>147</v>
      </c>
      <c r="AY263" s="17" t="s">
        <v>139</v>
      </c>
      <c r="BE263" s="228">
        <f>IF(N263="základní",J263,0)</f>
        <v>0</v>
      </c>
      <c r="BF263" s="228">
        <f>IF(N263="snížená",J263,0)</f>
        <v>0</v>
      </c>
      <c r="BG263" s="228">
        <f>IF(N263="zákl. přenesená",J263,0)</f>
        <v>0</v>
      </c>
      <c r="BH263" s="228">
        <f>IF(N263="sníž. přenesená",J263,0)</f>
        <v>0</v>
      </c>
      <c r="BI263" s="228">
        <f>IF(N263="nulová",J263,0)</f>
        <v>0</v>
      </c>
      <c r="BJ263" s="17" t="s">
        <v>147</v>
      </c>
      <c r="BK263" s="228">
        <f>ROUND(I263*H263,2)</f>
        <v>0</v>
      </c>
      <c r="BL263" s="17" t="s">
        <v>146</v>
      </c>
      <c r="BM263" s="227" t="s">
        <v>260</v>
      </c>
    </row>
    <row r="264" s="13" customFormat="1">
      <c r="A264" s="13"/>
      <c r="B264" s="229"/>
      <c r="C264" s="230"/>
      <c r="D264" s="231" t="s">
        <v>149</v>
      </c>
      <c r="E264" s="232" t="s">
        <v>1</v>
      </c>
      <c r="F264" s="233" t="s">
        <v>211</v>
      </c>
      <c r="G264" s="230"/>
      <c r="H264" s="232" t="s">
        <v>1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149</v>
      </c>
      <c r="AU264" s="239" t="s">
        <v>147</v>
      </c>
      <c r="AV264" s="13" t="s">
        <v>81</v>
      </c>
      <c r="AW264" s="13" t="s">
        <v>30</v>
      </c>
      <c r="AX264" s="13" t="s">
        <v>73</v>
      </c>
      <c r="AY264" s="239" t="s">
        <v>139</v>
      </c>
    </row>
    <row r="265" s="14" customFormat="1">
      <c r="A265" s="14"/>
      <c r="B265" s="240"/>
      <c r="C265" s="241"/>
      <c r="D265" s="231" t="s">
        <v>149</v>
      </c>
      <c r="E265" s="242" t="s">
        <v>1</v>
      </c>
      <c r="F265" s="243" t="s">
        <v>212</v>
      </c>
      <c r="G265" s="241"/>
      <c r="H265" s="244">
        <v>14.103999999999999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149</v>
      </c>
      <c r="AU265" s="250" t="s">
        <v>147</v>
      </c>
      <c r="AV265" s="14" t="s">
        <v>147</v>
      </c>
      <c r="AW265" s="14" t="s">
        <v>30</v>
      </c>
      <c r="AX265" s="14" t="s">
        <v>73</v>
      </c>
      <c r="AY265" s="250" t="s">
        <v>139</v>
      </c>
    </row>
    <row r="266" s="13" customFormat="1">
      <c r="A266" s="13"/>
      <c r="B266" s="229"/>
      <c r="C266" s="230"/>
      <c r="D266" s="231" t="s">
        <v>149</v>
      </c>
      <c r="E266" s="232" t="s">
        <v>1</v>
      </c>
      <c r="F266" s="233" t="s">
        <v>213</v>
      </c>
      <c r="G266" s="230"/>
      <c r="H266" s="232" t="s">
        <v>1</v>
      </c>
      <c r="I266" s="234"/>
      <c r="J266" s="230"/>
      <c r="K266" s="230"/>
      <c r="L266" s="235"/>
      <c r="M266" s="236"/>
      <c r="N266" s="237"/>
      <c r="O266" s="237"/>
      <c r="P266" s="237"/>
      <c r="Q266" s="237"/>
      <c r="R266" s="237"/>
      <c r="S266" s="237"/>
      <c r="T266" s="23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9" t="s">
        <v>149</v>
      </c>
      <c r="AU266" s="239" t="s">
        <v>147</v>
      </c>
      <c r="AV266" s="13" t="s">
        <v>81</v>
      </c>
      <c r="AW266" s="13" t="s">
        <v>30</v>
      </c>
      <c r="AX266" s="13" t="s">
        <v>73</v>
      </c>
      <c r="AY266" s="239" t="s">
        <v>139</v>
      </c>
    </row>
    <row r="267" s="14" customFormat="1">
      <c r="A267" s="14"/>
      <c r="B267" s="240"/>
      <c r="C267" s="241"/>
      <c r="D267" s="231" t="s">
        <v>149</v>
      </c>
      <c r="E267" s="242" t="s">
        <v>1</v>
      </c>
      <c r="F267" s="243" t="s">
        <v>214</v>
      </c>
      <c r="G267" s="241"/>
      <c r="H267" s="244">
        <v>5.1600000000000001</v>
      </c>
      <c r="I267" s="245"/>
      <c r="J267" s="241"/>
      <c r="K267" s="241"/>
      <c r="L267" s="246"/>
      <c r="M267" s="247"/>
      <c r="N267" s="248"/>
      <c r="O267" s="248"/>
      <c r="P267" s="248"/>
      <c r="Q267" s="248"/>
      <c r="R267" s="248"/>
      <c r="S267" s="248"/>
      <c r="T267" s="24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0" t="s">
        <v>149</v>
      </c>
      <c r="AU267" s="250" t="s">
        <v>147</v>
      </c>
      <c r="AV267" s="14" t="s">
        <v>147</v>
      </c>
      <c r="AW267" s="14" t="s">
        <v>30</v>
      </c>
      <c r="AX267" s="14" t="s">
        <v>73</v>
      </c>
      <c r="AY267" s="250" t="s">
        <v>139</v>
      </c>
    </row>
    <row r="268" s="13" customFormat="1">
      <c r="A268" s="13"/>
      <c r="B268" s="229"/>
      <c r="C268" s="230"/>
      <c r="D268" s="231" t="s">
        <v>149</v>
      </c>
      <c r="E268" s="232" t="s">
        <v>1</v>
      </c>
      <c r="F268" s="233" t="s">
        <v>215</v>
      </c>
      <c r="G268" s="230"/>
      <c r="H268" s="232" t="s">
        <v>1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149</v>
      </c>
      <c r="AU268" s="239" t="s">
        <v>147</v>
      </c>
      <c r="AV268" s="13" t="s">
        <v>81</v>
      </c>
      <c r="AW268" s="13" t="s">
        <v>30</v>
      </c>
      <c r="AX268" s="13" t="s">
        <v>73</v>
      </c>
      <c r="AY268" s="239" t="s">
        <v>139</v>
      </c>
    </row>
    <row r="269" s="14" customFormat="1">
      <c r="A269" s="14"/>
      <c r="B269" s="240"/>
      <c r="C269" s="241"/>
      <c r="D269" s="231" t="s">
        <v>149</v>
      </c>
      <c r="E269" s="242" t="s">
        <v>1</v>
      </c>
      <c r="F269" s="243" t="s">
        <v>216</v>
      </c>
      <c r="G269" s="241"/>
      <c r="H269" s="244">
        <v>4.2999999999999998</v>
      </c>
      <c r="I269" s="245"/>
      <c r="J269" s="241"/>
      <c r="K269" s="241"/>
      <c r="L269" s="246"/>
      <c r="M269" s="247"/>
      <c r="N269" s="248"/>
      <c r="O269" s="248"/>
      <c r="P269" s="248"/>
      <c r="Q269" s="248"/>
      <c r="R269" s="248"/>
      <c r="S269" s="248"/>
      <c r="T269" s="24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0" t="s">
        <v>149</v>
      </c>
      <c r="AU269" s="250" t="s">
        <v>147</v>
      </c>
      <c r="AV269" s="14" t="s">
        <v>147</v>
      </c>
      <c r="AW269" s="14" t="s">
        <v>30</v>
      </c>
      <c r="AX269" s="14" t="s">
        <v>73</v>
      </c>
      <c r="AY269" s="250" t="s">
        <v>139</v>
      </c>
    </row>
    <row r="270" s="13" customFormat="1">
      <c r="A270" s="13"/>
      <c r="B270" s="229"/>
      <c r="C270" s="230"/>
      <c r="D270" s="231" t="s">
        <v>149</v>
      </c>
      <c r="E270" s="232" t="s">
        <v>1</v>
      </c>
      <c r="F270" s="233" t="s">
        <v>261</v>
      </c>
      <c r="G270" s="230"/>
      <c r="H270" s="232" t="s">
        <v>1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149</v>
      </c>
      <c r="AU270" s="239" t="s">
        <v>147</v>
      </c>
      <c r="AV270" s="13" t="s">
        <v>81</v>
      </c>
      <c r="AW270" s="13" t="s">
        <v>30</v>
      </c>
      <c r="AX270" s="13" t="s">
        <v>73</v>
      </c>
      <c r="AY270" s="239" t="s">
        <v>139</v>
      </c>
    </row>
    <row r="271" s="14" customFormat="1">
      <c r="A271" s="14"/>
      <c r="B271" s="240"/>
      <c r="C271" s="241"/>
      <c r="D271" s="231" t="s">
        <v>149</v>
      </c>
      <c r="E271" s="242" t="s">
        <v>1</v>
      </c>
      <c r="F271" s="243" t="s">
        <v>262</v>
      </c>
      <c r="G271" s="241"/>
      <c r="H271" s="244">
        <v>1.6000000000000001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0" t="s">
        <v>149</v>
      </c>
      <c r="AU271" s="250" t="s">
        <v>147</v>
      </c>
      <c r="AV271" s="14" t="s">
        <v>147</v>
      </c>
      <c r="AW271" s="14" t="s">
        <v>30</v>
      </c>
      <c r="AX271" s="14" t="s">
        <v>73</v>
      </c>
      <c r="AY271" s="250" t="s">
        <v>139</v>
      </c>
    </row>
    <row r="272" s="15" customFormat="1">
      <c r="A272" s="15"/>
      <c r="B272" s="262"/>
      <c r="C272" s="263"/>
      <c r="D272" s="231" t="s">
        <v>149</v>
      </c>
      <c r="E272" s="264" t="s">
        <v>1</v>
      </c>
      <c r="F272" s="265" t="s">
        <v>170</v>
      </c>
      <c r="G272" s="263"/>
      <c r="H272" s="266">
        <v>25.164000000000001</v>
      </c>
      <c r="I272" s="267"/>
      <c r="J272" s="263"/>
      <c r="K272" s="263"/>
      <c r="L272" s="268"/>
      <c r="M272" s="269"/>
      <c r="N272" s="270"/>
      <c r="O272" s="270"/>
      <c r="P272" s="270"/>
      <c r="Q272" s="270"/>
      <c r="R272" s="270"/>
      <c r="S272" s="270"/>
      <c r="T272" s="271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2" t="s">
        <v>149</v>
      </c>
      <c r="AU272" s="272" t="s">
        <v>147</v>
      </c>
      <c r="AV272" s="15" t="s">
        <v>146</v>
      </c>
      <c r="AW272" s="15" t="s">
        <v>30</v>
      </c>
      <c r="AX272" s="15" t="s">
        <v>81</v>
      </c>
      <c r="AY272" s="272" t="s">
        <v>139</v>
      </c>
    </row>
    <row r="273" s="2" customFormat="1" ht="24.15" customHeight="1">
      <c r="A273" s="38"/>
      <c r="B273" s="39"/>
      <c r="C273" s="215" t="s">
        <v>263</v>
      </c>
      <c r="D273" s="215" t="s">
        <v>142</v>
      </c>
      <c r="E273" s="216" t="s">
        <v>264</v>
      </c>
      <c r="F273" s="217" t="s">
        <v>265</v>
      </c>
      <c r="G273" s="218" t="s">
        <v>266</v>
      </c>
      <c r="H273" s="219">
        <v>0.20000000000000001</v>
      </c>
      <c r="I273" s="220"/>
      <c r="J273" s="221">
        <f>ROUND(I273*H273,2)</f>
        <v>0</v>
      </c>
      <c r="K273" s="222"/>
      <c r="L273" s="44"/>
      <c r="M273" s="223" t="s">
        <v>1</v>
      </c>
      <c r="N273" s="224" t="s">
        <v>39</v>
      </c>
      <c r="O273" s="91"/>
      <c r="P273" s="225">
        <f>O273*H273</f>
        <v>0</v>
      </c>
      <c r="Q273" s="225">
        <v>1.442</v>
      </c>
      <c r="R273" s="225">
        <f>Q273*H273</f>
        <v>0.28839999999999999</v>
      </c>
      <c r="S273" s="225">
        <v>0</v>
      </c>
      <c r="T273" s="22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7" t="s">
        <v>146</v>
      </c>
      <c r="AT273" s="227" t="s">
        <v>142</v>
      </c>
      <c r="AU273" s="227" t="s">
        <v>147</v>
      </c>
      <c r="AY273" s="17" t="s">
        <v>139</v>
      </c>
      <c r="BE273" s="228">
        <f>IF(N273="základní",J273,0)</f>
        <v>0</v>
      </c>
      <c r="BF273" s="228">
        <f>IF(N273="snížená",J273,0)</f>
        <v>0</v>
      </c>
      <c r="BG273" s="228">
        <f>IF(N273="zákl. přenesená",J273,0)</f>
        <v>0</v>
      </c>
      <c r="BH273" s="228">
        <f>IF(N273="sníž. přenesená",J273,0)</f>
        <v>0</v>
      </c>
      <c r="BI273" s="228">
        <f>IF(N273="nulová",J273,0)</f>
        <v>0</v>
      </c>
      <c r="BJ273" s="17" t="s">
        <v>147</v>
      </c>
      <c r="BK273" s="228">
        <f>ROUND(I273*H273,2)</f>
        <v>0</v>
      </c>
      <c r="BL273" s="17" t="s">
        <v>146</v>
      </c>
      <c r="BM273" s="227" t="s">
        <v>267</v>
      </c>
    </row>
    <row r="274" s="13" customFormat="1">
      <c r="A274" s="13"/>
      <c r="B274" s="229"/>
      <c r="C274" s="230"/>
      <c r="D274" s="231" t="s">
        <v>149</v>
      </c>
      <c r="E274" s="232" t="s">
        <v>1</v>
      </c>
      <c r="F274" s="233" t="s">
        <v>229</v>
      </c>
      <c r="G274" s="230"/>
      <c r="H274" s="232" t="s">
        <v>1</v>
      </c>
      <c r="I274" s="234"/>
      <c r="J274" s="230"/>
      <c r="K274" s="230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149</v>
      </c>
      <c r="AU274" s="239" t="s">
        <v>147</v>
      </c>
      <c r="AV274" s="13" t="s">
        <v>81</v>
      </c>
      <c r="AW274" s="13" t="s">
        <v>30</v>
      </c>
      <c r="AX274" s="13" t="s">
        <v>73</v>
      </c>
      <c r="AY274" s="239" t="s">
        <v>139</v>
      </c>
    </row>
    <row r="275" s="14" customFormat="1">
      <c r="A275" s="14"/>
      <c r="B275" s="240"/>
      <c r="C275" s="241"/>
      <c r="D275" s="231" t="s">
        <v>149</v>
      </c>
      <c r="E275" s="242" t="s">
        <v>1</v>
      </c>
      <c r="F275" s="243" t="s">
        <v>268</v>
      </c>
      <c r="G275" s="241"/>
      <c r="H275" s="244">
        <v>0.16</v>
      </c>
      <c r="I275" s="245"/>
      <c r="J275" s="241"/>
      <c r="K275" s="241"/>
      <c r="L275" s="246"/>
      <c r="M275" s="247"/>
      <c r="N275" s="248"/>
      <c r="O275" s="248"/>
      <c r="P275" s="248"/>
      <c r="Q275" s="248"/>
      <c r="R275" s="248"/>
      <c r="S275" s="248"/>
      <c r="T275" s="24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0" t="s">
        <v>149</v>
      </c>
      <c r="AU275" s="250" t="s">
        <v>147</v>
      </c>
      <c r="AV275" s="14" t="s">
        <v>147</v>
      </c>
      <c r="AW275" s="14" t="s">
        <v>30</v>
      </c>
      <c r="AX275" s="14" t="s">
        <v>73</v>
      </c>
      <c r="AY275" s="250" t="s">
        <v>139</v>
      </c>
    </row>
    <row r="276" s="13" customFormat="1">
      <c r="A276" s="13"/>
      <c r="B276" s="229"/>
      <c r="C276" s="230"/>
      <c r="D276" s="231" t="s">
        <v>149</v>
      </c>
      <c r="E276" s="232" t="s">
        <v>1</v>
      </c>
      <c r="F276" s="233" t="s">
        <v>231</v>
      </c>
      <c r="G276" s="230"/>
      <c r="H276" s="232" t="s">
        <v>1</v>
      </c>
      <c r="I276" s="234"/>
      <c r="J276" s="230"/>
      <c r="K276" s="230"/>
      <c r="L276" s="235"/>
      <c r="M276" s="236"/>
      <c r="N276" s="237"/>
      <c r="O276" s="237"/>
      <c r="P276" s="237"/>
      <c r="Q276" s="237"/>
      <c r="R276" s="237"/>
      <c r="S276" s="237"/>
      <c r="T276" s="23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149</v>
      </c>
      <c r="AU276" s="239" t="s">
        <v>147</v>
      </c>
      <c r="AV276" s="13" t="s">
        <v>81</v>
      </c>
      <c r="AW276" s="13" t="s">
        <v>30</v>
      </c>
      <c r="AX276" s="13" t="s">
        <v>73</v>
      </c>
      <c r="AY276" s="239" t="s">
        <v>139</v>
      </c>
    </row>
    <row r="277" s="14" customFormat="1">
      <c r="A277" s="14"/>
      <c r="B277" s="240"/>
      <c r="C277" s="241"/>
      <c r="D277" s="231" t="s">
        <v>149</v>
      </c>
      <c r="E277" s="242" t="s">
        <v>1</v>
      </c>
      <c r="F277" s="243" t="s">
        <v>269</v>
      </c>
      <c r="G277" s="241"/>
      <c r="H277" s="244">
        <v>0.040000000000000001</v>
      </c>
      <c r="I277" s="245"/>
      <c r="J277" s="241"/>
      <c r="K277" s="241"/>
      <c r="L277" s="246"/>
      <c r="M277" s="247"/>
      <c r="N277" s="248"/>
      <c r="O277" s="248"/>
      <c r="P277" s="248"/>
      <c r="Q277" s="248"/>
      <c r="R277" s="248"/>
      <c r="S277" s="248"/>
      <c r="T277" s="24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0" t="s">
        <v>149</v>
      </c>
      <c r="AU277" s="250" t="s">
        <v>147</v>
      </c>
      <c r="AV277" s="14" t="s">
        <v>147</v>
      </c>
      <c r="AW277" s="14" t="s">
        <v>30</v>
      </c>
      <c r="AX277" s="14" t="s">
        <v>73</v>
      </c>
      <c r="AY277" s="250" t="s">
        <v>139</v>
      </c>
    </row>
    <row r="278" s="15" customFormat="1">
      <c r="A278" s="15"/>
      <c r="B278" s="262"/>
      <c r="C278" s="263"/>
      <c r="D278" s="231" t="s">
        <v>149</v>
      </c>
      <c r="E278" s="264" t="s">
        <v>1</v>
      </c>
      <c r="F278" s="265" t="s">
        <v>170</v>
      </c>
      <c r="G278" s="263"/>
      <c r="H278" s="266">
        <v>0.20000000000000001</v>
      </c>
      <c r="I278" s="267"/>
      <c r="J278" s="263"/>
      <c r="K278" s="263"/>
      <c r="L278" s="268"/>
      <c r="M278" s="269"/>
      <c r="N278" s="270"/>
      <c r="O278" s="270"/>
      <c r="P278" s="270"/>
      <c r="Q278" s="270"/>
      <c r="R278" s="270"/>
      <c r="S278" s="270"/>
      <c r="T278" s="271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2" t="s">
        <v>149</v>
      </c>
      <c r="AU278" s="272" t="s">
        <v>147</v>
      </c>
      <c r="AV278" s="15" t="s">
        <v>146</v>
      </c>
      <c r="AW278" s="15" t="s">
        <v>30</v>
      </c>
      <c r="AX278" s="15" t="s">
        <v>81</v>
      </c>
      <c r="AY278" s="272" t="s">
        <v>139</v>
      </c>
    </row>
    <row r="279" s="2" customFormat="1" ht="24.15" customHeight="1">
      <c r="A279" s="38"/>
      <c r="B279" s="39"/>
      <c r="C279" s="215" t="s">
        <v>270</v>
      </c>
      <c r="D279" s="215" t="s">
        <v>142</v>
      </c>
      <c r="E279" s="216" t="s">
        <v>271</v>
      </c>
      <c r="F279" s="217" t="s">
        <v>272</v>
      </c>
      <c r="G279" s="218" t="s">
        <v>166</v>
      </c>
      <c r="H279" s="219">
        <v>2</v>
      </c>
      <c r="I279" s="220"/>
      <c r="J279" s="221">
        <f>ROUND(I279*H279,2)</f>
        <v>0</v>
      </c>
      <c r="K279" s="222"/>
      <c r="L279" s="44"/>
      <c r="M279" s="223" t="s">
        <v>1</v>
      </c>
      <c r="N279" s="224" t="s">
        <v>39</v>
      </c>
      <c r="O279" s="91"/>
      <c r="P279" s="225">
        <f>O279*H279</f>
        <v>0</v>
      </c>
      <c r="Q279" s="225">
        <v>0.00048000000000000001</v>
      </c>
      <c r="R279" s="225">
        <f>Q279*H279</f>
        <v>0.00096000000000000002</v>
      </c>
      <c r="S279" s="225">
        <v>0</v>
      </c>
      <c r="T279" s="22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7" t="s">
        <v>146</v>
      </c>
      <c r="AT279" s="227" t="s">
        <v>142</v>
      </c>
      <c r="AU279" s="227" t="s">
        <v>147</v>
      </c>
      <c r="AY279" s="17" t="s">
        <v>139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17" t="s">
        <v>147</v>
      </c>
      <c r="BK279" s="228">
        <f>ROUND(I279*H279,2)</f>
        <v>0</v>
      </c>
      <c r="BL279" s="17" t="s">
        <v>146</v>
      </c>
      <c r="BM279" s="227" t="s">
        <v>273</v>
      </c>
    </row>
    <row r="280" s="13" customFormat="1">
      <c r="A280" s="13"/>
      <c r="B280" s="229"/>
      <c r="C280" s="230"/>
      <c r="D280" s="231" t="s">
        <v>149</v>
      </c>
      <c r="E280" s="232" t="s">
        <v>1</v>
      </c>
      <c r="F280" s="233" t="s">
        <v>229</v>
      </c>
      <c r="G280" s="230"/>
      <c r="H280" s="232" t="s">
        <v>1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149</v>
      </c>
      <c r="AU280" s="239" t="s">
        <v>147</v>
      </c>
      <c r="AV280" s="13" t="s">
        <v>81</v>
      </c>
      <c r="AW280" s="13" t="s">
        <v>30</v>
      </c>
      <c r="AX280" s="13" t="s">
        <v>73</v>
      </c>
      <c r="AY280" s="239" t="s">
        <v>139</v>
      </c>
    </row>
    <row r="281" s="14" customFormat="1">
      <c r="A281" s="14"/>
      <c r="B281" s="240"/>
      <c r="C281" s="241"/>
      <c r="D281" s="231" t="s">
        <v>149</v>
      </c>
      <c r="E281" s="242" t="s">
        <v>1</v>
      </c>
      <c r="F281" s="243" t="s">
        <v>274</v>
      </c>
      <c r="G281" s="241"/>
      <c r="H281" s="244">
        <v>1.5</v>
      </c>
      <c r="I281" s="245"/>
      <c r="J281" s="241"/>
      <c r="K281" s="241"/>
      <c r="L281" s="246"/>
      <c r="M281" s="247"/>
      <c r="N281" s="248"/>
      <c r="O281" s="248"/>
      <c r="P281" s="248"/>
      <c r="Q281" s="248"/>
      <c r="R281" s="248"/>
      <c r="S281" s="248"/>
      <c r="T281" s="24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0" t="s">
        <v>149</v>
      </c>
      <c r="AU281" s="250" t="s">
        <v>147</v>
      </c>
      <c r="AV281" s="14" t="s">
        <v>147</v>
      </c>
      <c r="AW281" s="14" t="s">
        <v>30</v>
      </c>
      <c r="AX281" s="14" t="s">
        <v>73</v>
      </c>
      <c r="AY281" s="250" t="s">
        <v>139</v>
      </c>
    </row>
    <row r="282" s="13" customFormat="1">
      <c r="A282" s="13"/>
      <c r="B282" s="229"/>
      <c r="C282" s="230"/>
      <c r="D282" s="231" t="s">
        <v>149</v>
      </c>
      <c r="E282" s="232" t="s">
        <v>1</v>
      </c>
      <c r="F282" s="233" t="s">
        <v>231</v>
      </c>
      <c r="G282" s="230"/>
      <c r="H282" s="232" t="s">
        <v>1</v>
      </c>
      <c r="I282" s="234"/>
      <c r="J282" s="230"/>
      <c r="K282" s="230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149</v>
      </c>
      <c r="AU282" s="239" t="s">
        <v>147</v>
      </c>
      <c r="AV282" s="13" t="s">
        <v>81</v>
      </c>
      <c r="AW282" s="13" t="s">
        <v>30</v>
      </c>
      <c r="AX282" s="13" t="s">
        <v>73</v>
      </c>
      <c r="AY282" s="239" t="s">
        <v>139</v>
      </c>
    </row>
    <row r="283" s="14" customFormat="1">
      <c r="A283" s="14"/>
      <c r="B283" s="240"/>
      <c r="C283" s="241"/>
      <c r="D283" s="231" t="s">
        <v>149</v>
      </c>
      <c r="E283" s="242" t="s">
        <v>1</v>
      </c>
      <c r="F283" s="243" t="s">
        <v>275</v>
      </c>
      <c r="G283" s="241"/>
      <c r="H283" s="244">
        <v>0.5</v>
      </c>
      <c r="I283" s="245"/>
      <c r="J283" s="241"/>
      <c r="K283" s="241"/>
      <c r="L283" s="246"/>
      <c r="M283" s="247"/>
      <c r="N283" s="248"/>
      <c r="O283" s="248"/>
      <c r="P283" s="248"/>
      <c r="Q283" s="248"/>
      <c r="R283" s="248"/>
      <c r="S283" s="248"/>
      <c r="T283" s="24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0" t="s">
        <v>149</v>
      </c>
      <c r="AU283" s="250" t="s">
        <v>147</v>
      </c>
      <c r="AV283" s="14" t="s">
        <v>147</v>
      </c>
      <c r="AW283" s="14" t="s">
        <v>30</v>
      </c>
      <c r="AX283" s="14" t="s">
        <v>73</v>
      </c>
      <c r="AY283" s="250" t="s">
        <v>139</v>
      </c>
    </row>
    <row r="284" s="15" customFormat="1">
      <c r="A284" s="15"/>
      <c r="B284" s="262"/>
      <c r="C284" s="263"/>
      <c r="D284" s="231" t="s">
        <v>149</v>
      </c>
      <c r="E284" s="264" t="s">
        <v>1</v>
      </c>
      <c r="F284" s="265" t="s">
        <v>170</v>
      </c>
      <c r="G284" s="263"/>
      <c r="H284" s="266">
        <v>2</v>
      </c>
      <c r="I284" s="267"/>
      <c r="J284" s="263"/>
      <c r="K284" s="263"/>
      <c r="L284" s="268"/>
      <c r="M284" s="269"/>
      <c r="N284" s="270"/>
      <c r="O284" s="270"/>
      <c r="P284" s="270"/>
      <c r="Q284" s="270"/>
      <c r="R284" s="270"/>
      <c r="S284" s="270"/>
      <c r="T284" s="27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2" t="s">
        <v>149</v>
      </c>
      <c r="AU284" s="272" t="s">
        <v>147</v>
      </c>
      <c r="AV284" s="15" t="s">
        <v>146</v>
      </c>
      <c r="AW284" s="15" t="s">
        <v>30</v>
      </c>
      <c r="AX284" s="15" t="s">
        <v>81</v>
      </c>
      <c r="AY284" s="272" t="s">
        <v>139</v>
      </c>
    </row>
    <row r="285" s="2" customFormat="1" ht="24.15" customHeight="1">
      <c r="A285" s="38"/>
      <c r="B285" s="39"/>
      <c r="C285" s="215" t="s">
        <v>276</v>
      </c>
      <c r="D285" s="215" t="s">
        <v>142</v>
      </c>
      <c r="E285" s="216" t="s">
        <v>277</v>
      </c>
      <c r="F285" s="217" t="s">
        <v>278</v>
      </c>
      <c r="G285" s="218" t="s">
        <v>266</v>
      </c>
      <c r="H285" s="219">
        <v>0.375</v>
      </c>
      <c r="I285" s="220"/>
      <c r="J285" s="221">
        <f>ROUND(I285*H285,2)</f>
        <v>0</v>
      </c>
      <c r="K285" s="222"/>
      <c r="L285" s="44"/>
      <c r="M285" s="223" t="s">
        <v>1</v>
      </c>
      <c r="N285" s="224" t="s">
        <v>39</v>
      </c>
      <c r="O285" s="91"/>
      <c r="P285" s="225">
        <f>O285*H285</f>
        <v>0</v>
      </c>
      <c r="Q285" s="225">
        <v>0.19500000000000001</v>
      </c>
      <c r="R285" s="225">
        <f>Q285*H285</f>
        <v>0.073124999999999996</v>
      </c>
      <c r="S285" s="225">
        <v>0</v>
      </c>
      <c r="T285" s="22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7" t="s">
        <v>146</v>
      </c>
      <c r="AT285" s="227" t="s">
        <v>142</v>
      </c>
      <c r="AU285" s="227" t="s">
        <v>147</v>
      </c>
      <c r="AY285" s="17" t="s">
        <v>139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17" t="s">
        <v>147</v>
      </c>
      <c r="BK285" s="228">
        <f>ROUND(I285*H285,2)</f>
        <v>0</v>
      </c>
      <c r="BL285" s="17" t="s">
        <v>146</v>
      </c>
      <c r="BM285" s="227" t="s">
        <v>279</v>
      </c>
    </row>
    <row r="286" s="13" customFormat="1">
      <c r="A286" s="13"/>
      <c r="B286" s="229"/>
      <c r="C286" s="230"/>
      <c r="D286" s="231" t="s">
        <v>149</v>
      </c>
      <c r="E286" s="232" t="s">
        <v>1</v>
      </c>
      <c r="F286" s="233" t="s">
        <v>229</v>
      </c>
      <c r="G286" s="230"/>
      <c r="H286" s="232" t="s">
        <v>1</v>
      </c>
      <c r="I286" s="234"/>
      <c r="J286" s="230"/>
      <c r="K286" s="230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149</v>
      </c>
      <c r="AU286" s="239" t="s">
        <v>147</v>
      </c>
      <c r="AV286" s="13" t="s">
        <v>81</v>
      </c>
      <c r="AW286" s="13" t="s">
        <v>30</v>
      </c>
      <c r="AX286" s="13" t="s">
        <v>73</v>
      </c>
      <c r="AY286" s="239" t="s">
        <v>139</v>
      </c>
    </row>
    <row r="287" s="14" customFormat="1">
      <c r="A287" s="14"/>
      <c r="B287" s="240"/>
      <c r="C287" s="241"/>
      <c r="D287" s="231" t="s">
        <v>149</v>
      </c>
      <c r="E287" s="242" t="s">
        <v>1</v>
      </c>
      <c r="F287" s="243" t="s">
        <v>280</v>
      </c>
      <c r="G287" s="241"/>
      <c r="H287" s="244">
        <v>0.29999999999999999</v>
      </c>
      <c r="I287" s="245"/>
      <c r="J287" s="241"/>
      <c r="K287" s="241"/>
      <c r="L287" s="246"/>
      <c r="M287" s="247"/>
      <c r="N287" s="248"/>
      <c r="O287" s="248"/>
      <c r="P287" s="248"/>
      <c r="Q287" s="248"/>
      <c r="R287" s="248"/>
      <c r="S287" s="248"/>
      <c r="T287" s="24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0" t="s">
        <v>149</v>
      </c>
      <c r="AU287" s="250" t="s">
        <v>147</v>
      </c>
      <c r="AV287" s="14" t="s">
        <v>147</v>
      </c>
      <c r="AW287" s="14" t="s">
        <v>30</v>
      </c>
      <c r="AX287" s="14" t="s">
        <v>73</v>
      </c>
      <c r="AY287" s="250" t="s">
        <v>139</v>
      </c>
    </row>
    <row r="288" s="13" customFormat="1">
      <c r="A288" s="13"/>
      <c r="B288" s="229"/>
      <c r="C288" s="230"/>
      <c r="D288" s="231" t="s">
        <v>149</v>
      </c>
      <c r="E288" s="232" t="s">
        <v>1</v>
      </c>
      <c r="F288" s="233" t="s">
        <v>231</v>
      </c>
      <c r="G288" s="230"/>
      <c r="H288" s="232" t="s">
        <v>1</v>
      </c>
      <c r="I288" s="234"/>
      <c r="J288" s="230"/>
      <c r="K288" s="230"/>
      <c r="L288" s="235"/>
      <c r="M288" s="236"/>
      <c r="N288" s="237"/>
      <c r="O288" s="237"/>
      <c r="P288" s="237"/>
      <c r="Q288" s="237"/>
      <c r="R288" s="237"/>
      <c r="S288" s="237"/>
      <c r="T288" s="23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9" t="s">
        <v>149</v>
      </c>
      <c r="AU288" s="239" t="s">
        <v>147</v>
      </c>
      <c r="AV288" s="13" t="s">
        <v>81</v>
      </c>
      <c r="AW288" s="13" t="s">
        <v>30</v>
      </c>
      <c r="AX288" s="13" t="s">
        <v>73</v>
      </c>
      <c r="AY288" s="239" t="s">
        <v>139</v>
      </c>
    </row>
    <row r="289" s="14" customFormat="1">
      <c r="A289" s="14"/>
      <c r="B289" s="240"/>
      <c r="C289" s="241"/>
      <c r="D289" s="231" t="s">
        <v>149</v>
      </c>
      <c r="E289" s="242" t="s">
        <v>1</v>
      </c>
      <c r="F289" s="243" t="s">
        <v>281</v>
      </c>
      <c r="G289" s="241"/>
      <c r="H289" s="244">
        <v>0.074999999999999997</v>
      </c>
      <c r="I289" s="245"/>
      <c r="J289" s="241"/>
      <c r="K289" s="241"/>
      <c r="L289" s="246"/>
      <c r="M289" s="247"/>
      <c r="N289" s="248"/>
      <c r="O289" s="248"/>
      <c r="P289" s="248"/>
      <c r="Q289" s="248"/>
      <c r="R289" s="248"/>
      <c r="S289" s="248"/>
      <c r="T289" s="24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0" t="s">
        <v>149</v>
      </c>
      <c r="AU289" s="250" t="s">
        <v>147</v>
      </c>
      <c r="AV289" s="14" t="s">
        <v>147</v>
      </c>
      <c r="AW289" s="14" t="s">
        <v>30</v>
      </c>
      <c r="AX289" s="14" t="s">
        <v>73</v>
      </c>
      <c r="AY289" s="250" t="s">
        <v>139</v>
      </c>
    </row>
    <row r="290" s="15" customFormat="1">
      <c r="A290" s="15"/>
      <c r="B290" s="262"/>
      <c r="C290" s="263"/>
      <c r="D290" s="231" t="s">
        <v>149</v>
      </c>
      <c r="E290" s="264" t="s">
        <v>1</v>
      </c>
      <c r="F290" s="265" t="s">
        <v>170</v>
      </c>
      <c r="G290" s="263"/>
      <c r="H290" s="266">
        <v>0.375</v>
      </c>
      <c r="I290" s="267"/>
      <c r="J290" s="263"/>
      <c r="K290" s="263"/>
      <c r="L290" s="268"/>
      <c r="M290" s="269"/>
      <c r="N290" s="270"/>
      <c r="O290" s="270"/>
      <c r="P290" s="270"/>
      <c r="Q290" s="270"/>
      <c r="R290" s="270"/>
      <c r="S290" s="270"/>
      <c r="T290" s="27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2" t="s">
        <v>149</v>
      </c>
      <c r="AU290" s="272" t="s">
        <v>147</v>
      </c>
      <c r="AV290" s="15" t="s">
        <v>146</v>
      </c>
      <c r="AW290" s="15" t="s">
        <v>30</v>
      </c>
      <c r="AX290" s="15" t="s">
        <v>81</v>
      </c>
      <c r="AY290" s="272" t="s">
        <v>139</v>
      </c>
    </row>
    <row r="291" s="2" customFormat="1" ht="24.15" customHeight="1">
      <c r="A291" s="38"/>
      <c r="B291" s="39"/>
      <c r="C291" s="215" t="s">
        <v>282</v>
      </c>
      <c r="D291" s="215" t="s">
        <v>142</v>
      </c>
      <c r="E291" s="216" t="s">
        <v>283</v>
      </c>
      <c r="F291" s="217" t="s">
        <v>284</v>
      </c>
      <c r="G291" s="218" t="s">
        <v>160</v>
      </c>
      <c r="H291" s="219">
        <v>3</v>
      </c>
      <c r="I291" s="220"/>
      <c r="J291" s="221">
        <f>ROUND(I291*H291,2)</f>
        <v>0</v>
      </c>
      <c r="K291" s="222"/>
      <c r="L291" s="44"/>
      <c r="M291" s="223" t="s">
        <v>1</v>
      </c>
      <c r="N291" s="224" t="s">
        <v>39</v>
      </c>
      <c r="O291" s="91"/>
      <c r="P291" s="225">
        <f>O291*H291</f>
        <v>0</v>
      </c>
      <c r="Q291" s="225">
        <v>0.017770000000000001</v>
      </c>
      <c r="R291" s="225">
        <f>Q291*H291</f>
        <v>0.053310000000000003</v>
      </c>
      <c r="S291" s="225">
        <v>0</v>
      </c>
      <c r="T291" s="22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7" t="s">
        <v>146</v>
      </c>
      <c r="AT291" s="227" t="s">
        <v>142</v>
      </c>
      <c r="AU291" s="227" t="s">
        <v>147</v>
      </c>
      <c r="AY291" s="17" t="s">
        <v>139</v>
      </c>
      <c r="BE291" s="228">
        <f>IF(N291="základní",J291,0)</f>
        <v>0</v>
      </c>
      <c r="BF291" s="228">
        <f>IF(N291="snížená",J291,0)</f>
        <v>0</v>
      </c>
      <c r="BG291" s="228">
        <f>IF(N291="zákl. přenesená",J291,0)</f>
        <v>0</v>
      </c>
      <c r="BH291" s="228">
        <f>IF(N291="sníž. přenesená",J291,0)</f>
        <v>0</v>
      </c>
      <c r="BI291" s="228">
        <f>IF(N291="nulová",J291,0)</f>
        <v>0</v>
      </c>
      <c r="BJ291" s="17" t="s">
        <v>147</v>
      </c>
      <c r="BK291" s="228">
        <f>ROUND(I291*H291,2)</f>
        <v>0</v>
      </c>
      <c r="BL291" s="17" t="s">
        <v>146</v>
      </c>
      <c r="BM291" s="227" t="s">
        <v>285</v>
      </c>
    </row>
    <row r="292" s="13" customFormat="1">
      <c r="A292" s="13"/>
      <c r="B292" s="229"/>
      <c r="C292" s="230"/>
      <c r="D292" s="231" t="s">
        <v>149</v>
      </c>
      <c r="E292" s="232" t="s">
        <v>1</v>
      </c>
      <c r="F292" s="233" t="s">
        <v>286</v>
      </c>
      <c r="G292" s="230"/>
      <c r="H292" s="232" t="s">
        <v>1</v>
      </c>
      <c r="I292" s="234"/>
      <c r="J292" s="230"/>
      <c r="K292" s="230"/>
      <c r="L292" s="235"/>
      <c r="M292" s="236"/>
      <c r="N292" s="237"/>
      <c r="O292" s="237"/>
      <c r="P292" s="237"/>
      <c r="Q292" s="237"/>
      <c r="R292" s="237"/>
      <c r="S292" s="237"/>
      <c r="T292" s="23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9" t="s">
        <v>149</v>
      </c>
      <c r="AU292" s="239" t="s">
        <v>147</v>
      </c>
      <c r="AV292" s="13" t="s">
        <v>81</v>
      </c>
      <c r="AW292" s="13" t="s">
        <v>30</v>
      </c>
      <c r="AX292" s="13" t="s">
        <v>73</v>
      </c>
      <c r="AY292" s="239" t="s">
        <v>139</v>
      </c>
    </row>
    <row r="293" s="14" customFormat="1">
      <c r="A293" s="14"/>
      <c r="B293" s="240"/>
      <c r="C293" s="241"/>
      <c r="D293" s="231" t="s">
        <v>149</v>
      </c>
      <c r="E293" s="242" t="s">
        <v>1</v>
      </c>
      <c r="F293" s="243" t="s">
        <v>287</v>
      </c>
      <c r="G293" s="241"/>
      <c r="H293" s="244">
        <v>3</v>
      </c>
      <c r="I293" s="245"/>
      <c r="J293" s="241"/>
      <c r="K293" s="241"/>
      <c r="L293" s="246"/>
      <c r="M293" s="247"/>
      <c r="N293" s="248"/>
      <c r="O293" s="248"/>
      <c r="P293" s="248"/>
      <c r="Q293" s="248"/>
      <c r="R293" s="248"/>
      <c r="S293" s="248"/>
      <c r="T293" s="24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0" t="s">
        <v>149</v>
      </c>
      <c r="AU293" s="250" t="s">
        <v>147</v>
      </c>
      <c r="AV293" s="14" t="s">
        <v>147</v>
      </c>
      <c r="AW293" s="14" t="s">
        <v>30</v>
      </c>
      <c r="AX293" s="14" t="s">
        <v>81</v>
      </c>
      <c r="AY293" s="250" t="s">
        <v>139</v>
      </c>
    </row>
    <row r="294" s="2" customFormat="1" ht="24.15" customHeight="1">
      <c r="A294" s="38"/>
      <c r="B294" s="39"/>
      <c r="C294" s="251" t="s">
        <v>7</v>
      </c>
      <c r="D294" s="251" t="s">
        <v>152</v>
      </c>
      <c r="E294" s="252" t="s">
        <v>288</v>
      </c>
      <c r="F294" s="253" t="s">
        <v>289</v>
      </c>
      <c r="G294" s="254" t="s">
        <v>160</v>
      </c>
      <c r="H294" s="255">
        <v>3</v>
      </c>
      <c r="I294" s="256"/>
      <c r="J294" s="257">
        <f>ROUND(I294*H294,2)</f>
        <v>0</v>
      </c>
      <c r="K294" s="258"/>
      <c r="L294" s="259"/>
      <c r="M294" s="260" t="s">
        <v>1</v>
      </c>
      <c r="N294" s="261" t="s">
        <v>39</v>
      </c>
      <c r="O294" s="91"/>
      <c r="P294" s="225">
        <f>O294*H294</f>
        <v>0</v>
      </c>
      <c r="Q294" s="225">
        <v>0.014890000000000001</v>
      </c>
      <c r="R294" s="225">
        <f>Q294*H294</f>
        <v>0.044670000000000001</v>
      </c>
      <c r="S294" s="225">
        <v>0</v>
      </c>
      <c r="T294" s="22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7" t="s">
        <v>155</v>
      </c>
      <c r="AT294" s="227" t="s">
        <v>152</v>
      </c>
      <c r="AU294" s="227" t="s">
        <v>147</v>
      </c>
      <c r="AY294" s="17" t="s">
        <v>139</v>
      </c>
      <c r="BE294" s="228">
        <f>IF(N294="základní",J294,0)</f>
        <v>0</v>
      </c>
      <c r="BF294" s="228">
        <f>IF(N294="snížená",J294,0)</f>
        <v>0</v>
      </c>
      <c r="BG294" s="228">
        <f>IF(N294="zákl. přenesená",J294,0)</f>
        <v>0</v>
      </c>
      <c r="BH294" s="228">
        <f>IF(N294="sníž. přenesená",J294,0)</f>
        <v>0</v>
      </c>
      <c r="BI294" s="228">
        <f>IF(N294="nulová",J294,0)</f>
        <v>0</v>
      </c>
      <c r="BJ294" s="17" t="s">
        <v>147</v>
      </c>
      <c r="BK294" s="228">
        <f>ROUND(I294*H294,2)</f>
        <v>0</v>
      </c>
      <c r="BL294" s="17" t="s">
        <v>146</v>
      </c>
      <c r="BM294" s="227" t="s">
        <v>290</v>
      </c>
    </row>
    <row r="295" s="12" customFormat="1" ht="22.8" customHeight="1">
      <c r="A295" s="12"/>
      <c r="B295" s="199"/>
      <c r="C295" s="200"/>
      <c r="D295" s="201" t="s">
        <v>72</v>
      </c>
      <c r="E295" s="213" t="s">
        <v>202</v>
      </c>
      <c r="F295" s="213" t="s">
        <v>291</v>
      </c>
      <c r="G295" s="200"/>
      <c r="H295" s="200"/>
      <c r="I295" s="203"/>
      <c r="J295" s="214">
        <f>BK295</f>
        <v>0</v>
      </c>
      <c r="K295" s="200"/>
      <c r="L295" s="205"/>
      <c r="M295" s="206"/>
      <c r="N295" s="207"/>
      <c r="O295" s="207"/>
      <c r="P295" s="208">
        <f>SUM(P296:P410)</f>
        <v>0</v>
      </c>
      <c r="Q295" s="207"/>
      <c r="R295" s="208">
        <f>SUM(R296:R410)</f>
        <v>0.0016082400000000002</v>
      </c>
      <c r="S295" s="207"/>
      <c r="T295" s="209">
        <f>SUM(T296:T410)</f>
        <v>4.1780500000000007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0" t="s">
        <v>81</v>
      </c>
      <c r="AT295" s="211" t="s">
        <v>72</v>
      </c>
      <c r="AU295" s="211" t="s">
        <v>81</v>
      </c>
      <c r="AY295" s="210" t="s">
        <v>139</v>
      </c>
      <c r="BK295" s="212">
        <f>SUM(BK296:BK410)</f>
        <v>0</v>
      </c>
    </row>
    <row r="296" s="2" customFormat="1" ht="33" customHeight="1">
      <c r="A296" s="38"/>
      <c r="B296" s="39"/>
      <c r="C296" s="215" t="s">
        <v>292</v>
      </c>
      <c r="D296" s="215" t="s">
        <v>142</v>
      </c>
      <c r="E296" s="216" t="s">
        <v>293</v>
      </c>
      <c r="F296" s="217" t="s">
        <v>294</v>
      </c>
      <c r="G296" s="218" t="s">
        <v>166</v>
      </c>
      <c r="H296" s="219">
        <v>40.206000000000003</v>
      </c>
      <c r="I296" s="220"/>
      <c r="J296" s="221">
        <f>ROUND(I296*H296,2)</f>
        <v>0</v>
      </c>
      <c r="K296" s="222"/>
      <c r="L296" s="44"/>
      <c r="M296" s="223" t="s">
        <v>1</v>
      </c>
      <c r="N296" s="224" t="s">
        <v>39</v>
      </c>
      <c r="O296" s="91"/>
      <c r="P296" s="225">
        <f>O296*H296</f>
        <v>0</v>
      </c>
      <c r="Q296" s="225">
        <v>0</v>
      </c>
      <c r="R296" s="225">
        <f>Q296*H296</f>
        <v>0</v>
      </c>
      <c r="S296" s="225">
        <v>0</v>
      </c>
      <c r="T296" s="22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7" t="s">
        <v>146</v>
      </c>
      <c r="AT296" s="227" t="s">
        <v>142</v>
      </c>
      <c r="AU296" s="227" t="s">
        <v>147</v>
      </c>
      <c r="AY296" s="17" t="s">
        <v>139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17" t="s">
        <v>147</v>
      </c>
      <c r="BK296" s="228">
        <f>ROUND(I296*H296,2)</f>
        <v>0</v>
      </c>
      <c r="BL296" s="17" t="s">
        <v>146</v>
      </c>
      <c r="BM296" s="227" t="s">
        <v>295</v>
      </c>
    </row>
    <row r="297" s="13" customFormat="1">
      <c r="A297" s="13"/>
      <c r="B297" s="229"/>
      <c r="C297" s="230"/>
      <c r="D297" s="231" t="s">
        <v>149</v>
      </c>
      <c r="E297" s="232" t="s">
        <v>1</v>
      </c>
      <c r="F297" s="233" t="s">
        <v>187</v>
      </c>
      <c r="G297" s="230"/>
      <c r="H297" s="232" t="s">
        <v>1</v>
      </c>
      <c r="I297" s="234"/>
      <c r="J297" s="230"/>
      <c r="K297" s="230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149</v>
      </c>
      <c r="AU297" s="239" t="s">
        <v>147</v>
      </c>
      <c r="AV297" s="13" t="s">
        <v>81</v>
      </c>
      <c r="AW297" s="13" t="s">
        <v>30</v>
      </c>
      <c r="AX297" s="13" t="s">
        <v>73</v>
      </c>
      <c r="AY297" s="239" t="s">
        <v>139</v>
      </c>
    </row>
    <row r="298" s="14" customFormat="1">
      <c r="A298" s="14"/>
      <c r="B298" s="240"/>
      <c r="C298" s="241"/>
      <c r="D298" s="231" t="s">
        <v>149</v>
      </c>
      <c r="E298" s="242" t="s">
        <v>1</v>
      </c>
      <c r="F298" s="243" t="s">
        <v>188</v>
      </c>
      <c r="G298" s="241"/>
      <c r="H298" s="244">
        <v>6.1950000000000003</v>
      </c>
      <c r="I298" s="245"/>
      <c r="J298" s="241"/>
      <c r="K298" s="241"/>
      <c r="L298" s="246"/>
      <c r="M298" s="247"/>
      <c r="N298" s="248"/>
      <c r="O298" s="248"/>
      <c r="P298" s="248"/>
      <c r="Q298" s="248"/>
      <c r="R298" s="248"/>
      <c r="S298" s="248"/>
      <c r="T298" s="24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0" t="s">
        <v>149</v>
      </c>
      <c r="AU298" s="250" t="s">
        <v>147</v>
      </c>
      <c r="AV298" s="14" t="s">
        <v>147</v>
      </c>
      <c r="AW298" s="14" t="s">
        <v>30</v>
      </c>
      <c r="AX298" s="14" t="s">
        <v>73</v>
      </c>
      <c r="AY298" s="250" t="s">
        <v>139</v>
      </c>
    </row>
    <row r="299" s="13" customFormat="1">
      <c r="A299" s="13"/>
      <c r="B299" s="229"/>
      <c r="C299" s="230"/>
      <c r="D299" s="231" t="s">
        <v>149</v>
      </c>
      <c r="E299" s="232" t="s">
        <v>1</v>
      </c>
      <c r="F299" s="233" t="s">
        <v>189</v>
      </c>
      <c r="G299" s="230"/>
      <c r="H299" s="232" t="s">
        <v>1</v>
      </c>
      <c r="I299" s="234"/>
      <c r="J299" s="230"/>
      <c r="K299" s="230"/>
      <c r="L299" s="235"/>
      <c r="M299" s="236"/>
      <c r="N299" s="237"/>
      <c r="O299" s="237"/>
      <c r="P299" s="237"/>
      <c r="Q299" s="237"/>
      <c r="R299" s="237"/>
      <c r="S299" s="237"/>
      <c r="T299" s="23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9" t="s">
        <v>149</v>
      </c>
      <c r="AU299" s="239" t="s">
        <v>147</v>
      </c>
      <c r="AV299" s="13" t="s">
        <v>81</v>
      </c>
      <c r="AW299" s="13" t="s">
        <v>30</v>
      </c>
      <c r="AX299" s="13" t="s">
        <v>73</v>
      </c>
      <c r="AY299" s="239" t="s">
        <v>139</v>
      </c>
    </row>
    <row r="300" s="14" customFormat="1">
      <c r="A300" s="14"/>
      <c r="B300" s="240"/>
      <c r="C300" s="241"/>
      <c r="D300" s="231" t="s">
        <v>149</v>
      </c>
      <c r="E300" s="242" t="s">
        <v>1</v>
      </c>
      <c r="F300" s="243" t="s">
        <v>190</v>
      </c>
      <c r="G300" s="241"/>
      <c r="H300" s="244">
        <v>2.508</v>
      </c>
      <c r="I300" s="245"/>
      <c r="J300" s="241"/>
      <c r="K300" s="241"/>
      <c r="L300" s="246"/>
      <c r="M300" s="247"/>
      <c r="N300" s="248"/>
      <c r="O300" s="248"/>
      <c r="P300" s="248"/>
      <c r="Q300" s="248"/>
      <c r="R300" s="248"/>
      <c r="S300" s="248"/>
      <c r="T300" s="24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0" t="s">
        <v>149</v>
      </c>
      <c r="AU300" s="250" t="s">
        <v>147</v>
      </c>
      <c r="AV300" s="14" t="s">
        <v>147</v>
      </c>
      <c r="AW300" s="14" t="s">
        <v>30</v>
      </c>
      <c r="AX300" s="14" t="s">
        <v>73</v>
      </c>
      <c r="AY300" s="250" t="s">
        <v>139</v>
      </c>
    </row>
    <row r="301" s="13" customFormat="1">
      <c r="A301" s="13"/>
      <c r="B301" s="229"/>
      <c r="C301" s="230"/>
      <c r="D301" s="231" t="s">
        <v>149</v>
      </c>
      <c r="E301" s="232" t="s">
        <v>1</v>
      </c>
      <c r="F301" s="233" t="s">
        <v>191</v>
      </c>
      <c r="G301" s="230"/>
      <c r="H301" s="232" t="s">
        <v>1</v>
      </c>
      <c r="I301" s="234"/>
      <c r="J301" s="230"/>
      <c r="K301" s="230"/>
      <c r="L301" s="235"/>
      <c r="M301" s="236"/>
      <c r="N301" s="237"/>
      <c r="O301" s="237"/>
      <c r="P301" s="237"/>
      <c r="Q301" s="237"/>
      <c r="R301" s="237"/>
      <c r="S301" s="237"/>
      <c r="T301" s="23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9" t="s">
        <v>149</v>
      </c>
      <c r="AU301" s="239" t="s">
        <v>147</v>
      </c>
      <c r="AV301" s="13" t="s">
        <v>81</v>
      </c>
      <c r="AW301" s="13" t="s">
        <v>30</v>
      </c>
      <c r="AX301" s="13" t="s">
        <v>73</v>
      </c>
      <c r="AY301" s="239" t="s">
        <v>139</v>
      </c>
    </row>
    <row r="302" s="14" customFormat="1">
      <c r="A302" s="14"/>
      <c r="B302" s="240"/>
      <c r="C302" s="241"/>
      <c r="D302" s="231" t="s">
        <v>149</v>
      </c>
      <c r="E302" s="242" t="s">
        <v>1</v>
      </c>
      <c r="F302" s="243" t="s">
        <v>192</v>
      </c>
      <c r="G302" s="241"/>
      <c r="H302" s="244">
        <v>1.006</v>
      </c>
      <c r="I302" s="245"/>
      <c r="J302" s="241"/>
      <c r="K302" s="241"/>
      <c r="L302" s="246"/>
      <c r="M302" s="247"/>
      <c r="N302" s="248"/>
      <c r="O302" s="248"/>
      <c r="P302" s="248"/>
      <c r="Q302" s="248"/>
      <c r="R302" s="248"/>
      <c r="S302" s="248"/>
      <c r="T302" s="24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0" t="s">
        <v>149</v>
      </c>
      <c r="AU302" s="250" t="s">
        <v>147</v>
      </c>
      <c r="AV302" s="14" t="s">
        <v>147</v>
      </c>
      <c r="AW302" s="14" t="s">
        <v>30</v>
      </c>
      <c r="AX302" s="14" t="s">
        <v>73</v>
      </c>
      <c r="AY302" s="250" t="s">
        <v>139</v>
      </c>
    </row>
    <row r="303" s="13" customFormat="1">
      <c r="A303" s="13"/>
      <c r="B303" s="229"/>
      <c r="C303" s="230"/>
      <c r="D303" s="231" t="s">
        <v>149</v>
      </c>
      <c r="E303" s="232" t="s">
        <v>1</v>
      </c>
      <c r="F303" s="233" t="s">
        <v>193</v>
      </c>
      <c r="G303" s="230"/>
      <c r="H303" s="232" t="s">
        <v>1</v>
      </c>
      <c r="I303" s="234"/>
      <c r="J303" s="230"/>
      <c r="K303" s="230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149</v>
      </c>
      <c r="AU303" s="239" t="s">
        <v>147</v>
      </c>
      <c r="AV303" s="13" t="s">
        <v>81</v>
      </c>
      <c r="AW303" s="13" t="s">
        <v>30</v>
      </c>
      <c r="AX303" s="13" t="s">
        <v>73</v>
      </c>
      <c r="AY303" s="239" t="s">
        <v>139</v>
      </c>
    </row>
    <row r="304" s="14" customFormat="1">
      <c r="A304" s="14"/>
      <c r="B304" s="240"/>
      <c r="C304" s="241"/>
      <c r="D304" s="231" t="s">
        <v>149</v>
      </c>
      <c r="E304" s="242" t="s">
        <v>1</v>
      </c>
      <c r="F304" s="243" t="s">
        <v>194</v>
      </c>
      <c r="G304" s="241"/>
      <c r="H304" s="244">
        <v>1.5580000000000001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0" t="s">
        <v>149</v>
      </c>
      <c r="AU304" s="250" t="s">
        <v>147</v>
      </c>
      <c r="AV304" s="14" t="s">
        <v>147</v>
      </c>
      <c r="AW304" s="14" t="s">
        <v>30</v>
      </c>
      <c r="AX304" s="14" t="s">
        <v>73</v>
      </c>
      <c r="AY304" s="250" t="s">
        <v>139</v>
      </c>
    </row>
    <row r="305" s="13" customFormat="1">
      <c r="A305" s="13"/>
      <c r="B305" s="229"/>
      <c r="C305" s="230"/>
      <c r="D305" s="231" t="s">
        <v>149</v>
      </c>
      <c r="E305" s="232" t="s">
        <v>1</v>
      </c>
      <c r="F305" s="233" t="s">
        <v>195</v>
      </c>
      <c r="G305" s="230"/>
      <c r="H305" s="232" t="s">
        <v>1</v>
      </c>
      <c r="I305" s="234"/>
      <c r="J305" s="230"/>
      <c r="K305" s="230"/>
      <c r="L305" s="235"/>
      <c r="M305" s="236"/>
      <c r="N305" s="237"/>
      <c r="O305" s="237"/>
      <c r="P305" s="237"/>
      <c r="Q305" s="237"/>
      <c r="R305" s="237"/>
      <c r="S305" s="237"/>
      <c r="T305" s="23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9" t="s">
        <v>149</v>
      </c>
      <c r="AU305" s="239" t="s">
        <v>147</v>
      </c>
      <c r="AV305" s="13" t="s">
        <v>81</v>
      </c>
      <c r="AW305" s="13" t="s">
        <v>30</v>
      </c>
      <c r="AX305" s="13" t="s">
        <v>73</v>
      </c>
      <c r="AY305" s="239" t="s">
        <v>139</v>
      </c>
    </row>
    <row r="306" s="14" customFormat="1">
      <c r="A306" s="14"/>
      <c r="B306" s="240"/>
      <c r="C306" s="241"/>
      <c r="D306" s="231" t="s">
        <v>149</v>
      </c>
      <c r="E306" s="242" t="s">
        <v>1</v>
      </c>
      <c r="F306" s="243" t="s">
        <v>196</v>
      </c>
      <c r="G306" s="241"/>
      <c r="H306" s="244">
        <v>8.6809999999999992</v>
      </c>
      <c r="I306" s="245"/>
      <c r="J306" s="241"/>
      <c r="K306" s="241"/>
      <c r="L306" s="246"/>
      <c r="M306" s="247"/>
      <c r="N306" s="248"/>
      <c r="O306" s="248"/>
      <c r="P306" s="248"/>
      <c r="Q306" s="248"/>
      <c r="R306" s="248"/>
      <c r="S306" s="248"/>
      <c r="T306" s="24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0" t="s">
        <v>149</v>
      </c>
      <c r="AU306" s="250" t="s">
        <v>147</v>
      </c>
      <c r="AV306" s="14" t="s">
        <v>147</v>
      </c>
      <c r="AW306" s="14" t="s">
        <v>30</v>
      </c>
      <c r="AX306" s="14" t="s">
        <v>73</v>
      </c>
      <c r="AY306" s="250" t="s">
        <v>139</v>
      </c>
    </row>
    <row r="307" s="13" customFormat="1">
      <c r="A307" s="13"/>
      <c r="B307" s="229"/>
      <c r="C307" s="230"/>
      <c r="D307" s="231" t="s">
        <v>149</v>
      </c>
      <c r="E307" s="232" t="s">
        <v>1</v>
      </c>
      <c r="F307" s="233" t="s">
        <v>197</v>
      </c>
      <c r="G307" s="230"/>
      <c r="H307" s="232" t="s">
        <v>1</v>
      </c>
      <c r="I307" s="234"/>
      <c r="J307" s="230"/>
      <c r="K307" s="230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149</v>
      </c>
      <c r="AU307" s="239" t="s">
        <v>147</v>
      </c>
      <c r="AV307" s="13" t="s">
        <v>81</v>
      </c>
      <c r="AW307" s="13" t="s">
        <v>30</v>
      </c>
      <c r="AX307" s="13" t="s">
        <v>73</v>
      </c>
      <c r="AY307" s="239" t="s">
        <v>139</v>
      </c>
    </row>
    <row r="308" s="14" customFormat="1">
      <c r="A308" s="14"/>
      <c r="B308" s="240"/>
      <c r="C308" s="241"/>
      <c r="D308" s="231" t="s">
        <v>149</v>
      </c>
      <c r="E308" s="242" t="s">
        <v>1</v>
      </c>
      <c r="F308" s="243" t="s">
        <v>198</v>
      </c>
      <c r="G308" s="241"/>
      <c r="H308" s="244">
        <v>20.257999999999999</v>
      </c>
      <c r="I308" s="245"/>
      <c r="J308" s="241"/>
      <c r="K308" s="241"/>
      <c r="L308" s="246"/>
      <c r="M308" s="247"/>
      <c r="N308" s="248"/>
      <c r="O308" s="248"/>
      <c r="P308" s="248"/>
      <c r="Q308" s="248"/>
      <c r="R308" s="248"/>
      <c r="S308" s="248"/>
      <c r="T308" s="24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0" t="s">
        <v>149</v>
      </c>
      <c r="AU308" s="250" t="s">
        <v>147</v>
      </c>
      <c r="AV308" s="14" t="s">
        <v>147</v>
      </c>
      <c r="AW308" s="14" t="s">
        <v>30</v>
      </c>
      <c r="AX308" s="14" t="s">
        <v>73</v>
      </c>
      <c r="AY308" s="250" t="s">
        <v>139</v>
      </c>
    </row>
    <row r="309" s="15" customFormat="1">
      <c r="A309" s="15"/>
      <c r="B309" s="262"/>
      <c r="C309" s="263"/>
      <c r="D309" s="231" t="s">
        <v>149</v>
      </c>
      <c r="E309" s="264" t="s">
        <v>1</v>
      </c>
      <c r="F309" s="265" t="s">
        <v>170</v>
      </c>
      <c r="G309" s="263"/>
      <c r="H309" s="266">
        <v>40.206000000000003</v>
      </c>
      <c r="I309" s="267"/>
      <c r="J309" s="263"/>
      <c r="K309" s="263"/>
      <c r="L309" s="268"/>
      <c r="M309" s="269"/>
      <c r="N309" s="270"/>
      <c r="O309" s="270"/>
      <c r="P309" s="270"/>
      <c r="Q309" s="270"/>
      <c r="R309" s="270"/>
      <c r="S309" s="270"/>
      <c r="T309" s="271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72" t="s">
        <v>149</v>
      </c>
      <c r="AU309" s="272" t="s">
        <v>147</v>
      </c>
      <c r="AV309" s="15" t="s">
        <v>146</v>
      </c>
      <c r="AW309" s="15" t="s">
        <v>30</v>
      </c>
      <c r="AX309" s="15" t="s">
        <v>81</v>
      </c>
      <c r="AY309" s="272" t="s">
        <v>139</v>
      </c>
    </row>
    <row r="310" s="2" customFormat="1" ht="24.15" customHeight="1">
      <c r="A310" s="38"/>
      <c r="B310" s="39"/>
      <c r="C310" s="215" t="s">
        <v>296</v>
      </c>
      <c r="D310" s="215" t="s">
        <v>142</v>
      </c>
      <c r="E310" s="216" t="s">
        <v>297</v>
      </c>
      <c r="F310" s="217" t="s">
        <v>298</v>
      </c>
      <c r="G310" s="218" t="s">
        <v>166</v>
      </c>
      <c r="H310" s="219">
        <v>40.206000000000003</v>
      </c>
      <c r="I310" s="220"/>
      <c r="J310" s="221">
        <f>ROUND(I310*H310,2)</f>
        <v>0</v>
      </c>
      <c r="K310" s="222"/>
      <c r="L310" s="44"/>
      <c r="M310" s="223" t="s">
        <v>1</v>
      </c>
      <c r="N310" s="224" t="s">
        <v>39</v>
      </c>
      <c r="O310" s="91"/>
      <c r="P310" s="225">
        <f>O310*H310</f>
        <v>0</v>
      </c>
      <c r="Q310" s="225">
        <v>4.0000000000000003E-05</v>
      </c>
      <c r="R310" s="225">
        <f>Q310*H310</f>
        <v>0.0016082400000000002</v>
      </c>
      <c r="S310" s="225">
        <v>0</v>
      </c>
      <c r="T310" s="226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7" t="s">
        <v>146</v>
      </c>
      <c r="AT310" s="227" t="s">
        <v>142</v>
      </c>
      <c r="AU310" s="227" t="s">
        <v>147</v>
      </c>
      <c r="AY310" s="17" t="s">
        <v>139</v>
      </c>
      <c r="BE310" s="228">
        <f>IF(N310="základní",J310,0)</f>
        <v>0</v>
      </c>
      <c r="BF310" s="228">
        <f>IF(N310="snížená",J310,0)</f>
        <v>0</v>
      </c>
      <c r="BG310" s="228">
        <f>IF(N310="zákl. přenesená",J310,0)</f>
        <v>0</v>
      </c>
      <c r="BH310" s="228">
        <f>IF(N310="sníž. přenesená",J310,0)</f>
        <v>0</v>
      </c>
      <c r="BI310" s="228">
        <f>IF(N310="nulová",J310,0)</f>
        <v>0</v>
      </c>
      <c r="BJ310" s="17" t="s">
        <v>147</v>
      </c>
      <c r="BK310" s="228">
        <f>ROUND(I310*H310,2)</f>
        <v>0</v>
      </c>
      <c r="BL310" s="17" t="s">
        <v>146</v>
      </c>
      <c r="BM310" s="227" t="s">
        <v>299</v>
      </c>
    </row>
    <row r="311" s="13" customFormat="1">
      <c r="A311" s="13"/>
      <c r="B311" s="229"/>
      <c r="C311" s="230"/>
      <c r="D311" s="231" t="s">
        <v>149</v>
      </c>
      <c r="E311" s="232" t="s">
        <v>1</v>
      </c>
      <c r="F311" s="233" t="s">
        <v>187</v>
      </c>
      <c r="G311" s="230"/>
      <c r="H311" s="232" t="s">
        <v>1</v>
      </c>
      <c r="I311" s="234"/>
      <c r="J311" s="230"/>
      <c r="K311" s="230"/>
      <c r="L311" s="235"/>
      <c r="M311" s="236"/>
      <c r="N311" s="237"/>
      <c r="O311" s="237"/>
      <c r="P311" s="237"/>
      <c r="Q311" s="237"/>
      <c r="R311" s="237"/>
      <c r="S311" s="237"/>
      <c r="T311" s="23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9" t="s">
        <v>149</v>
      </c>
      <c r="AU311" s="239" t="s">
        <v>147</v>
      </c>
      <c r="AV311" s="13" t="s">
        <v>81</v>
      </c>
      <c r="AW311" s="13" t="s">
        <v>30</v>
      </c>
      <c r="AX311" s="13" t="s">
        <v>73</v>
      </c>
      <c r="AY311" s="239" t="s">
        <v>139</v>
      </c>
    </row>
    <row r="312" s="14" customFormat="1">
      <c r="A312" s="14"/>
      <c r="B312" s="240"/>
      <c r="C312" s="241"/>
      <c r="D312" s="231" t="s">
        <v>149</v>
      </c>
      <c r="E312" s="242" t="s">
        <v>1</v>
      </c>
      <c r="F312" s="243" t="s">
        <v>188</v>
      </c>
      <c r="G312" s="241"/>
      <c r="H312" s="244">
        <v>6.1950000000000003</v>
      </c>
      <c r="I312" s="245"/>
      <c r="J312" s="241"/>
      <c r="K312" s="241"/>
      <c r="L312" s="246"/>
      <c r="M312" s="247"/>
      <c r="N312" s="248"/>
      <c r="O312" s="248"/>
      <c r="P312" s="248"/>
      <c r="Q312" s="248"/>
      <c r="R312" s="248"/>
      <c r="S312" s="248"/>
      <c r="T312" s="24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0" t="s">
        <v>149</v>
      </c>
      <c r="AU312" s="250" t="s">
        <v>147</v>
      </c>
      <c r="AV312" s="14" t="s">
        <v>147</v>
      </c>
      <c r="AW312" s="14" t="s">
        <v>30</v>
      </c>
      <c r="AX312" s="14" t="s">
        <v>73</v>
      </c>
      <c r="AY312" s="250" t="s">
        <v>139</v>
      </c>
    </row>
    <row r="313" s="13" customFormat="1">
      <c r="A313" s="13"/>
      <c r="B313" s="229"/>
      <c r="C313" s="230"/>
      <c r="D313" s="231" t="s">
        <v>149</v>
      </c>
      <c r="E313" s="232" t="s">
        <v>1</v>
      </c>
      <c r="F313" s="233" t="s">
        <v>189</v>
      </c>
      <c r="G313" s="230"/>
      <c r="H313" s="232" t="s">
        <v>1</v>
      </c>
      <c r="I313" s="234"/>
      <c r="J313" s="230"/>
      <c r="K313" s="230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149</v>
      </c>
      <c r="AU313" s="239" t="s">
        <v>147</v>
      </c>
      <c r="AV313" s="13" t="s">
        <v>81</v>
      </c>
      <c r="AW313" s="13" t="s">
        <v>30</v>
      </c>
      <c r="AX313" s="13" t="s">
        <v>73</v>
      </c>
      <c r="AY313" s="239" t="s">
        <v>139</v>
      </c>
    </row>
    <row r="314" s="14" customFormat="1">
      <c r="A314" s="14"/>
      <c r="B314" s="240"/>
      <c r="C314" s="241"/>
      <c r="D314" s="231" t="s">
        <v>149</v>
      </c>
      <c r="E314" s="242" t="s">
        <v>1</v>
      </c>
      <c r="F314" s="243" t="s">
        <v>190</v>
      </c>
      <c r="G314" s="241"/>
      <c r="H314" s="244">
        <v>2.508</v>
      </c>
      <c r="I314" s="245"/>
      <c r="J314" s="241"/>
      <c r="K314" s="241"/>
      <c r="L314" s="246"/>
      <c r="M314" s="247"/>
      <c r="N314" s="248"/>
      <c r="O314" s="248"/>
      <c r="P314" s="248"/>
      <c r="Q314" s="248"/>
      <c r="R314" s="248"/>
      <c r="S314" s="248"/>
      <c r="T314" s="24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0" t="s">
        <v>149</v>
      </c>
      <c r="AU314" s="250" t="s">
        <v>147</v>
      </c>
      <c r="AV314" s="14" t="s">
        <v>147</v>
      </c>
      <c r="AW314" s="14" t="s">
        <v>30</v>
      </c>
      <c r="AX314" s="14" t="s">
        <v>73</v>
      </c>
      <c r="AY314" s="250" t="s">
        <v>139</v>
      </c>
    </row>
    <row r="315" s="13" customFormat="1">
      <c r="A315" s="13"/>
      <c r="B315" s="229"/>
      <c r="C315" s="230"/>
      <c r="D315" s="231" t="s">
        <v>149</v>
      </c>
      <c r="E315" s="232" t="s">
        <v>1</v>
      </c>
      <c r="F315" s="233" t="s">
        <v>191</v>
      </c>
      <c r="G315" s="230"/>
      <c r="H315" s="232" t="s">
        <v>1</v>
      </c>
      <c r="I315" s="234"/>
      <c r="J315" s="230"/>
      <c r="K315" s="230"/>
      <c r="L315" s="235"/>
      <c r="M315" s="236"/>
      <c r="N315" s="237"/>
      <c r="O315" s="237"/>
      <c r="P315" s="237"/>
      <c r="Q315" s="237"/>
      <c r="R315" s="237"/>
      <c r="S315" s="237"/>
      <c r="T315" s="23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9" t="s">
        <v>149</v>
      </c>
      <c r="AU315" s="239" t="s">
        <v>147</v>
      </c>
      <c r="AV315" s="13" t="s">
        <v>81</v>
      </c>
      <c r="AW315" s="13" t="s">
        <v>30</v>
      </c>
      <c r="AX315" s="13" t="s">
        <v>73</v>
      </c>
      <c r="AY315" s="239" t="s">
        <v>139</v>
      </c>
    </row>
    <row r="316" s="14" customFormat="1">
      <c r="A316" s="14"/>
      <c r="B316" s="240"/>
      <c r="C316" s="241"/>
      <c r="D316" s="231" t="s">
        <v>149</v>
      </c>
      <c r="E316" s="242" t="s">
        <v>1</v>
      </c>
      <c r="F316" s="243" t="s">
        <v>192</v>
      </c>
      <c r="G316" s="241"/>
      <c r="H316" s="244">
        <v>1.006</v>
      </c>
      <c r="I316" s="245"/>
      <c r="J316" s="241"/>
      <c r="K316" s="241"/>
      <c r="L316" s="246"/>
      <c r="M316" s="247"/>
      <c r="N316" s="248"/>
      <c r="O316" s="248"/>
      <c r="P316" s="248"/>
      <c r="Q316" s="248"/>
      <c r="R316" s="248"/>
      <c r="S316" s="248"/>
      <c r="T316" s="24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0" t="s">
        <v>149</v>
      </c>
      <c r="AU316" s="250" t="s">
        <v>147</v>
      </c>
      <c r="AV316" s="14" t="s">
        <v>147</v>
      </c>
      <c r="AW316" s="14" t="s">
        <v>30</v>
      </c>
      <c r="AX316" s="14" t="s">
        <v>73</v>
      </c>
      <c r="AY316" s="250" t="s">
        <v>139</v>
      </c>
    </row>
    <row r="317" s="13" customFormat="1">
      <c r="A317" s="13"/>
      <c r="B317" s="229"/>
      <c r="C317" s="230"/>
      <c r="D317" s="231" t="s">
        <v>149</v>
      </c>
      <c r="E317" s="232" t="s">
        <v>1</v>
      </c>
      <c r="F317" s="233" t="s">
        <v>193</v>
      </c>
      <c r="G317" s="230"/>
      <c r="H317" s="232" t="s">
        <v>1</v>
      </c>
      <c r="I317" s="234"/>
      <c r="J317" s="230"/>
      <c r="K317" s="230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149</v>
      </c>
      <c r="AU317" s="239" t="s">
        <v>147</v>
      </c>
      <c r="AV317" s="13" t="s">
        <v>81</v>
      </c>
      <c r="AW317" s="13" t="s">
        <v>30</v>
      </c>
      <c r="AX317" s="13" t="s">
        <v>73</v>
      </c>
      <c r="AY317" s="239" t="s">
        <v>139</v>
      </c>
    </row>
    <row r="318" s="14" customFormat="1">
      <c r="A318" s="14"/>
      <c r="B318" s="240"/>
      <c r="C318" s="241"/>
      <c r="D318" s="231" t="s">
        <v>149</v>
      </c>
      <c r="E318" s="242" t="s">
        <v>1</v>
      </c>
      <c r="F318" s="243" t="s">
        <v>194</v>
      </c>
      <c r="G318" s="241"/>
      <c r="H318" s="244">
        <v>1.5580000000000001</v>
      </c>
      <c r="I318" s="245"/>
      <c r="J318" s="241"/>
      <c r="K318" s="241"/>
      <c r="L318" s="246"/>
      <c r="M318" s="247"/>
      <c r="N318" s="248"/>
      <c r="O318" s="248"/>
      <c r="P318" s="248"/>
      <c r="Q318" s="248"/>
      <c r="R318" s="248"/>
      <c r="S318" s="248"/>
      <c r="T318" s="24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0" t="s">
        <v>149</v>
      </c>
      <c r="AU318" s="250" t="s">
        <v>147</v>
      </c>
      <c r="AV318" s="14" t="s">
        <v>147</v>
      </c>
      <c r="AW318" s="14" t="s">
        <v>30</v>
      </c>
      <c r="AX318" s="14" t="s">
        <v>73</v>
      </c>
      <c r="AY318" s="250" t="s">
        <v>139</v>
      </c>
    </row>
    <row r="319" s="13" customFormat="1">
      <c r="A319" s="13"/>
      <c r="B319" s="229"/>
      <c r="C319" s="230"/>
      <c r="D319" s="231" t="s">
        <v>149</v>
      </c>
      <c r="E319" s="232" t="s">
        <v>1</v>
      </c>
      <c r="F319" s="233" t="s">
        <v>195</v>
      </c>
      <c r="G319" s="230"/>
      <c r="H319" s="232" t="s">
        <v>1</v>
      </c>
      <c r="I319" s="234"/>
      <c r="J319" s="230"/>
      <c r="K319" s="230"/>
      <c r="L319" s="235"/>
      <c r="M319" s="236"/>
      <c r="N319" s="237"/>
      <c r="O319" s="237"/>
      <c r="P319" s="237"/>
      <c r="Q319" s="237"/>
      <c r="R319" s="237"/>
      <c r="S319" s="237"/>
      <c r="T319" s="23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9" t="s">
        <v>149</v>
      </c>
      <c r="AU319" s="239" t="s">
        <v>147</v>
      </c>
      <c r="AV319" s="13" t="s">
        <v>81</v>
      </c>
      <c r="AW319" s="13" t="s">
        <v>30</v>
      </c>
      <c r="AX319" s="13" t="s">
        <v>73</v>
      </c>
      <c r="AY319" s="239" t="s">
        <v>139</v>
      </c>
    </row>
    <row r="320" s="14" customFormat="1">
      <c r="A320" s="14"/>
      <c r="B320" s="240"/>
      <c r="C320" s="241"/>
      <c r="D320" s="231" t="s">
        <v>149</v>
      </c>
      <c r="E320" s="242" t="s">
        <v>1</v>
      </c>
      <c r="F320" s="243" t="s">
        <v>196</v>
      </c>
      <c r="G320" s="241"/>
      <c r="H320" s="244">
        <v>8.6809999999999992</v>
      </c>
      <c r="I320" s="245"/>
      <c r="J320" s="241"/>
      <c r="K320" s="241"/>
      <c r="L320" s="246"/>
      <c r="M320" s="247"/>
      <c r="N320" s="248"/>
      <c r="O320" s="248"/>
      <c r="P320" s="248"/>
      <c r="Q320" s="248"/>
      <c r="R320" s="248"/>
      <c r="S320" s="248"/>
      <c r="T320" s="24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0" t="s">
        <v>149</v>
      </c>
      <c r="AU320" s="250" t="s">
        <v>147</v>
      </c>
      <c r="AV320" s="14" t="s">
        <v>147</v>
      </c>
      <c r="AW320" s="14" t="s">
        <v>30</v>
      </c>
      <c r="AX320" s="14" t="s">
        <v>73</v>
      </c>
      <c r="AY320" s="250" t="s">
        <v>139</v>
      </c>
    </row>
    <row r="321" s="13" customFormat="1">
      <c r="A321" s="13"/>
      <c r="B321" s="229"/>
      <c r="C321" s="230"/>
      <c r="D321" s="231" t="s">
        <v>149</v>
      </c>
      <c r="E321" s="232" t="s">
        <v>1</v>
      </c>
      <c r="F321" s="233" t="s">
        <v>197</v>
      </c>
      <c r="G321" s="230"/>
      <c r="H321" s="232" t="s">
        <v>1</v>
      </c>
      <c r="I321" s="234"/>
      <c r="J321" s="230"/>
      <c r="K321" s="230"/>
      <c r="L321" s="235"/>
      <c r="M321" s="236"/>
      <c r="N321" s="237"/>
      <c r="O321" s="237"/>
      <c r="P321" s="237"/>
      <c r="Q321" s="237"/>
      <c r="R321" s="237"/>
      <c r="S321" s="237"/>
      <c r="T321" s="23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9" t="s">
        <v>149</v>
      </c>
      <c r="AU321" s="239" t="s">
        <v>147</v>
      </c>
      <c r="AV321" s="13" t="s">
        <v>81</v>
      </c>
      <c r="AW321" s="13" t="s">
        <v>30</v>
      </c>
      <c r="AX321" s="13" t="s">
        <v>73</v>
      </c>
      <c r="AY321" s="239" t="s">
        <v>139</v>
      </c>
    </row>
    <row r="322" s="14" customFormat="1">
      <c r="A322" s="14"/>
      <c r="B322" s="240"/>
      <c r="C322" s="241"/>
      <c r="D322" s="231" t="s">
        <v>149</v>
      </c>
      <c r="E322" s="242" t="s">
        <v>1</v>
      </c>
      <c r="F322" s="243" t="s">
        <v>198</v>
      </c>
      <c r="G322" s="241"/>
      <c r="H322" s="244">
        <v>20.257999999999999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0" t="s">
        <v>149</v>
      </c>
      <c r="AU322" s="250" t="s">
        <v>147</v>
      </c>
      <c r="AV322" s="14" t="s">
        <v>147</v>
      </c>
      <c r="AW322" s="14" t="s">
        <v>30</v>
      </c>
      <c r="AX322" s="14" t="s">
        <v>73</v>
      </c>
      <c r="AY322" s="250" t="s">
        <v>139</v>
      </c>
    </row>
    <row r="323" s="15" customFormat="1">
      <c r="A323" s="15"/>
      <c r="B323" s="262"/>
      <c r="C323" s="263"/>
      <c r="D323" s="231" t="s">
        <v>149</v>
      </c>
      <c r="E323" s="264" t="s">
        <v>1</v>
      </c>
      <c r="F323" s="265" t="s">
        <v>170</v>
      </c>
      <c r="G323" s="263"/>
      <c r="H323" s="266">
        <v>40.206000000000003</v>
      </c>
      <c r="I323" s="267"/>
      <c r="J323" s="263"/>
      <c r="K323" s="263"/>
      <c r="L323" s="268"/>
      <c r="M323" s="269"/>
      <c r="N323" s="270"/>
      <c r="O323" s="270"/>
      <c r="P323" s="270"/>
      <c r="Q323" s="270"/>
      <c r="R323" s="270"/>
      <c r="S323" s="270"/>
      <c r="T323" s="27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2" t="s">
        <v>149</v>
      </c>
      <c r="AU323" s="272" t="s">
        <v>147</v>
      </c>
      <c r="AV323" s="15" t="s">
        <v>146</v>
      </c>
      <c r="AW323" s="15" t="s">
        <v>30</v>
      </c>
      <c r="AX323" s="15" t="s">
        <v>81</v>
      </c>
      <c r="AY323" s="272" t="s">
        <v>139</v>
      </c>
    </row>
    <row r="324" s="2" customFormat="1" ht="16.5" customHeight="1">
      <c r="A324" s="38"/>
      <c r="B324" s="39"/>
      <c r="C324" s="215" t="s">
        <v>300</v>
      </c>
      <c r="D324" s="215" t="s">
        <v>142</v>
      </c>
      <c r="E324" s="216" t="s">
        <v>301</v>
      </c>
      <c r="F324" s="217" t="s">
        <v>302</v>
      </c>
      <c r="G324" s="218" t="s">
        <v>166</v>
      </c>
      <c r="H324" s="219">
        <v>4500</v>
      </c>
      <c r="I324" s="220"/>
      <c r="J324" s="221">
        <f>ROUND(I324*H324,2)</f>
        <v>0</v>
      </c>
      <c r="K324" s="222"/>
      <c r="L324" s="44"/>
      <c r="M324" s="223" t="s">
        <v>1</v>
      </c>
      <c r="N324" s="224" t="s">
        <v>39</v>
      </c>
      <c r="O324" s="91"/>
      <c r="P324" s="225">
        <f>O324*H324</f>
        <v>0</v>
      </c>
      <c r="Q324" s="225">
        <v>0</v>
      </c>
      <c r="R324" s="225">
        <f>Q324*H324</f>
        <v>0</v>
      </c>
      <c r="S324" s="225">
        <v>0</v>
      </c>
      <c r="T324" s="22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7" t="s">
        <v>146</v>
      </c>
      <c r="AT324" s="227" t="s">
        <v>142</v>
      </c>
      <c r="AU324" s="227" t="s">
        <v>147</v>
      </c>
      <c r="AY324" s="17" t="s">
        <v>139</v>
      </c>
      <c r="BE324" s="228">
        <f>IF(N324="základní",J324,0)</f>
        <v>0</v>
      </c>
      <c r="BF324" s="228">
        <f>IF(N324="snížená",J324,0)</f>
        <v>0</v>
      </c>
      <c r="BG324" s="228">
        <f>IF(N324="zákl. přenesená",J324,0)</f>
        <v>0</v>
      </c>
      <c r="BH324" s="228">
        <f>IF(N324="sníž. přenesená",J324,0)</f>
        <v>0</v>
      </c>
      <c r="BI324" s="228">
        <f>IF(N324="nulová",J324,0)</f>
        <v>0</v>
      </c>
      <c r="BJ324" s="17" t="s">
        <v>147</v>
      </c>
      <c r="BK324" s="228">
        <f>ROUND(I324*H324,2)</f>
        <v>0</v>
      </c>
      <c r="BL324" s="17" t="s">
        <v>146</v>
      </c>
      <c r="BM324" s="227" t="s">
        <v>303</v>
      </c>
    </row>
    <row r="325" s="13" customFormat="1">
      <c r="A325" s="13"/>
      <c r="B325" s="229"/>
      <c r="C325" s="230"/>
      <c r="D325" s="231" t="s">
        <v>149</v>
      </c>
      <c r="E325" s="232" t="s">
        <v>1</v>
      </c>
      <c r="F325" s="233" t="s">
        <v>304</v>
      </c>
      <c r="G325" s="230"/>
      <c r="H325" s="232" t="s">
        <v>1</v>
      </c>
      <c r="I325" s="234"/>
      <c r="J325" s="230"/>
      <c r="K325" s="230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149</v>
      </c>
      <c r="AU325" s="239" t="s">
        <v>147</v>
      </c>
      <c r="AV325" s="13" t="s">
        <v>81</v>
      </c>
      <c r="AW325" s="13" t="s">
        <v>30</v>
      </c>
      <c r="AX325" s="13" t="s">
        <v>73</v>
      </c>
      <c r="AY325" s="239" t="s">
        <v>139</v>
      </c>
    </row>
    <row r="326" s="14" customFormat="1">
      <c r="A326" s="14"/>
      <c r="B326" s="240"/>
      <c r="C326" s="241"/>
      <c r="D326" s="231" t="s">
        <v>149</v>
      </c>
      <c r="E326" s="242" t="s">
        <v>1</v>
      </c>
      <c r="F326" s="243" t="s">
        <v>305</v>
      </c>
      <c r="G326" s="241"/>
      <c r="H326" s="244">
        <v>4500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0" t="s">
        <v>149</v>
      </c>
      <c r="AU326" s="250" t="s">
        <v>147</v>
      </c>
      <c r="AV326" s="14" t="s">
        <v>147</v>
      </c>
      <c r="AW326" s="14" t="s">
        <v>30</v>
      </c>
      <c r="AX326" s="14" t="s">
        <v>81</v>
      </c>
      <c r="AY326" s="250" t="s">
        <v>139</v>
      </c>
    </row>
    <row r="327" s="2" customFormat="1" ht="24.15" customHeight="1">
      <c r="A327" s="38"/>
      <c r="B327" s="39"/>
      <c r="C327" s="215" t="s">
        <v>306</v>
      </c>
      <c r="D327" s="215" t="s">
        <v>142</v>
      </c>
      <c r="E327" s="216" t="s">
        <v>307</v>
      </c>
      <c r="F327" s="217" t="s">
        <v>308</v>
      </c>
      <c r="G327" s="218" t="s">
        <v>166</v>
      </c>
      <c r="H327" s="219">
        <v>0.98999999999999999</v>
      </c>
      <c r="I327" s="220"/>
      <c r="J327" s="221">
        <f>ROUND(I327*H327,2)</f>
        <v>0</v>
      </c>
      <c r="K327" s="222"/>
      <c r="L327" s="44"/>
      <c r="M327" s="223" t="s">
        <v>1</v>
      </c>
      <c r="N327" s="224" t="s">
        <v>39</v>
      </c>
      <c r="O327" s="91"/>
      <c r="P327" s="225">
        <f>O327*H327</f>
        <v>0</v>
      </c>
      <c r="Q327" s="225">
        <v>0</v>
      </c>
      <c r="R327" s="225">
        <f>Q327*H327</f>
        <v>0</v>
      </c>
      <c r="S327" s="225">
        <v>0.20799999999999999</v>
      </c>
      <c r="T327" s="226">
        <f>S327*H327</f>
        <v>0.20591999999999999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7" t="s">
        <v>146</v>
      </c>
      <c r="AT327" s="227" t="s">
        <v>142</v>
      </c>
      <c r="AU327" s="227" t="s">
        <v>147</v>
      </c>
      <c r="AY327" s="17" t="s">
        <v>139</v>
      </c>
      <c r="BE327" s="228">
        <f>IF(N327="základní",J327,0)</f>
        <v>0</v>
      </c>
      <c r="BF327" s="228">
        <f>IF(N327="snížená",J327,0)</f>
        <v>0</v>
      </c>
      <c r="BG327" s="228">
        <f>IF(N327="zákl. přenesená",J327,0)</f>
        <v>0</v>
      </c>
      <c r="BH327" s="228">
        <f>IF(N327="sníž. přenesená",J327,0)</f>
        <v>0</v>
      </c>
      <c r="BI327" s="228">
        <f>IF(N327="nulová",J327,0)</f>
        <v>0</v>
      </c>
      <c r="BJ327" s="17" t="s">
        <v>147</v>
      </c>
      <c r="BK327" s="228">
        <f>ROUND(I327*H327,2)</f>
        <v>0</v>
      </c>
      <c r="BL327" s="17" t="s">
        <v>146</v>
      </c>
      <c r="BM327" s="227" t="s">
        <v>309</v>
      </c>
    </row>
    <row r="328" s="13" customFormat="1">
      <c r="A328" s="13"/>
      <c r="B328" s="229"/>
      <c r="C328" s="230"/>
      <c r="D328" s="231" t="s">
        <v>149</v>
      </c>
      <c r="E328" s="232" t="s">
        <v>1</v>
      </c>
      <c r="F328" s="233" t="s">
        <v>310</v>
      </c>
      <c r="G328" s="230"/>
      <c r="H328" s="232" t="s">
        <v>1</v>
      </c>
      <c r="I328" s="234"/>
      <c r="J328" s="230"/>
      <c r="K328" s="230"/>
      <c r="L328" s="235"/>
      <c r="M328" s="236"/>
      <c r="N328" s="237"/>
      <c r="O328" s="237"/>
      <c r="P328" s="237"/>
      <c r="Q328" s="237"/>
      <c r="R328" s="237"/>
      <c r="S328" s="237"/>
      <c r="T328" s="23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9" t="s">
        <v>149</v>
      </c>
      <c r="AU328" s="239" t="s">
        <v>147</v>
      </c>
      <c r="AV328" s="13" t="s">
        <v>81</v>
      </c>
      <c r="AW328" s="13" t="s">
        <v>30</v>
      </c>
      <c r="AX328" s="13" t="s">
        <v>73</v>
      </c>
      <c r="AY328" s="239" t="s">
        <v>139</v>
      </c>
    </row>
    <row r="329" s="14" customFormat="1">
      <c r="A329" s="14"/>
      <c r="B329" s="240"/>
      <c r="C329" s="241"/>
      <c r="D329" s="231" t="s">
        <v>149</v>
      </c>
      <c r="E329" s="242" t="s">
        <v>1</v>
      </c>
      <c r="F329" s="243" t="s">
        <v>311</v>
      </c>
      <c r="G329" s="241"/>
      <c r="H329" s="244">
        <v>0.98999999999999999</v>
      </c>
      <c r="I329" s="245"/>
      <c r="J329" s="241"/>
      <c r="K329" s="241"/>
      <c r="L329" s="246"/>
      <c r="M329" s="247"/>
      <c r="N329" s="248"/>
      <c r="O329" s="248"/>
      <c r="P329" s="248"/>
      <c r="Q329" s="248"/>
      <c r="R329" s="248"/>
      <c r="S329" s="248"/>
      <c r="T329" s="24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0" t="s">
        <v>149</v>
      </c>
      <c r="AU329" s="250" t="s">
        <v>147</v>
      </c>
      <c r="AV329" s="14" t="s">
        <v>147</v>
      </c>
      <c r="AW329" s="14" t="s">
        <v>30</v>
      </c>
      <c r="AX329" s="14" t="s">
        <v>81</v>
      </c>
      <c r="AY329" s="250" t="s">
        <v>139</v>
      </c>
    </row>
    <row r="330" s="2" customFormat="1" ht="37.8" customHeight="1">
      <c r="A330" s="38"/>
      <c r="B330" s="39"/>
      <c r="C330" s="215" t="s">
        <v>312</v>
      </c>
      <c r="D330" s="215" t="s">
        <v>142</v>
      </c>
      <c r="E330" s="216" t="s">
        <v>313</v>
      </c>
      <c r="F330" s="217" t="s">
        <v>314</v>
      </c>
      <c r="G330" s="218" t="s">
        <v>266</v>
      </c>
      <c r="H330" s="219">
        <v>0.20000000000000001</v>
      </c>
      <c r="I330" s="220"/>
      <c r="J330" s="221">
        <f>ROUND(I330*H330,2)</f>
        <v>0</v>
      </c>
      <c r="K330" s="222"/>
      <c r="L330" s="44"/>
      <c r="M330" s="223" t="s">
        <v>1</v>
      </c>
      <c r="N330" s="224" t="s">
        <v>39</v>
      </c>
      <c r="O330" s="91"/>
      <c r="P330" s="225">
        <f>O330*H330</f>
        <v>0</v>
      </c>
      <c r="Q330" s="225">
        <v>0</v>
      </c>
      <c r="R330" s="225">
        <f>Q330*H330</f>
        <v>0</v>
      </c>
      <c r="S330" s="225">
        <v>2.2000000000000002</v>
      </c>
      <c r="T330" s="226">
        <f>S330*H330</f>
        <v>0.44000000000000006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7" t="s">
        <v>146</v>
      </c>
      <c r="AT330" s="227" t="s">
        <v>142</v>
      </c>
      <c r="AU330" s="227" t="s">
        <v>147</v>
      </c>
      <c r="AY330" s="17" t="s">
        <v>139</v>
      </c>
      <c r="BE330" s="228">
        <f>IF(N330="základní",J330,0)</f>
        <v>0</v>
      </c>
      <c r="BF330" s="228">
        <f>IF(N330="snížená",J330,0)</f>
        <v>0</v>
      </c>
      <c r="BG330" s="228">
        <f>IF(N330="zákl. přenesená",J330,0)</f>
        <v>0</v>
      </c>
      <c r="BH330" s="228">
        <f>IF(N330="sníž. přenesená",J330,0)</f>
        <v>0</v>
      </c>
      <c r="BI330" s="228">
        <f>IF(N330="nulová",J330,0)</f>
        <v>0</v>
      </c>
      <c r="BJ330" s="17" t="s">
        <v>147</v>
      </c>
      <c r="BK330" s="228">
        <f>ROUND(I330*H330,2)</f>
        <v>0</v>
      </c>
      <c r="BL330" s="17" t="s">
        <v>146</v>
      </c>
      <c r="BM330" s="227" t="s">
        <v>315</v>
      </c>
    </row>
    <row r="331" s="13" customFormat="1">
      <c r="A331" s="13"/>
      <c r="B331" s="229"/>
      <c r="C331" s="230"/>
      <c r="D331" s="231" t="s">
        <v>149</v>
      </c>
      <c r="E331" s="232" t="s">
        <v>1</v>
      </c>
      <c r="F331" s="233" t="s">
        <v>229</v>
      </c>
      <c r="G331" s="230"/>
      <c r="H331" s="232" t="s">
        <v>1</v>
      </c>
      <c r="I331" s="234"/>
      <c r="J331" s="230"/>
      <c r="K331" s="230"/>
      <c r="L331" s="235"/>
      <c r="M331" s="236"/>
      <c r="N331" s="237"/>
      <c r="O331" s="237"/>
      <c r="P331" s="237"/>
      <c r="Q331" s="237"/>
      <c r="R331" s="237"/>
      <c r="S331" s="237"/>
      <c r="T331" s="23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9" t="s">
        <v>149</v>
      </c>
      <c r="AU331" s="239" t="s">
        <v>147</v>
      </c>
      <c r="AV331" s="13" t="s">
        <v>81</v>
      </c>
      <c r="AW331" s="13" t="s">
        <v>30</v>
      </c>
      <c r="AX331" s="13" t="s">
        <v>73</v>
      </c>
      <c r="AY331" s="239" t="s">
        <v>139</v>
      </c>
    </row>
    <row r="332" s="14" customFormat="1">
      <c r="A332" s="14"/>
      <c r="B332" s="240"/>
      <c r="C332" s="241"/>
      <c r="D332" s="231" t="s">
        <v>149</v>
      </c>
      <c r="E332" s="242" t="s">
        <v>1</v>
      </c>
      <c r="F332" s="243" t="s">
        <v>268</v>
      </c>
      <c r="G332" s="241"/>
      <c r="H332" s="244">
        <v>0.16</v>
      </c>
      <c r="I332" s="245"/>
      <c r="J332" s="241"/>
      <c r="K332" s="241"/>
      <c r="L332" s="246"/>
      <c r="M332" s="247"/>
      <c r="N332" s="248"/>
      <c r="O332" s="248"/>
      <c r="P332" s="248"/>
      <c r="Q332" s="248"/>
      <c r="R332" s="248"/>
      <c r="S332" s="248"/>
      <c r="T332" s="24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0" t="s">
        <v>149</v>
      </c>
      <c r="AU332" s="250" t="s">
        <v>147</v>
      </c>
      <c r="AV332" s="14" t="s">
        <v>147</v>
      </c>
      <c r="AW332" s="14" t="s">
        <v>30</v>
      </c>
      <c r="AX332" s="14" t="s">
        <v>73</v>
      </c>
      <c r="AY332" s="250" t="s">
        <v>139</v>
      </c>
    </row>
    <row r="333" s="13" customFormat="1">
      <c r="A333" s="13"/>
      <c r="B333" s="229"/>
      <c r="C333" s="230"/>
      <c r="D333" s="231" t="s">
        <v>149</v>
      </c>
      <c r="E333" s="232" t="s">
        <v>1</v>
      </c>
      <c r="F333" s="233" t="s">
        <v>231</v>
      </c>
      <c r="G333" s="230"/>
      <c r="H333" s="232" t="s">
        <v>1</v>
      </c>
      <c r="I333" s="234"/>
      <c r="J333" s="230"/>
      <c r="K333" s="230"/>
      <c r="L333" s="235"/>
      <c r="M333" s="236"/>
      <c r="N333" s="237"/>
      <c r="O333" s="237"/>
      <c r="P333" s="237"/>
      <c r="Q333" s="237"/>
      <c r="R333" s="237"/>
      <c r="S333" s="237"/>
      <c r="T333" s="23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9" t="s">
        <v>149</v>
      </c>
      <c r="AU333" s="239" t="s">
        <v>147</v>
      </c>
      <c r="AV333" s="13" t="s">
        <v>81</v>
      </c>
      <c r="AW333" s="13" t="s">
        <v>30</v>
      </c>
      <c r="AX333" s="13" t="s">
        <v>73</v>
      </c>
      <c r="AY333" s="239" t="s">
        <v>139</v>
      </c>
    </row>
    <row r="334" s="14" customFormat="1">
      <c r="A334" s="14"/>
      <c r="B334" s="240"/>
      <c r="C334" s="241"/>
      <c r="D334" s="231" t="s">
        <v>149</v>
      </c>
      <c r="E334" s="242" t="s">
        <v>1</v>
      </c>
      <c r="F334" s="243" t="s">
        <v>269</v>
      </c>
      <c r="G334" s="241"/>
      <c r="H334" s="244">
        <v>0.040000000000000001</v>
      </c>
      <c r="I334" s="245"/>
      <c r="J334" s="241"/>
      <c r="K334" s="241"/>
      <c r="L334" s="246"/>
      <c r="M334" s="247"/>
      <c r="N334" s="248"/>
      <c r="O334" s="248"/>
      <c r="P334" s="248"/>
      <c r="Q334" s="248"/>
      <c r="R334" s="248"/>
      <c r="S334" s="248"/>
      <c r="T334" s="24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0" t="s">
        <v>149</v>
      </c>
      <c r="AU334" s="250" t="s">
        <v>147</v>
      </c>
      <c r="AV334" s="14" t="s">
        <v>147</v>
      </c>
      <c r="AW334" s="14" t="s">
        <v>30</v>
      </c>
      <c r="AX334" s="14" t="s">
        <v>73</v>
      </c>
      <c r="AY334" s="250" t="s">
        <v>139</v>
      </c>
    </row>
    <row r="335" s="15" customFormat="1">
      <c r="A335" s="15"/>
      <c r="B335" s="262"/>
      <c r="C335" s="263"/>
      <c r="D335" s="231" t="s">
        <v>149</v>
      </c>
      <c r="E335" s="264" t="s">
        <v>1</v>
      </c>
      <c r="F335" s="265" t="s">
        <v>170</v>
      </c>
      <c r="G335" s="263"/>
      <c r="H335" s="266">
        <v>0.20000000000000001</v>
      </c>
      <c r="I335" s="267"/>
      <c r="J335" s="263"/>
      <c r="K335" s="263"/>
      <c r="L335" s="268"/>
      <c r="M335" s="269"/>
      <c r="N335" s="270"/>
      <c r="O335" s="270"/>
      <c r="P335" s="270"/>
      <c r="Q335" s="270"/>
      <c r="R335" s="270"/>
      <c r="S335" s="270"/>
      <c r="T335" s="271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2" t="s">
        <v>149</v>
      </c>
      <c r="AU335" s="272" t="s">
        <v>147</v>
      </c>
      <c r="AV335" s="15" t="s">
        <v>146</v>
      </c>
      <c r="AW335" s="15" t="s">
        <v>30</v>
      </c>
      <c r="AX335" s="15" t="s">
        <v>81</v>
      </c>
      <c r="AY335" s="272" t="s">
        <v>139</v>
      </c>
    </row>
    <row r="336" s="2" customFormat="1" ht="21.75" customHeight="1">
      <c r="A336" s="38"/>
      <c r="B336" s="39"/>
      <c r="C336" s="215" t="s">
        <v>316</v>
      </c>
      <c r="D336" s="215" t="s">
        <v>142</v>
      </c>
      <c r="E336" s="216" t="s">
        <v>317</v>
      </c>
      <c r="F336" s="217" t="s">
        <v>318</v>
      </c>
      <c r="G336" s="218" t="s">
        <v>166</v>
      </c>
      <c r="H336" s="219">
        <v>5.0720000000000001</v>
      </c>
      <c r="I336" s="220"/>
      <c r="J336" s="221">
        <f>ROUND(I336*H336,2)</f>
        <v>0</v>
      </c>
      <c r="K336" s="222"/>
      <c r="L336" s="44"/>
      <c r="M336" s="223" t="s">
        <v>1</v>
      </c>
      <c r="N336" s="224" t="s">
        <v>39</v>
      </c>
      <c r="O336" s="91"/>
      <c r="P336" s="225">
        <f>O336*H336</f>
        <v>0</v>
      </c>
      <c r="Q336" s="225">
        <v>0</v>
      </c>
      <c r="R336" s="225">
        <f>Q336*H336</f>
        <v>0</v>
      </c>
      <c r="S336" s="225">
        <v>0</v>
      </c>
      <c r="T336" s="22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7" t="s">
        <v>146</v>
      </c>
      <c r="AT336" s="227" t="s">
        <v>142</v>
      </c>
      <c r="AU336" s="227" t="s">
        <v>147</v>
      </c>
      <c r="AY336" s="17" t="s">
        <v>139</v>
      </c>
      <c r="BE336" s="228">
        <f>IF(N336="základní",J336,0)</f>
        <v>0</v>
      </c>
      <c r="BF336" s="228">
        <f>IF(N336="snížená",J336,0)</f>
        <v>0</v>
      </c>
      <c r="BG336" s="228">
        <f>IF(N336="zákl. přenesená",J336,0)</f>
        <v>0</v>
      </c>
      <c r="BH336" s="228">
        <f>IF(N336="sníž. přenesená",J336,0)</f>
        <v>0</v>
      </c>
      <c r="BI336" s="228">
        <f>IF(N336="nulová",J336,0)</f>
        <v>0</v>
      </c>
      <c r="BJ336" s="17" t="s">
        <v>147</v>
      </c>
      <c r="BK336" s="228">
        <f>ROUND(I336*H336,2)</f>
        <v>0</v>
      </c>
      <c r="BL336" s="17" t="s">
        <v>146</v>
      </c>
      <c r="BM336" s="227" t="s">
        <v>319</v>
      </c>
    </row>
    <row r="337" s="13" customFormat="1">
      <c r="A337" s="13"/>
      <c r="B337" s="229"/>
      <c r="C337" s="230"/>
      <c r="D337" s="231" t="s">
        <v>149</v>
      </c>
      <c r="E337" s="232" t="s">
        <v>1</v>
      </c>
      <c r="F337" s="233" t="s">
        <v>191</v>
      </c>
      <c r="G337" s="230"/>
      <c r="H337" s="232" t="s">
        <v>1</v>
      </c>
      <c r="I337" s="234"/>
      <c r="J337" s="230"/>
      <c r="K337" s="230"/>
      <c r="L337" s="235"/>
      <c r="M337" s="236"/>
      <c r="N337" s="237"/>
      <c r="O337" s="237"/>
      <c r="P337" s="237"/>
      <c r="Q337" s="237"/>
      <c r="R337" s="237"/>
      <c r="S337" s="237"/>
      <c r="T337" s="23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9" t="s">
        <v>149</v>
      </c>
      <c r="AU337" s="239" t="s">
        <v>147</v>
      </c>
      <c r="AV337" s="13" t="s">
        <v>81</v>
      </c>
      <c r="AW337" s="13" t="s">
        <v>30</v>
      </c>
      <c r="AX337" s="13" t="s">
        <v>73</v>
      </c>
      <c r="AY337" s="239" t="s">
        <v>139</v>
      </c>
    </row>
    <row r="338" s="14" customFormat="1">
      <c r="A338" s="14"/>
      <c r="B338" s="240"/>
      <c r="C338" s="241"/>
      <c r="D338" s="231" t="s">
        <v>149</v>
      </c>
      <c r="E338" s="242" t="s">
        <v>1</v>
      </c>
      <c r="F338" s="243" t="s">
        <v>320</v>
      </c>
      <c r="G338" s="241"/>
      <c r="H338" s="244">
        <v>1.006</v>
      </c>
      <c r="I338" s="245"/>
      <c r="J338" s="241"/>
      <c r="K338" s="241"/>
      <c r="L338" s="246"/>
      <c r="M338" s="247"/>
      <c r="N338" s="248"/>
      <c r="O338" s="248"/>
      <c r="P338" s="248"/>
      <c r="Q338" s="248"/>
      <c r="R338" s="248"/>
      <c r="S338" s="248"/>
      <c r="T338" s="24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0" t="s">
        <v>149</v>
      </c>
      <c r="AU338" s="250" t="s">
        <v>147</v>
      </c>
      <c r="AV338" s="14" t="s">
        <v>147</v>
      </c>
      <c r="AW338" s="14" t="s">
        <v>30</v>
      </c>
      <c r="AX338" s="14" t="s">
        <v>73</v>
      </c>
      <c r="AY338" s="250" t="s">
        <v>139</v>
      </c>
    </row>
    <row r="339" s="13" customFormat="1">
      <c r="A339" s="13"/>
      <c r="B339" s="229"/>
      <c r="C339" s="230"/>
      <c r="D339" s="231" t="s">
        <v>149</v>
      </c>
      <c r="E339" s="232" t="s">
        <v>1</v>
      </c>
      <c r="F339" s="233" t="s">
        <v>189</v>
      </c>
      <c r="G339" s="230"/>
      <c r="H339" s="232" t="s">
        <v>1</v>
      </c>
      <c r="I339" s="234"/>
      <c r="J339" s="230"/>
      <c r="K339" s="230"/>
      <c r="L339" s="235"/>
      <c r="M339" s="236"/>
      <c r="N339" s="237"/>
      <c r="O339" s="237"/>
      <c r="P339" s="237"/>
      <c r="Q339" s="237"/>
      <c r="R339" s="237"/>
      <c r="S339" s="237"/>
      <c r="T339" s="23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9" t="s">
        <v>149</v>
      </c>
      <c r="AU339" s="239" t="s">
        <v>147</v>
      </c>
      <c r="AV339" s="13" t="s">
        <v>81</v>
      </c>
      <c r="AW339" s="13" t="s">
        <v>30</v>
      </c>
      <c r="AX339" s="13" t="s">
        <v>73</v>
      </c>
      <c r="AY339" s="239" t="s">
        <v>139</v>
      </c>
    </row>
    <row r="340" s="14" customFormat="1">
      <c r="A340" s="14"/>
      <c r="B340" s="240"/>
      <c r="C340" s="241"/>
      <c r="D340" s="231" t="s">
        <v>149</v>
      </c>
      <c r="E340" s="242" t="s">
        <v>1</v>
      </c>
      <c r="F340" s="243" t="s">
        <v>190</v>
      </c>
      <c r="G340" s="241"/>
      <c r="H340" s="244">
        <v>2.508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0" t="s">
        <v>149</v>
      </c>
      <c r="AU340" s="250" t="s">
        <v>147</v>
      </c>
      <c r="AV340" s="14" t="s">
        <v>147</v>
      </c>
      <c r="AW340" s="14" t="s">
        <v>30</v>
      </c>
      <c r="AX340" s="14" t="s">
        <v>73</v>
      </c>
      <c r="AY340" s="250" t="s">
        <v>139</v>
      </c>
    </row>
    <row r="341" s="13" customFormat="1">
      <c r="A341" s="13"/>
      <c r="B341" s="229"/>
      <c r="C341" s="230"/>
      <c r="D341" s="231" t="s">
        <v>149</v>
      </c>
      <c r="E341" s="232" t="s">
        <v>1</v>
      </c>
      <c r="F341" s="233" t="s">
        <v>193</v>
      </c>
      <c r="G341" s="230"/>
      <c r="H341" s="232" t="s">
        <v>1</v>
      </c>
      <c r="I341" s="234"/>
      <c r="J341" s="230"/>
      <c r="K341" s="230"/>
      <c r="L341" s="235"/>
      <c r="M341" s="236"/>
      <c r="N341" s="237"/>
      <c r="O341" s="237"/>
      <c r="P341" s="237"/>
      <c r="Q341" s="237"/>
      <c r="R341" s="237"/>
      <c r="S341" s="237"/>
      <c r="T341" s="23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9" t="s">
        <v>149</v>
      </c>
      <c r="AU341" s="239" t="s">
        <v>147</v>
      </c>
      <c r="AV341" s="13" t="s">
        <v>81</v>
      </c>
      <c r="AW341" s="13" t="s">
        <v>30</v>
      </c>
      <c r="AX341" s="13" t="s">
        <v>73</v>
      </c>
      <c r="AY341" s="239" t="s">
        <v>139</v>
      </c>
    </row>
    <row r="342" s="14" customFormat="1">
      <c r="A342" s="14"/>
      <c r="B342" s="240"/>
      <c r="C342" s="241"/>
      <c r="D342" s="231" t="s">
        <v>149</v>
      </c>
      <c r="E342" s="242" t="s">
        <v>1</v>
      </c>
      <c r="F342" s="243" t="s">
        <v>194</v>
      </c>
      <c r="G342" s="241"/>
      <c r="H342" s="244">
        <v>1.5580000000000001</v>
      </c>
      <c r="I342" s="245"/>
      <c r="J342" s="241"/>
      <c r="K342" s="241"/>
      <c r="L342" s="246"/>
      <c r="M342" s="247"/>
      <c r="N342" s="248"/>
      <c r="O342" s="248"/>
      <c r="P342" s="248"/>
      <c r="Q342" s="248"/>
      <c r="R342" s="248"/>
      <c r="S342" s="248"/>
      <c r="T342" s="249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0" t="s">
        <v>149</v>
      </c>
      <c r="AU342" s="250" t="s">
        <v>147</v>
      </c>
      <c r="AV342" s="14" t="s">
        <v>147</v>
      </c>
      <c r="AW342" s="14" t="s">
        <v>30</v>
      </c>
      <c r="AX342" s="14" t="s">
        <v>73</v>
      </c>
      <c r="AY342" s="250" t="s">
        <v>139</v>
      </c>
    </row>
    <row r="343" s="15" customFormat="1">
      <c r="A343" s="15"/>
      <c r="B343" s="262"/>
      <c r="C343" s="263"/>
      <c r="D343" s="231" t="s">
        <v>149</v>
      </c>
      <c r="E343" s="264" t="s">
        <v>1</v>
      </c>
      <c r="F343" s="265" t="s">
        <v>170</v>
      </c>
      <c r="G343" s="263"/>
      <c r="H343" s="266">
        <v>5.0720000000000001</v>
      </c>
      <c r="I343" s="267"/>
      <c r="J343" s="263"/>
      <c r="K343" s="263"/>
      <c r="L343" s="268"/>
      <c r="M343" s="269"/>
      <c r="N343" s="270"/>
      <c r="O343" s="270"/>
      <c r="P343" s="270"/>
      <c r="Q343" s="270"/>
      <c r="R343" s="270"/>
      <c r="S343" s="270"/>
      <c r="T343" s="27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2" t="s">
        <v>149</v>
      </c>
      <c r="AU343" s="272" t="s">
        <v>147</v>
      </c>
      <c r="AV343" s="15" t="s">
        <v>146</v>
      </c>
      <c r="AW343" s="15" t="s">
        <v>30</v>
      </c>
      <c r="AX343" s="15" t="s">
        <v>81</v>
      </c>
      <c r="AY343" s="272" t="s">
        <v>139</v>
      </c>
    </row>
    <row r="344" s="2" customFormat="1" ht="24.15" customHeight="1">
      <c r="A344" s="38"/>
      <c r="B344" s="39"/>
      <c r="C344" s="215" t="s">
        <v>321</v>
      </c>
      <c r="D344" s="215" t="s">
        <v>142</v>
      </c>
      <c r="E344" s="216" t="s">
        <v>322</v>
      </c>
      <c r="F344" s="217" t="s">
        <v>323</v>
      </c>
      <c r="G344" s="218" t="s">
        <v>166</v>
      </c>
      <c r="H344" s="219">
        <v>5.0720000000000001</v>
      </c>
      <c r="I344" s="220"/>
      <c r="J344" s="221">
        <f>ROUND(I344*H344,2)</f>
        <v>0</v>
      </c>
      <c r="K344" s="222"/>
      <c r="L344" s="44"/>
      <c r="M344" s="223" t="s">
        <v>1</v>
      </c>
      <c r="N344" s="224" t="s">
        <v>39</v>
      </c>
      <c r="O344" s="91"/>
      <c r="P344" s="225">
        <f>O344*H344</f>
        <v>0</v>
      </c>
      <c r="Q344" s="225">
        <v>0</v>
      </c>
      <c r="R344" s="225">
        <f>Q344*H344</f>
        <v>0</v>
      </c>
      <c r="S344" s="225">
        <v>0</v>
      </c>
      <c r="T344" s="22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7" t="s">
        <v>146</v>
      </c>
      <c r="AT344" s="227" t="s">
        <v>142</v>
      </c>
      <c r="AU344" s="227" t="s">
        <v>147</v>
      </c>
      <c r="AY344" s="17" t="s">
        <v>139</v>
      </c>
      <c r="BE344" s="228">
        <f>IF(N344="základní",J344,0)</f>
        <v>0</v>
      </c>
      <c r="BF344" s="228">
        <f>IF(N344="snížená",J344,0)</f>
        <v>0</v>
      </c>
      <c r="BG344" s="228">
        <f>IF(N344="zákl. přenesená",J344,0)</f>
        <v>0</v>
      </c>
      <c r="BH344" s="228">
        <f>IF(N344="sníž. přenesená",J344,0)</f>
        <v>0</v>
      </c>
      <c r="BI344" s="228">
        <f>IF(N344="nulová",J344,0)</f>
        <v>0</v>
      </c>
      <c r="BJ344" s="17" t="s">
        <v>147</v>
      </c>
      <c r="BK344" s="228">
        <f>ROUND(I344*H344,2)</f>
        <v>0</v>
      </c>
      <c r="BL344" s="17" t="s">
        <v>146</v>
      </c>
      <c r="BM344" s="227" t="s">
        <v>324</v>
      </c>
    </row>
    <row r="345" s="13" customFormat="1">
      <c r="A345" s="13"/>
      <c r="B345" s="229"/>
      <c r="C345" s="230"/>
      <c r="D345" s="231" t="s">
        <v>149</v>
      </c>
      <c r="E345" s="232" t="s">
        <v>1</v>
      </c>
      <c r="F345" s="233" t="s">
        <v>191</v>
      </c>
      <c r="G345" s="230"/>
      <c r="H345" s="232" t="s">
        <v>1</v>
      </c>
      <c r="I345" s="234"/>
      <c r="J345" s="230"/>
      <c r="K345" s="230"/>
      <c r="L345" s="235"/>
      <c r="M345" s="236"/>
      <c r="N345" s="237"/>
      <c r="O345" s="237"/>
      <c r="P345" s="237"/>
      <c r="Q345" s="237"/>
      <c r="R345" s="237"/>
      <c r="S345" s="237"/>
      <c r="T345" s="23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9" t="s">
        <v>149</v>
      </c>
      <c r="AU345" s="239" t="s">
        <v>147</v>
      </c>
      <c r="AV345" s="13" t="s">
        <v>81</v>
      </c>
      <c r="AW345" s="13" t="s">
        <v>30</v>
      </c>
      <c r="AX345" s="13" t="s">
        <v>73</v>
      </c>
      <c r="AY345" s="239" t="s">
        <v>139</v>
      </c>
    </row>
    <row r="346" s="14" customFormat="1">
      <c r="A346" s="14"/>
      <c r="B346" s="240"/>
      <c r="C346" s="241"/>
      <c r="D346" s="231" t="s">
        <v>149</v>
      </c>
      <c r="E346" s="242" t="s">
        <v>1</v>
      </c>
      <c r="F346" s="243" t="s">
        <v>320</v>
      </c>
      <c r="G346" s="241"/>
      <c r="H346" s="244">
        <v>1.006</v>
      </c>
      <c r="I346" s="245"/>
      <c r="J346" s="241"/>
      <c r="K346" s="241"/>
      <c r="L346" s="246"/>
      <c r="M346" s="247"/>
      <c r="N346" s="248"/>
      <c r="O346" s="248"/>
      <c r="P346" s="248"/>
      <c r="Q346" s="248"/>
      <c r="R346" s="248"/>
      <c r="S346" s="248"/>
      <c r="T346" s="249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0" t="s">
        <v>149</v>
      </c>
      <c r="AU346" s="250" t="s">
        <v>147</v>
      </c>
      <c r="AV346" s="14" t="s">
        <v>147</v>
      </c>
      <c r="AW346" s="14" t="s">
        <v>30</v>
      </c>
      <c r="AX346" s="14" t="s">
        <v>73</v>
      </c>
      <c r="AY346" s="250" t="s">
        <v>139</v>
      </c>
    </row>
    <row r="347" s="13" customFormat="1">
      <c r="A347" s="13"/>
      <c r="B347" s="229"/>
      <c r="C347" s="230"/>
      <c r="D347" s="231" t="s">
        <v>149</v>
      </c>
      <c r="E347" s="232" t="s">
        <v>1</v>
      </c>
      <c r="F347" s="233" t="s">
        <v>189</v>
      </c>
      <c r="G347" s="230"/>
      <c r="H347" s="232" t="s">
        <v>1</v>
      </c>
      <c r="I347" s="234"/>
      <c r="J347" s="230"/>
      <c r="K347" s="230"/>
      <c r="L347" s="235"/>
      <c r="M347" s="236"/>
      <c r="N347" s="237"/>
      <c r="O347" s="237"/>
      <c r="P347" s="237"/>
      <c r="Q347" s="237"/>
      <c r="R347" s="237"/>
      <c r="S347" s="237"/>
      <c r="T347" s="23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9" t="s">
        <v>149</v>
      </c>
      <c r="AU347" s="239" t="s">
        <v>147</v>
      </c>
      <c r="AV347" s="13" t="s">
        <v>81</v>
      </c>
      <c r="AW347" s="13" t="s">
        <v>30</v>
      </c>
      <c r="AX347" s="13" t="s">
        <v>73</v>
      </c>
      <c r="AY347" s="239" t="s">
        <v>139</v>
      </c>
    </row>
    <row r="348" s="14" customFormat="1">
      <c r="A348" s="14"/>
      <c r="B348" s="240"/>
      <c r="C348" s="241"/>
      <c r="D348" s="231" t="s">
        <v>149</v>
      </c>
      <c r="E348" s="242" t="s">
        <v>1</v>
      </c>
      <c r="F348" s="243" t="s">
        <v>190</v>
      </c>
      <c r="G348" s="241"/>
      <c r="H348" s="244">
        <v>2.508</v>
      </c>
      <c r="I348" s="245"/>
      <c r="J348" s="241"/>
      <c r="K348" s="241"/>
      <c r="L348" s="246"/>
      <c r="M348" s="247"/>
      <c r="N348" s="248"/>
      <c r="O348" s="248"/>
      <c r="P348" s="248"/>
      <c r="Q348" s="248"/>
      <c r="R348" s="248"/>
      <c r="S348" s="248"/>
      <c r="T348" s="24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0" t="s">
        <v>149</v>
      </c>
      <c r="AU348" s="250" t="s">
        <v>147</v>
      </c>
      <c r="AV348" s="14" t="s">
        <v>147</v>
      </c>
      <c r="AW348" s="14" t="s">
        <v>30</v>
      </c>
      <c r="AX348" s="14" t="s">
        <v>73</v>
      </c>
      <c r="AY348" s="250" t="s">
        <v>139</v>
      </c>
    </row>
    <row r="349" s="13" customFormat="1">
      <c r="A349" s="13"/>
      <c r="B349" s="229"/>
      <c r="C349" s="230"/>
      <c r="D349" s="231" t="s">
        <v>149</v>
      </c>
      <c r="E349" s="232" t="s">
        <v>1</v>
      </c>
      <c r="F349" s="233" t="s">
        <v>193</v>
      </c>
      <c r="G349" s="230"/>
      <c r="H349" s="232" t="s">
        <v>1</v>
      </c>
      <c r="I349" s="234"/>
      <c r="J349" s="230"/>
      <c r="K349" s="230"/>
      <c r="L349" s="235"/>
      <c r="M349" s="236"/>
      <c r="N349" s="237"/>
      <c r="O349" s="237"/>
      <c r="P349" s="237"/>
      <c r="Q349" s="237"/>
      <c r="R349" s="237"/>
      <c r="S349" s="237"/>
      <c r="T349" s="23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9" t="s">
        <v>149</v>
      </c>
      <c r="AU349" s="239" t="s">
        <v>147</v>
      </c>
      <c r="AV349" s="13" t="s">
        <v>81</v>
      </c>
      <c r="AW349" s="13" t="s">
        <v>30</v>
      </c>
      <c r="AX349" s="13" t="s">
        <v>73</v>
      </c>
      <c r="AY349" s="239" t="s">
        <v>139</v>
      </c>
    </row>
    <row r="350" s="14" customFormat="1">
      <c r="A350" s="14"/>
      <c r="B350" s="240"/>
      <c r="C350" s="241"/>
      <c r="D350" s="231" t="s">
        <v>149</v>
      </c>
      <c r="E350" s="242" t="s">
        <v>1</v>
      </c>
      <c r="F350" s="243" t="s">
        <v>194</v>
      </c>
      <c r="G350" s="241"/>
      <c r="H350" s="244">
        <v>1.5580000000000001</v>
      </c>
      <c r="I350" s="245"/>
      <c r="J350" s="241"/>
      <c r="K350" s="241"/>
      <c r="L350" s="246"/>
      <c r="M350" s="247"/>
      <c r="N350" s="248"/>
      <c r="O350" s="248"/>
      <c r="P350" s="248"/>
      <c r="Q350" s="248"/>
      <c r="R350" s="248"/>
      <c r="S350" s="248"/>
      <c r="T350" s="24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0" t="s">
        <v>149</v>
      </c>
      <c r="AU350" s="250" t="s">
        <v>147</v>
      </c>
      <c r="AV350" s="14" t="s">
        <v>147</v>
      </c>
      <c r="AW350" s="14" t="s">
        <v>30</v>
      </c>
      <c r="AX350" s="14" t="s">
        <v>73</v>
      </c>
      <c r="AY350" s="250" t="s">
        <v>139</v>
      </c>
    </row>
    <row r="351" s="15" customFormat="1">
      <c r="A351" s="15"/>
      <c r="B351" s="262"/>
      <c r="C351" s="263"/>
      <c r="D351" s="231" t="s">
        <v>149</v>
      </c>
      <c r="E351" s="264" t="s">
        <v>1</v>
      </c>
      <c r="F351" s="265" t="s">
        <v>170</v>
      </c>
      <c r="G351" s="263"/>
      <c r="H351" s="266">
        <v>5.0720000000000001</v>
      </c>
      <c r="I351" s="267"/>
      <c r="J351" s="263"/>
      <c r="K351" s="263"/>
      <c r="L351" s="268"/>
      <c r="M351" s="269"/>
      <c r="N351" s="270"/>
      <c r="O351" s="270"/>
      <c r="P351" s="270"/>
      <c r="Q351" s="270"/>
      <c r="R351" s="270"/>
      <c r="S351" s="270"/>
      <c r="T351" s="27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72" t="s">
        <v>149</v>
      </c>
      <c r="AU351" s="272" t="s">
        <v>147</v>
      </c>
      <c r="AV351" s="15" t="s">
        <v>146</v>
      </c>
      <c r="AW351" s="15" t="s">
        <v>30</v>
      </c>
      <c r="AX351" s="15" t="s">
        <v>81</v>
      </c>
      <c r="AY351" s="272" t="s">
        <v>139</v>
      </c>
    </row>
    <row r="352" s="2" customFormat="1" ht="24.15" customHeight="1">
      <c r="A352" s="38"/>
      <c r="B352" s="39"/>
      <c r="C352" s="215" t="s">
        <v>325</v>
      </c>
      <c r="D352" s="215" t="s">
        <v>142</v>
      </c>
      <c r="E352" s="216" t="s">
        <v>326</v>
      </c>
      <c r="F352" s="217" t="s">
        <v>327</v>
      </c>
      <c r="G352" s="218" t="s">
        <v>166</v>
      </c>
      <c r="H352" s="219">
        <v>5.0720000000000001</v>
      </c>
      <c r="I352" s="220"/>
      <c r="J352" s="221">
        <f>ROUND(I352*H352,2)</f>
        <v>0</v>
      </c>
      <c r="K352" s="222"/>
      <c r="L352" s="44"/>
      <c r="M352" s="223" t="s">
        <v>1</v>
      </c>
      <c r="N352" s="224" t="s">
        <v>39</v>
      </c>
      <c r="O352" s="91"/>
      <c r="P352" s="225">
        <f>O352*H352</f>
        <v>0</v>
      </c>
      <c r="Q352" s="225">
        <v>0</v>
      </c>
      <c r="R352" s="225">
        <f>Q352*H352</f>
        <v>0</v>
      </c>
      <c r="S352" s="225">
        <v>0.057000000000000002</v>
      </c>
      <c r="T352" s="226">
        <f>S352*H352</f>
        <v>0.28910400000000003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7" t="s">
        <v>146</v>
      </c>
      <c r="AT352" s="227" t="s">
        <v>142</v>
      </c>
      <c r="AU352" s="227" t="s">
        <v>147</v>
      </c>
      <c r="AY352" s="17" t="s">
        <v>139</v>
      </c>
      <c r="BE352" s="228">
        <f>IF(N352="základní",J352,0)</f>
        <v>0</v>
      </c>
      <c r="BF352" s="228">
        <f>IF(N352="snížená",J352,0)</f>
        <v>0</v>
      </c>
      <c r="BG352" s="228">
        <f>IF(N352="zákl. přenesená",J352,0)</f>
        <v>0</v>
      </c>
      <c r="BH352" s="228">
        <f>IF(N352="sníž. přenesená",J352,0)</f>
        <v>0</v>
      </c>
      <c r="BI352" s="228">
        <f>IF(N352="nulová",J352,0)</f>
        <v>0</v>
      </c>
      <c r="BJ352" s="17" t="s">
        <v>147</v>
      </c>
      <c r="BK352" s="228">
        <f>ROUND(I352*H352,2)</f>
        <v>0</v>
      </c>
      <c r="BL352" s="17" t="s">
        <v>146</v>
      </c>
      <c r="BM352" s="227" t="s">
        <v>328</v>
      </c>
    </row>
    <row r="353" s="13" customFormat="1">
      <c r="A353" s="13"/>
      <c r="B353" s="229"/>
      <c r="C353" s="230"/>
      <c r="D353" s="231" t="s">
        <v>149</v>
      </c>
      <c r="E353" s="232" t="s">
        <v>1</v>
      </c>
      <c r="F353" s="233" t="s">
        <v>191</v>
      </c>
      <c r="G353" s="230"/>
      <c r="H353" s="232" t="s">
        <v>1</v>
      </c>
      <c r="I353" s="234"/>
      <c r="J353" s="230"/>
      <c r="K353" s="230"/>
      <c r="L353" s="235"/>
      <c r="M353" s="236"/>
      <c r="N353" s="237"/>
      <c r="O353" s="237"/>
      <c r="P353" s="237"/>
      <c r="Q353" s="237"/>
      <c r="R353" s="237"/>
      <c r="S353" s="237"/>
      <c r="T353" s="23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9" t="s">
        <v>149</v>
      </c>
      <c r="AU353" s="239" t="s">
        <v>147</v>
      </c>
      <c r="AV353" s="13" t="s">
        <v>81</v>
      </c>
      <c r="AW353" s="13" t="s">
        <v>30</v>
      </c>
      <c r="AX353" s="13" t="s">
        <v>73</v>
      </c>
      <c r="AY353" s="239" t="s">
        <v>139</v>
      </c>
    </row>
    <row r="354" s="14" customFormat="1">
      <c r="A354" s="14"/>
      <c r="B354" s="240"/>
      <c r="C354" s="241"/>
      <c r="D354" s="231" t="s">
        <v>149</v>
      </c>
      <c r="E354" s="242" t="s">
        <v>1</v>
      </c>
      <c r="F354" s="243" t="s">
        <v>320</v>
      </c>
      <c r="G354" s="241"/>
      <c r="H354" s="244">
        <v>1.006</v>
      </c>
      <c r="I354" s="245"/>
      <c r="J354" s="241"/>
      <c r="K354" s="241"/>
      <c r="L354" s="246"/>
      <c r="M354" s="247"/>
      <c r="N354" s="248"/>
      <c r="O354" s="248"/>
      <c r="P354" s="248"/>
      <c r="Q354" s="248"/>
      <c r="R354" s="248"/>
      <c r="S354" s="248"/>
      <c r="T354" s="24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0" t="s">
        <v>149</v>
      </c>
      <c r="AU354" s="250" t="s">
        <v>147</v>
      </c>
      <c r="AV354" s="14" t="s">
        <v>147</v>
      </c>
      <c r="AW354" s="14" t="s">
        <v>30</v>
      </c>
      <c r="AX354" s="14" t="s">
        <v>73</v>
      </c>
      <c r="AY354" s="250" t="s">
        <v>139</v>
      </c>
    </row>
    <row r="355" s="13" customFormat="1">
      <c r="A355" s="13"/>
      <c r="B355" s="229"/>
      <c r="C355" s="230"/>
      <c r="D355" s="231" t="s">
        <v>149</v>
      </c>
      <c r="E355" s="232" t="s">
        <v>1</v>
      </c>
      <c r="F355" s="233" t="s">
        <v>189</v>
      </c>
      <c r="G355" s="230"/>
      <c r="H355" s="232" t="s">
        <v>1</v>
      </c>
      <c r="I355" s="234"/>
      <c r="J355" s="230"/>
      <c r="K355" s="230"/>
      <c r="L355" s="235"/>
      <c r="M355" s="236"/>
      <c r="N355" s="237"/>
      <c r="O355" s="237"/>
      <c r="P355" s="237"/>
      <c r="Q355" s="237"/>
      <c r="R355" s="237"/>
      <c r="S355" s="237"/>
      <c r="T355" s="23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9" t="s">
        <v>149</v>
      </c>
      <c r="AU355" s="239" t="s">
        <v>147</v>
      </c>
      <c r="AV355" s="13" t="s">
        <v>81</v>
      </c>
      <c r="AW355" s="13" t="s">
        <v>30</v>
      </c>
      <c r="AX355" s="13" t="s">
        <v>73</v>
      </c>
      <c r="AY355" s="239" t="s">
        <v>139</v>
      </c>
    </row>
    <row r="356" s="14" customFormat="1">
      <c r="A356" s="14"/>
      <c r="B356" s="240"/>
      <c r="C356" s="241"/>
      <c r="D356" s="231" t="s">
        <v>149</v>
      </c>
      <c r="E356" s="242" t="s">
        <v>1</v>
      </c>
      <c r="F356" s="243" t="s">
        <v>190</v>
      </c>
      <c r="G356" s="241"/>
      <c r="H356" s="244">
        <v>2.508</v>
      </c>
      <c r="I356" s="245"/>
      <c r="J356" s="241"/>
      <c r="K356" s="241"/>
      <c r="L356" s="246"/>
      <c r="M356" s="247"/>
      <c r="N356" s="248"/>
      <c r="O356" s="248"/>
      <c r="P356" s="248"/>
      <c r="Q356" s="248"/>
      <c r="R356" s="248"/>
      <c r="S356" s="248"/>
      <c r="T356" s="24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0" t="s">
        <v>149</v>
      </c>
      <c r="AU356" s="250" t="s">
        <v>147</v>
      </c>
      <c r="AV356" s="14" t="s">
        <v>147</v>
      </c>
      <c r="AW356" s="14" t="s">
        <v>30</v>
      </c>
      <c r="AX356" s="14" t="s">
        <v>73</v>
      </c>
      <c r="AY356" s="250" t="s">
        <v>139</v>
      </c>
    </row>
    <row r="357" s="13" customFormat="1">
      <c r="A357" s="13"/>
      <c r="B357" s="229"/>
      <c r="C357" s="230"/>
      <c r="D357" s="231" t="s">
        <v>149</v>
      </c>
      <c r="E357" s="232" t="s">
        <v>1</v>
      </c>
      <c r="F357" s="233" t="s">
        <v>193</v>
      </c>
      <c r="G357" s="230"/>
      <c r="H357" s="232" t="s">
        <v>1</v>
      </c>
      <c r="I357" s="234"/>
      <c r="J357" s="230"/>
      <c r="K357" s="230"/>
      <c r="L357" s="235"/>
      <c r="M357" s="236"/>
      <c r="N357" s="237"/>
      <c r="O357" s="237"/>
      <c r="P357" s="237"/>
      <c r="Q357" s="237"/>
      <c r="R357" s="237"/>
      <c r="S357" s="237"/>
      <c r="T357" s="23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9" t="s">
        <v>149</v>
      </c>
      <c r="AU357" s="239" t="s">
        <v>147</v>
      </c>
      <c r="AV357" s="13" t="s">
        <v>81</v>
      </c>
      <c r="AW357" s="13" t="s">
        <v>30</v>
      </c>
      <c r="AX357" s="13" t="s">
        <v>73</v>
      </c>
      <c r="AY357" s="239" t="s">
        <v>139</v>
      </c>
    </row>
    <row r="358" s="14" customFormat="1">
      <c r="A358" s="14"/>
      <c r="B358" s="240"/>
      <c r="C358" s="241"/>
      <c r="D358" s="231" t="s">
        <v>149</v>
      </c>
      <c r="E358" s="242" t="s">
        <v>1</v>
      </c>
      <c r="F358" s="243" t="s">
        <v>194</v>
      </c>
      <c r="G358" s="241"/>
      <c r="H358" s="244">
        <v>1.5580000000000001</v>
      </c>
      <c r="I358" s="245"/>
      <c r="J358" s="241"/>
      <c r="K358" s="241"/>
      <c r="L358" s="246"/>
      <c r="M358" s="247"/>
      <c r="N358" s="248"/>
      <c r="O358" s="248"/>
      <c r="P358" s="248"/>
      <c r="Q358" s="248"/>
      <c r="R358" s="248"/>
      <c r="S358" s="248"/>
      <c r="T358" s="24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0" t="s">
        <v>149</v>
      </c>
      <c r="AU358" s="250" t="s">
        <v>147</v>
      </c>
      <c r="AV358" s="14" t="s">
        <v>147</v>
      </c>
      <c r="AW358" s="14" t="s">
        <v>30</v>
      </c>
      <c r="AX358" s="14" t="s">
        <v>73</v>
      </c>
      <c r="AY358" s="250" t="s">
        <v>139</v>
      </c>
    </row>
    <row r="359" s="15" customFormat="1">
      <c r="A359" s="15"/>
      <c r="B359" s="262"/>
      <c r="C359" s="263"/>
      <c r="D359" s="231" t="s">
        <v>149</v>
      </c>
      <c r="E359" s="264" t="s">
        <v>1</v>
      </c>
      <c r="F359" s="265" t="s">
        <v>170</v>
      </c>
      <c r="G359" s="263"/>
      <c r="H359" s="266">
        <v>5.0720000000000001</v>
      </c>
      <c r="I359" s="267"/>
      <c r="J359" s="263"/>
      <c r="K359" s="263"/>
      <c r="L359" s="268"/>
      <c r="M359" s="269"/>
      <c r="N359" s="270"/>
      <c r="O359" s="270"/>
      <c r="P359" s="270"/>
      <c r="Q359" s="270"/>
      <c r="R359" s="270"/>
      <c r="S359" s="270"/>
      <c r="T359" s="271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72" t="s">
        <v>149</v>
      </c>
      <c r="AU359" s="272" t="s">
        <v>147</v>
      </c>
      <c r="AV359" s="15" t="s">
        <v>146</v>
      </c>
      <c r="AW359" s="15" t="s">
        <v>30</v>
      </c>
      <c r="AX359" s="15" t="s">
        <v>81</v>
      </c>
      <c r="AY359" s="272" t="s">
        <v>139</v>
      </c>
    </row>
    <row r="360" s="2" customFormat="1" ht="24.15" customHeight="1">
      <c r="A360" s="38"/>
      <c r="B360" s="39"/>
      <c r="C360" s="215" t="s">
        <v>256</v>
      </c>
      <c r="D360" s="215" t="s">
        <v>142</v>
      </c>
      <c r="E360" s="216" t="s">
        <v>329</v>
      </c>
      <c r="F360" s="217" t="s">
        <v>330</v>
      </c>
      <c r="G360" s="218" t="s">
        <v>266</v>
      </c>
      <c r="H360" s="219">
        <v>0.375</v>
      </c>
      <c r="I360" s="220"/>
      <c r="J360" s="221">
        <f>ROUND(I360*H360,2)</f>
        <v>0</v>
      </c>
      <c r="K360" s="222"/>
      <c r="L360" s="44"/>
      <c r="M360" s="223" t="s">
        <v>1</v>
      </c>
      <c r="N360" s="224" t="s">
        <v>39</v>
      </c>
      <c r="O360" s="91"/>
      <c r="P360" s="225">
        <f>O360*H360</f>
        <v>0</v>
      </c>
      <c r="Q360" s="225">
        <v>0</v>
      </c>
      <c r="R360" s="225">
        <f>Q360*H360</f>
        <v>0</v>
      </c>
      <c r="S360" s="225">
        <v>1.3999999999999999</v>
      </c>
      <c r="T360" s="226">
        <f>S360*H360</f>
        <v>0.52499999999999991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7" t="s">
        <v>146</v>
      </c>
      <c r="AT360" s="227" t="s">
        <v>142</v>
      </c>
      <c r="AU360" s="227" t="s">
        <v>147</v>
      </c>
      <c r="AY360" s="17" t="s">
        <v>139</v>
      </c>
      <c r="BE360" s="228">
        <f>IF(N360="základní",J360,0)</f>
        <v>0</v>
      </c>
      <c r="BF360" s="228">
        <f>IF(N360="snížená",J360,0)</f>
        <v>0</v>
      </c>
      <c r="BG360" s="228">
        <f>IF(N360="zákl. přenesená",J360,0)</f>
        <v>0</v>
      </c>
      <c r="BH360" s="228">
        <f>IF(N360="sníž. přenesená",J360,0)</f>
        <v>0</v>
      </c>
      <c r="BI360" s="228">
        <f>IF(N360="nulová",J360,0)</f>
        <v>0</v>
      </c>
      <c r="BJ360" s="17" t="s">
        <v>147</v>
      </c>
      <c r="BK360" s="228">
        <f>ROUND(I360*H360,2)</f>
        <v>0</v>
      </c>
      <c r="BL360" s="17" t="s">
        <v>146</v>
      </c>
      <c r="BM360" s="227" t="s">
        <v>331</v>
      </c>
    </row>
    <row r="361" s="13" customFormat="1">
      <c r="A361" s="13"/>
      <c r="B361" s="229"/>
      <c r="C361" s="230"/>
      <c r="D361" s="231" t="s">
        <v>149</v>
      </c>
      <c r="E361" s="232" t="s">
        <v>1</v>
      </c>
      <c r="F361" s="233" t="s">
        <v>229</v>
      </c>
      <c r="G361" s="230"/>
      <c r="H361" s="232" t="s">
        <v>1</v>
      </c>
      <c r="I361" s="234"/>
      <c r="J361" s="230"/>
      <c r="K361" s="230"/>
      <c r="L361" s="235"/>
      <c r="M361" s="236"/>
      <c r="N361" s="237"/>
      <c r="O361" s="237"/>
      <c r="P361" s="237"/>
      <c r="Q361" s="237"/>
      <c r="R361" s="237"/>
      <c r="S361" s="237"/>
      <c r="T361" s="23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9" t="s">
        <v>149</v>
      </c>
      <c r="AU361" s="239" t="s">
        <v>147</v>
      </c>
      <c r="AV361" s="13" t="s">
        <v>81</v>
      </c>
      <c r="AW361" s="13" t="s">
        <v>30</v>
      </c>
      <c r="AX361" s="13" t="s">
        <v>73</v>
      </c>
      <c r="AY361" s="239" t="s">
        <v>139</v>
      </c>
    </row>
    <row r="362" s="14" customFormat="1">
      <c r="A362" s="14"/>
      <c r="B362" s="240"/>
      <c r="C362" s="241"/>
      <c r="D362" s="231" t="s">
        <v>149</v>
      </c>
      <c r="E362" s="242" t="s">
        <v>1</v>
      </c>
      <c r="F362" s="243" t="s">
        <v>280</v>
      </c>
      <c r="G362" s="241"/>
      <c r="H362" s="244">
        <v>0.29999999999999999</v>
      </c>
      <c r="I362" s="245"/>
      <c r="J362" s="241"/>
      <c r="K362" s="241"/>
      <c r="L362" s="246"/>
      <c r="M362" s="247"/>
      <c r="N362" s="248"/>
      <c r="O362" s="248"/>
      <c r="P362" s="248"/>
      <c r="Q362" s="248"/>
      <c r="R362" s="248"/>
      <c r="S362" s="248"/>
      <c r="T362" s="24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0" t="s">
        <v>149</v>
      </c>
      <c r="AU362" s="250" t="s">
        <v>147</v>
      </c>
      <c r="AV362" s="14" t="s">
        <v>147</v>
      </c>
      <c r="AW362" s="14" t="s">
        <v>30</v>
      </c>
      <c r="AX362" s="14" t="s">
        <v>73</v>
      </c>
      <c r="AY362" s="250" t="s">
        <v>139</v>
      </c>
    </row>
    <row r="363" s="13" customFormat="1">
      <c r="A363" s="13"/>
      <c r="B363" s="229"/>
      <c r="C363" s="230"/>
      <c r="D363" s="231" t="s">
        <v>149</v>
      </c>
      <c r="E363" s="232" t="s">
        <v>1</v>
      </c>
      <c r="F363" s="233" t="s">
        <v>231</v>
      </c>
      <c r="G363" s="230"/>
      <c r="H363" s="232" t="s">
        <v>1</v>
      </c>
      <c r="I363" s="234"/>
      <c r="J363" s="230"/>
      <c r="K363" s="230"/>
      <c r="L363" s="235"/>
      <c r="M363" s="236"/>
      <c r="N363" s="237"/>
      <c r="O363" s="237"/>
      <c r="P363" s="237"/>
      <c r="Q363" s="237"/>
      <c r="R363" s="237"/>
      <c r="S363" s="237"/>
      <c r="T363" s="23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9" t="s">
        <v>149</v>
      </c>
      <c r="AU363" s="239" t="s">
        <v>147</v>
      </c>
      <c r="AV363" s="13" t="s">
        <v>81</v>
      </c>
      <c r="AW363" s="13" t="s">
        <v>30</v>
      </c>
      <c r="AX363" s="13" t="s">
        <v>73</v>
      </c>
      <c r="AY363" s="239" t="s">
        <v>139</v>
      </c>
    </row>
    <row r="364" s="14" customFormat="1">
      <c r="A364" s="14"/>
      <c r="B364" s="240"/>
      <c r="C364" s="241"/>
      <c r="D364" s="231" t="s">
        <v>149</v>
      </c>
      <c r="E364" s="242" t="s">
        <v>1</v>
      </c>
      <c r="F364" s="243" t="s">
        <v>281</v>
      </c>
      <c r="G364" s="241"/>
      <c r="H364" s="244">
        <v>0.074999999999999997</v>
      </c>
      <c r="I364" s="245"/>
      <c r="J364" s="241"/>
      <c r="K364" s="241"/>
      <c r="L364" s="246"/>
      <c r="M364" s="247"/>
      <c r="N364" s="248"/>
      <c r="O364" s="248"/>
      <c r="P364" s="248"/>
      <c r="Q364" s="248"/>
      <c r="R364" s="248"/>
      <c r="S364" s="248"/>
      <c r="T364" s="24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0" t="s">
        <v>149</v>
      </c>
      <c r="AU364" s="250" t="s">
        <v>147</v>
      </c>
      <c r="AV364" s="14" t="s">
        <v>147</v>
      </c>
      <c r="AW364" s="14" t="s">
        <v>30</v>
      </c>
      <c r="AX364" s="14" t="s">
        <v>73</v>
      </c>
      <c r="AY364" s="250" t="s">
        <v>139</v>
      </c>
    </row>
    <row r="365" s="15" customFormat="1">
      <c r="A365" s="15"/>
      <c r="B365" s="262"/>
      <c r="C365" s="263"/>
      <c r="D365" s="231" t="s">
        <v>149</v>
      </c>
      <c r="E365" s="264" t="s">
        <v>1</v>
      </c>
      <c r="F365" s="265" t="s">
        <v>170</v>
      </c>
      <c r="G365" s="263"/>
      <c r="H365" s="266">
        <v>0.375</v>
      </c>
      <c r="I365" s="267"/>
      <c r="J365" s="263"/>
      <c r="K365" s="263"/>
      <c r="L365" s="268"/>
      <c r="M365" s="269"/>
      <c r="N365" s="270"/>
      <c r="O365" s="270"/>
      <c r="P365" s="270"/>
      <c r="Q365" s="270"/>
      <c r="R365" s="270"/>
      <c r="S365" s="270"/>
      <c r="T365" s="271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2" t="s">
        <v>149</v>
      </c>
      <c r="AU365" s="272" t="s">
        <v>147</v>
      </c>
      <c r="AV365" s="15" t="s">
        <v>146</v>
      </c>
      <c r="AW365" s="15" t="s">
        <v>30</v>
      </c>
      <c r="AX365" s="15" t="s">
        <v>81</v>
      </c>
      <c r="AY365" s="272" t="s">
        <v>139</v>
      </c>
    </row>
    <row r="366" s="2" customFormat="1" ht="21.75" customHeight="1">
      <c r="A366" s="38"/>
      <c r="B366" s="39"/>
      <c r="C366" s="215" t="s">
        <v>332</v>
      </c>
      <c r="D366" s="215" t="s">
        <v>142</v>
      </c>
      <c r="E366" s="216" t="s">
        <v>333</v>
      </c>
      <c r="F366" s="217" t="s">
        <v>334</v>
      </c>
      <c r="G366" s="218" t="s">
        <v>166</v>
      </c>
      <c r="H366" s="219">
        <v>3.6000000000000001</v>
      </c>
      <c r="I366" s="220"/>
      <c r="J366" s="221">
        <f>ROUND(I366*H366,2)</f>
        <v>0</v>
      </c>
      <c r="K366" s="222"/>
      <c r="L366" s="44"/>
      <c r="M366" s="223" t="s">
        <v>1</v>
      </c>
      <c r="N366" s="224" t="s">
        <v>39</v>
      </c>
      <c r="O366" s="91"/>
      <c r="P366" s="225">
        <f>O366*H366</f>
        <v>0</v>
      </c>
      <c r="Q366" s="225">
        <v>0</v>
      </c>
      <c r="R366" s="225">
        <f>Q366*H366</f>
        <v>0</v>
      </c>
      <c r="S366" s="225">
        <v>0.075999999999999998</v>
      </c>
      <c r="T366" s="226">
        <f>S366*H366</f>
        <v>0.27360000000000001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7" t="s">
        <v>146</v>
      </c>
      <c r="AT366" s="227" t="s">
        <v>142</v>
      </c>
      <c r="AU366" s="227" t="s">
        <v>147</v>
      </c>
      <c r="AY366" s="17" t="s">
        <v>139</v>
      </c>
      <c r="BE366" s="228">
        <f>IF(N366="základní",J366,0)</f>
        <v>0</v>
      </c>
      <c r="BF366" s="228">
        <f>IF(N366="snížená",J366,0)</f>
        <v>0</v>
      </c>
      <c r="BG366" s="228">
        <f>IF(N366="zákl. přenesená",J366,0)</f>
        <v>0</v>
      </c>
      <c r="BH366" s="228">
        <f>IF(N366="sníž. přenesená",J366,0)</f>
        <v>0</v>
      </c>
      <c r="BI366" s="228">
        <f>IF(N366="nulová",J366,0)</f>
        <v>0</v>
      </c>
      <c r="BJ366" s="17" t="s">
        <v>147</v>
      </c>
      <c r="BK366" s="228">
        <f>ROUND(I366*H366,2)</f>
        <v>0</v>
      </c>
      <c r="BL366" s="17" t="s">
        <v>146</v>
      </c>
      <c r="BM366" s="227" t="s">
        <v>335</v>
      </c>
    </row>
    <row r="367" s="13" customFormat="1">
      <c r="A367" s="13"/>
      <c r="B367" s="229"/>
      <c r="C367" s="230"/>
      <c r="D367" s="231" t="s">
        <v>149</v>
      </c>
      <c r="E367" s="232" t="s">
        <v>1</v>
      </c>
      <c r="F367" s="233" t="s">
        <v>336</v>
      </c>
      <c r="G367" s="230"/>
      <c r="H367" s="232" t="s">
        <v>1</v>
      </c>
      <c r="I367" s="234"/>
      <c r="J367" s="230"/>
      <c r="K367" s="230"/>
      <c r="L367" s="235"/>
      <c r="M367" s="236"/>
      <c r="N367" s="237"/>
      <c r="O367" s="237"/>
      <c r="P367" s="237"/>
      <c r="Q367" s="237"/>
      <c r="R367" s="237"/>
      <c r="S367" s="237"/>
      <c r="T367" s="23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9" t="s">
        <v>149</v>
      </c>
      <c r="AU367" s="239" t="s">
        <v>147</v>
      </c>
      <c r="AV367" s="13" t="s">
        <v>81</v>
      </c>
      <c r="AW367" s="13" t="s">
        <v>30</v>
      </c>
      <c r="AX367" s="13" t="s">
        <v>73</v>
      </c>
      <c r="AY367" s="239" t="s">
        <v>139</v>
      </c>
    </row>
    <row r="368" s="14" customFormat="1">
      <c r="A368" s="14"/>
      <c r="B368" s="240"/>
      <c r="C368" s="241"/>
      <c r="D368" s="231" t="s">
        <v>149</v>
      </c>
      <c r="E368" s="242" t="s">
        <v>1</v>
      </c>
      <c r="F368" s="243" t="s">
        <v>337</v>
      </c>
      <c r="G368" s="241"/>
      <c r="H368" s="244">
        <v>3.6000000000000001</v>
      </c>
      <c r="I368" s="245"/>
      <c r="J368" s="241"/>
      <c r="K368" s="241"/>
      <c r="L368" s="246"/>
      <c r="M368" s="247"/>
      <c r="N368" s="248"/>
      <c r="O368" s="248"/>
      <c r="P368" s="248"/>
      <c r="Q368" s="248"/>
      <c r="R368" s="248"/>
      <c r="S368" s="248"/>
      <c r="T368" s="24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0" t="s">
        <v>149</v>
      </c>
      <c r="AU368" s="250" t="s">
        <v>147</v>
      </c>
      <c r="AV368" s="14" t="s">
        <v>147</v>
      </c>
      <c r="AW368" s="14" t="s">
        <v>30</v>
      </c>
      <c r="AX368" s="14" t="s">
        <v>73</v>
      </c>
      <c r="AY368" s="250" t="s">
        <v>139</v>
      </c>
    </row>
    <row r="369" s="15" customFormat="1">
      <c r="A369" s="15"/>
      <c r="B369" s="262"/>
      <c r="C369" s="263"/>
      <c r="D369" s="231" t="s">
        <v>149</v>
      </c>
      <c r="E369" s="264" t="s">
        <v>1</v>
      </c>
      <c r="F369" s="265" t="s">
        <v>170</v>
      </c>
      <c r="G369" s="263"/>
      <c r="H369" s="266">
        <v>3.6000000000000001</v>
      </c>
      <c r="I369" s="267"/>
      <c r="J369" s="263"/>
      <c r="K369" s="263"/>
      <c r="L369" s="268"/>
      <c r="M369" s="269"/>
      <c r="N369" s="270"/>
      <c r="O369" s="270"/>
      <c r="P369" s="270"/>
      <c r="Q369" s="270"/>
      <c r="R369" s="270"/>
      <c r="S369" s="270"/>
      <c r="T369" s="271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72" t="s">
        <v>149</v>
      </c>
      <c r="AU369" s="272" t="s">
        <v>147</v>
      </c>
      <c r="AV369" s="15" t="s">
        <v>146</v>
      </c>
      <c r="AW369" s="15" t="s">
        <v>30</v>
      </c>
      <c r="AX369" s="15" t="s">
        <v>81</v>
      </c>
      <c r="AY369" s="272" t="s">
        <v>139</v>
      </c>
    </row>
    <row r="370" s="2" customFormat="1" ht="24.15" customHeight="1">
      <c r="A370" s="38"/>
      <c r="B370" s="39"/>
      <c r="C370" s="215" t="s">
        <v>338</v>
      </c>
      <c r="D370" s="215" t="s">
        <v>142</v>
      </c>
      <c r="E370" s="216" t="s">
        <v>339</v>
      </c>
      <c r="F370" s="217" t="s">
        <v>340</v>
      </c>
      <c r="G370" s="218" t="s">
        <v>160</v>
      </c>
      <c r="H370" s="219">
        <v>15</v>
      </c>
      <c r="I370" s="220"/>
      <c r="J370" s="221">
        <f>ROUND(I370*H370,2)</f>
        <v>0</v>
      </c>
      <c r="K370" s="222"/>
      <c r="L370" s="44"/>
      <c r="M370" s="223" t="s">
        <v>1</v>
      </c>
      <c r="N370" s="224" t="s">
        <v>39</v>
      </c>
      <c r="O370" s="91"/>
      <c r="P370" s="225">
        <f>O370*H370</f>
        <v>0</v>
      </c>
      <c r="Q370" s="225">
        <v>0</v>
      </c>
      <c r="R370" s="225">
        <f>Q370*H370</f>
        <v>0</v>
      </c>
      <c r="S370" s="225">
        <v>0.0040000000000000001</v>
      </c>
      <c r="T370" s="226">
        <f>S370*H370</f>
        <v>0.059999999999999998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7" t="s">
        <v>146</v>
      </c>
      <c r="AT370" s="227" t="s">
        <v>142</v>
      </c>
      <c r="AU370" s="227" t="s">
        <v>147</v>
      </c>
      <c r="AY370" s="17" t="s">
        <v>139</v>
      </c>
      <c r="BE370" s="228">
        <f>IF(N370="základní",J370,0)</f>
        <v>0</v>
      </c>
      <c r="BF370" s="228">
        <f>IF(N370="snížená",J370,0)</f>
        <v>0</v>
      </c>
      <c r="BG370" s="228">
        <f>IF(N370="zákl. přenesená",J370,0)</f>
        <v>0</v>
      </c>
      <c r="BH370" s="228">
        <f>IF(N370="sníž. přenesená",J370,0)</f>
        <v>0</v>
      </c>
      <c r="BI370" s="228">
        <f>IF(N370="nulová",J370,0)</f>
        <v>0</v>
      </c>
      <c r="BJ370" s="17" t="s">
        <v>147</v>
      </c>
      <c r="BK370" s="228">
        <f>ROUND(I370*H370,2)</f>
        <v>0</v>
      </c>
      <c r="BL370" s="17" t="s">
        <v>146</v>
      </c>
      <c r="BM370" s="227" t="s">
        <v>341</v>
      </c>
    </row>
    <row r="371" s="13" customFormat="1">
      <c r="A371" s="13"/>
      <c r="B371" s="229"/>
      <c r="C371" s="230"/>
      <c r="D371" s="231" t="s">
        <v>149</v>
      </c>
      <c r="E371" s="232" t="s">
        <v>1</v>
      </c>
      <c r="F371" s="233" t="s">
        <v>342</v>
      </c>
      <c r="G371" s="230"/>
      <c r="H371" s="232" t="s">
        <v>1</v>
      </c>
      <c r="I371" s="234"/>
      <c r="J371" s="230"/>
      <c r="K371" s="230"/>
      <c r="L371" s="235"/>
      <c r="M371" s="236"/>
      <c r="N371" s="237"/>
      <c r="O371" s="237"/>
      <c r="P371" s="237"/>
      <c r="Q371" s="237"/>
      <c r="R371" s="237"/>
      <c r="S371" s="237"/>
      <c r="T371" s="23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9" t="s">
        <v>149</v>
      </c>
      <c r="AU371" s="239" t="s">
        <v>147</v>
      </c>
      <c r="AV371" s="13" t="s">
        <v>81</v>
      </c>
      <c r="AW371" s="13" t="s">
        <v>30</v>
      </c>
      <c r="AX371" s="13" t="s">
        <v>73</v>
      </c>
      <c r="AY371" s="239" t="s">
        <v>139</v>
      </c>
    </row>
    <row r="372" s="14" customFormat="1">
      <c r="A372" s="14"/>
      <c r="B372" s="240"/>
      <c r="C372" s="241"/>
      <c r="D372" s="231" t="s">
        <v>149</v>
      </c>
      <c r="E372" s="242" t="s">
        <v>1</v>
      </c>
      <c r="F372" s="243" t="s">
        <v>251</v>
      </c>
      <c r="G372" s="241"/>
      <c r="H372" s="244">
        <v>15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0" t="s">
        <v>149</v>
      </c>
      <c r="AU372" s="250" t="s">
        <v>147</v>
      </c>
      <c r="AV372" s="14" t="s">
        <v>147</v>
      </c>
      <c r="AW372" s="14" t="s">
        <v>30</v>
      </c>
      <c r="AX372" s="14" t="s">
        <v>81</v>
      </c>
      <c r="AY372" s="250" t="s">
        <v>139</v>
      </c>
    </row>
    <row r="373" s="2" customFormat="1" ht="24.15" customHeight="1">
      <c r="A373" s="38"/>
      <c r="B373" s="39"/>
      <c r="C373" s="215" t="s">
        <v>343</v>
      </c>
      <c r="D373" s="215" t="s">
        <v>142</v>
      </c>
      <c r="E373" s="216" t="s">
        <v>344</v>
      </c>
      <c r="F373" s="217" t="s">
        <v>345</v>
      </c>
      <c r="G373" s="218" t="s">
        <v>174</v>
      </c>
      <c r="H373" s="219">
        <v>41</v>
      </c>
      <c r="I373" s="220"/>
      <c r="J373" s="221">
        <f>ROUND(I373*H373,2)</f>
        <v>0</v>
      </c>
      <c r="K373" s="222"/>
      <c r="L373" s="44"/>
      <c r="M373" s="223" t="s">
        <v>1</v>
      </c>
      <c r="N373" s="224" t="s">
        <v>39</v>
      </c>
      <c r="O373" s="91"/>
      <c r="P373" s="225">
        <f>O373*H373</f>
        <v>0</v>
      </c>
      <c r="Q373" s="225">
        <v>0</v>
      </c>
      <c r="R373" s="225">
        <f>Q373*H373</f>
        <v>0</v>
      </c>
      <c r="S373" s="225">
        <v>0.0060000000000000001</v>
      </c>
      <c r="T373" s="226">
        <f>S373*H373</f>
        <v>0.246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7" t="s">
        <v>146</v>
      </c>
      <c r="AT373" s="227" t="s">
        <v>142</v>
      </c>
      <c r="AU373" s="227" t="s">
        <v>147</v>
      </c>
      <c r="AY373" s="17" t="s">
        <v>139</v>
      </c>
      <c r="BE373" s="228">
        <f>IF(N373="základní",J373,0)</f>
        <v>0</v>
      </c>
      <c r="BF373" s="228">
        <f>IF(N373="snížená",J373,0)</f>
        <v>0</v>
      </c>
      <c r="BG373" s="228">
        <f>IF(N373="zákl. přenesená",J373,0)</f>
        <v>0</v>
      </c>
      <c r="BH373" s="228">
        <f>IF(N373="sníž. přenesená",J373,0)</f>
        <v>0</v>
      </c>
      <c r="BI373" s="228">
        <f>IF(N373="nulová",J373,0)</f>
        <v>0</v>
      </c>
      <c r="BJ373" s="17" t="s">
        <v>147</v>
      </c>
      <c r="BK373" s="228">
        <f>ROUND(I373*H373,2)</f>
        <v>0</v>
      </c>
      <c r="BL373" s="17" t="s">
        <v>146</v>
      </c>
      <c r="BM373" s="227" t="s">
        <v>346</v>
      </c>
    </row>
    <row r="374" s="13" customFormat="1">
      <c r="A374" s="13"/>
      <c r="B374" s="229"/>
      <c r="C374" s="230"/>
      <c r="D374" s="231" t="s">
        <v>149</v>
      </c>
      <c r="E374" s="232" t="s">
        <v>1</v>
      </c>
      <c r="F374" s="233" t="s">
        <v>347</v>
      </c>
      <c r="G374" s="230"/>
      <c r="H374" s="232" t="s">
        <v>1</v>
      </c>
      <c r="I374" s="234"/>
      <c r="J374" s="230"/>
      <c r="K374" s="230"/>
      <c r="L374" s="235"/>
      <c r="M374" s="236"/>
      <c r="N374" s="237"/>
      <c r="O374" s="237"/>
      <c r="P374" s="237"/>
      <c r="Q374" s="237"/>
      <c r="R374" s="237"/>
      <c r="S374" s="237"/>
      <c r="T374" s="23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9" t="s">
        <v>149</v>
      </c>
      <c r="AU374" s="239" t="s">
        <v>147</v>
      </c>
      <c r="AV374" s="13" t="s">
        <v>81</v>
      </c>
      <c r="AW374" s="13" t="s">
        <v>30</v>
      </c>
      <c r="AX374" s="13" t="s">
        <v>73</v>
      </c>
      <c r="AY374" s="239" t="s">
        <v>139</v>
      </c>
    </row>
    <row r="375" s="14" customFormat="1">
      <c r="A375" s="14"/>
      <c r="B375" s="240"/>
      <c r="C375" s="241"/>
      <c r="D375" s="231" t="s">
        <v>149</v>
      </c>
      <c r="E375" s="242" t="s">
        <v>1</v>
      </c>
      <c r="F375" s="243" t="s">
        <v>81</v>
      </c>
      <c r="G375" s="241"/>
      <c r="H375" s="244">
        <v>1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0" t="s">
        <v>149</v>
      </c>
      <c r="AU375" s="250" t="s">
        <v>147</v>
      </c>
      <c r="AV375" s="14" t="s">
        <v>147</v>
      </c>
      <c r="AW375" s="14" t="s">
        <v>30</v>
      </c>
      <c r="AX375" s="14" t="s">
        <v>73</v>
      </c>
      <c r="AY375" s="250" t="s">
        <v>139</v>
      </c>
    </row>
    <row r="376" s="13" customFormat="1">
      <c r="A376" s="13"/>
      <c r="B376" s="229"/>
      <c r="C376" s="230"/>
      <c r="D376" s="231" t="s">
        <v>149</v>
      </c>
      <c r="E376" s="232" t="s">
        <v>1</v>
      </c>
      <c r="F376" s="233" t="s">
        <v>247</v>
      </c>
      <c r="G376" s="230"/>
      <c r="H376" s="232" t="s">
        <v>1</v>
      </c>
      <c r="I376" s="234"/>
      <c r="J376" s="230"/>
      <c r="K376" s="230"/>
      <c r="L376" s="235"/>
      <c r="M376" s="236"/>
      <c r="N376" s="237"/>
      <c r="O376" s="237"/>
      <c r="P376" s="237"/>
      <c r="Q376" s="237"/>
      <c r="R376" s="237"/>
      <c r="S376" s="237"/>
      <c r="T376" s="23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9" t="s">
        <v>149</v>
      </c>
      <c r="AU376" s="239" t="s">
        <v>147</v>
      </c>
      <c r="AV376" s="13" t="s">
        <v>81</v>
      </c>
      <c r="AW376" s="13" t="s">
        <v>30</v>
      </c>
      <c r="AX376" s="13" t="s">
        <v>73</v>
      </c>
      <c r="AY376" s="239" t="s">
        <v>139</v>
      </c>
    </row>
    <row r="377" s="14" customFormat="1">
      <c r="A377" s="14"/>
      <c r="B377" s="240"/>
      <c r="C377" s="241"/>
      <c r="D377" s="231" t="s">
        <v>149</v>
      </c>
      <c r="E377" s="242" t="s">
        <v>1</v>
      </c>
      <c r="F377" s="243" t="s">
        <v>348</v>
      </c>
      <c r="G377" s="241"/>
      <c r="H377" s="244">
        <v>40</v>
      </c>
      <c r="I377" s="245"/>
      <c r="J377" s="241"/>
      <c r="K377" s="241"/>
      <c r="L377" s="246"/>
      <c r="M377" s="247"/>
      <c r="N377" s="248"/>
      <c r="O377" s="248"/>
      <c r="P377" s="248"/>
      <c r="Q377" s="248"/>
      <c r="R377" s="248"/>
      <c r="S377" s="248"/>
      <c r="T377" s="249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0" t="s">
        <v>149</v>
      </c>
      <c r="AU377" s="250" t="s">
        <v>147</v>
      </c>
      <c r="AV377" s="14" t="s">
        <v>147</v>
      </c>
      <c r="AW377" s="14" t="s">
        <v>30</v>
      </c>
      <c r="AX377" s="14" t="s">
        <v>73</v>
      </c>
      <c r="AY377" s="250" t="s">
        <v>139</v>
      </c>
    </row>
    <row r="378" s="15" customFormat="1">
      <c r="A378" s="15"/>
      <c r="B378" s="262"/>
      <c r="C378" s="263"/>
      <c r="D378" s="231" t="s">
        <v>149</v>
      </c>
      <c r="E378" s="264" t="s">
        <v>1</v>
      </c>
      <c r="F378" s="265" t="s">
        <v>170</v>
      </c>
      <c r="G378" s="263"/>
      <c r="H378" s="266">
        <v>41</v>
      </c>
      <c r="I378" s="267"/>
      <c r="J378" s="263"/>
      <c r="K378" s="263"/>
      <c r="L378" s="268"/>
      <c r="M378" s="269"/>
      <c r="N378" s="270"/>
      <c r="O378" s="270"/>
      <c r="P378" s="270"/>
      <c r="Q378" s="270"/>
      <c r="R378" s="270"/>
      <c r="S378" s="270"/>
      <c r="T378" s="271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2" t="s">
        <v>149</v>
      </c>
      <c r="AU378" s="272" t="s">
        <v>147</v>
      </c>
      <c r="AV378" s="15" t="s">
        <v>146</v>
      </c>
      <c r="AW378" s="15" t="s">
        <v>30</v>
      </c>
      <c r="AX378" s="15" t="s">
        <v>81</v>
      </c>
      <c r="AY378" s="272" t="s">
        <v>139</v>
      </c>
    </row>
    <row r="379" s="2" customFormat="1" ht="24.15" customHeight="1">
      <c r="A379" s="38"/>
      <c r="B379" s="39"/>
      <c r="C379" s="215" t="s">
        <v>349</v>
      </c>
      <c r="D379" s="215" t="s">
        <v>142</v>
      </c>
      <c r="E379" s="216" t="s">
        <v>350</v>
      </c>
      <c r="F379" s="217" t="s">
        <v>351</v>
      </c>
      <c r="G379" s="218" t="s">
        <v>174</v>
      </c>
      <c r="H379" s="219">
        <v>15</v>
      </c>
      <c r="I379" s="220"/>
      <c r="J379" s="221">
        <f>ROUND(I379*H379,2)</f>
        <v>0</v>
      </c>
      <c r="K379" s="222"/>
      <c r="L379" s="44"/>
      <c r="M379" s="223" t="s">
        <v>1</v>
      </c>
      <c r="N379" s="224" t="s">
        <v>39</v>
      </c>
      <c r="O379" s="91"/>
      <c r="P379" s="225">
        <f>O379*H379</f>
        <v>0</v>
      </c>
      <c r="Q379" s="225">
        <v>0</v>
      </c>
      <c r="R379" s="225">
        <f>Q379*H379</f>
        <v>0</v>
      </c>
      <c r="S379" s="225">
        <v>0.017999999999999999</v>
      </c>
      <c r="T379" s="226">
        <f>S379*H379</f>
        <v>0.26999999999999996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7" t="s">
        <v>146</v>
      </c>
      <c r="AT379" s="227" t="s">
        <v>142</v>
      </c>
      <c r="AU379" s="227" t="s">
        <v>147</v>
      </c>
      <c r="AY379" s="17" t="s">
        <v>139</v>
      </c>
      <c r="BE379" s="228">
        <f>IF(N379="základní",J379,0)</f>
        <v>0</v>
      </c>
      <c r="BF379" s="228">
        <f>IF(N379="snížená",J379,0)</f>
        <v>0</v>
      </c>
      <c r="BG379" s="228">
        <f>IF(N379="zákl. přenesená",J379,0)</f>
        <v>0</v>
      </c>
      <c r="BH379" s="228">
        <f>IF(N379="sníž. přenesená",J379,0)</f>
        <v>0</v>
      </c>
      <c r="BI379" s="228">
        <f>IF(N379="nulová",J379,0)</f>
        <v>0</v>
      </c>
      <c r="BJ379" s="17" t="s">
        <v>147</v>
      </c>
      <c r="BK379" s="228">
        <f>ROUND(I379*H379,2)</f>
        <v>0</v>
      </c>
      <c r="BL379" s="17" t="s">
        <v>146</v>
      </c>
      <c r="BM379" s="227" t="s">
        <v>352</v>
      </c>
    </row>
    <row r="380" s="13" customFormat="1">
      <c r="A380" s="13"/>
      <c r="B380" s="229"/>
      <c r="C380" s="230"/>
      <c r="D380" s="231" t="s">
        <v>149</v>
      </c>
      <c r="E380" s="232" t="s">
        <v>1</v>
      </c>
      <c r="F380" s="233" t="s">
        <v>353</v>
      </c>
      <c r="G380" s="230"/>
      <c r="H380" s="232" t="s">
        <v>1</v>
      </c>
      <c r="I380" s="234"/>
      <c r="J380" s="230"/>
      <c r="K380" s="230"/>
      <c r="L380" s="235"/>
      <c r="M380" s="236"/>
      <c r="N380" s="237"/>
      <c r="O380" s="237"/>
      <c r="P380" s="237"/>
      <c r="Q380" s="237"/>
      <c r="R380" s="237"/>
      <c r="S380" s="237"/>
      <c r="T380" s="23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9" t="s">
        <v>149</v>
      </c>
      <c r="AU380" s="239" t="s">
        <v>147</v>
      </c>
      <c r="AV380" s="13" t="s">
        <v>81</v>
      </c>
      <c r="AW380" s="13" t="s">
        <v>30</v>
      </c>
      <c r="AX380" s="13" t="s">
        <v>73</v>
      </c>
      <c r="AY380" s="239" t="s">
        <v>139</v>
      </c>
    </row>
    <row r="381" s="13" customFormat="1">
      <c r="A381" s="13"/>
      <c r="B381" s="229"/>
      <c r="C381" s="230"/>
      <c r="D381" s="231" t="s">
        <v>149</v>
      </c>
      <c r="E381" s="232" t="s">
        <v>1</v>
      </c>
      <c r="F381" s="233" t="s">
        <v>354</v>
      </c>
      <c r="G381" s="230"/>
      <c r="H381" s="232" t="s">
        <v>1</v>
      </c>
      <c r="I381" s="234"/>
      <c r="J381" s="230"/>
      <c r="K381" s="230"/>
      <c r="L381" s="235"/>
      <c r="M381" s="236"/>
      <c r="N381" s="237"/>
      <c r="O381" s="237"/>
      <c r="P381" s="237"/>
      <c r="Q381" s="237"/>
      <c r="R381" s="237"/>
      <c r="S381" s="237"/>
      <c r="T381" s="23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9" t="s">
        <v>149</v>
      </c>
      <c r="AU381" s="239" t="s">
        <v>147</v>
      </c>
      <c r="AV381" s="13" t="s">
        <v>81</v>
      </c>
      <c r="AW381" s="13" t="s">
        <v>30</v>
      </c>
      <c r="AX381" s="13" t="s">
        <v>73</v>
      </c>
      <c r="AY381" s="239" t="s">
        <v>139</v>
      </c>
    </row>
    <row r="382" s="14" customFormat="1">
      <c r="A382" s="14"/>
      <c r="B382" s="240"/>
      <c r="C382" s="241"/>
      <c r="D382" s="231" t="s">
        <v>149</v>
      </c>
      <c r="E382" s="242" t="s">
        <v>1</v>
      </c>
      <c r="F382" s="243" t="s">
        <v>183</v>
      </c>
      <c r="G382" s="241"/>
      <c r="H382" s="244">
        <v>7</v>
      </c>
      <c r="I382" s="245"/>
      <c r="J382" s="241"/>
      <c r="K382" s="241"/>
      <c r="L382" s="246"/>
      <c r="M382" s="247"/>
      <c r="N382" s="248"/>
      <c r="O382" s="248"/>
      <c r="P382" s="248"/>
      <c r="Q382" s="248"/>
      <c r="R382" s="248"/>
      <c r="S382" s="248"/>
      <c r="T382" s="24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0" t="s">
        <v>149</v>
      </c>
      <c r="AU382" s="250" t="s">
        <v>147</v>
      </c>
      <c r="AV382" s="14" t="s">
        <v>147</v>
      </c>
      <c r="AW382" s="14" t="s">
        <v>30</v>
      </c>
      <c r="AX382" s="14" t="s">
        <v>73</v>
      </c>
      <c r="AY382" s="250" t="s">
        <v>139</v>
      </c>
    </row>
    <row r="383" s="13" customFormat="1">
      <c r="A383" s="13"/>
      <c r="B383" s="229"/>
      <c r="C383" s="230"/>
      <c r="D383" s="231" t="s">
        <v>149</v>
      </c>
      <c r="E383" s="232" t="s">
        <v>1</v>
      </c>
      <c r="F383" s="233" t="s">
        <v>229</v>
      </c>
      <c r="G383" s="230"/>
      <c r="H383" s="232" t="s">
        <v>1</v>
      </c>
      <c r="I383" s="234"/>
      <c r="J383" s="230"/>
      <c r="K383" s="230"/>
      <c r="L383" s="235"/>
      <c r="M383" s="236"/>
      <c r="N383" s="237"/>
      <c r="O383" s="237"/>
      <c r="P383" s="237"/>
      <c r="Q383" s="237"/>
      <c r="R383" s="237"/>
      <c r="S383" s="237"/>
      <c r="T383" s="23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9" t="s">
        <v>149</v>
      </c>
      <c r="AU383" s="239" t="s">
        <v>147</v>
      </c>
      <c r="AV383" s="13" t="s">
        <v>81</v>
      </c>
      <c r="AW383" s="13" t="s">
        <v>30</v>
      </c>
      <c r="AX383" s="13" t="s">
        <v>73</v>
      </c>
      <c r="AY383" s="239" t="s">
        <v>139</v>
      </c>
    </row>
    <row r="384" s="14" customFormat="1">
      <c r="A384" s="14"/>
      <c r="B384" s="240"/>
      <c r="C384" s="241"/>
      <c r="D384" s="231" t="s">
        <v>149</v>
      </c>
      <c r="E384" s="242" t="s">
        <v>1</v>
      </c>
      <c r="F384" s="243" t="s">
        <v>155</v>
      </c>
      <c r="G384" s="241"/>
      <c r="H384" s="244">
        <v>8</v>
      </c>
      <c r="I384" s="245"/>
      <c r="J384" s="241"/>
      <c r="K384" s="241"/>
      <c r="L384" s="246"/>
      <c r="M384" s="247"/>
      <c r="N384" s="248"/>
      <c r="O384" s="248"/>
      <c r="P384" s="248"/>
      <c r="Q384" s="248"/>
      <c r="R384" s="248"/>
      <c r="S384" s="248"/>
      <c r="T384" s="24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0" t="s">
        <v>149</v>
      </c>
      <c r="AU384" s="250" t="s">
        <v>147</v>
      </c>
      <c r="AV384" s="14" t="s">
        <v>147</v>
      </c>
      <c r="AW384" s="14" t="s">
        <v>30</v>
      </c>
      <c r="AX384" s="14" t="s">
        <v>73</v>
      </c>
      <c r="AY384" s="250" t="s">
        <v>139</v>
      </c>
    </row>
    <row r="385" s="15" customFormat="1">
      <c r="A385" s="15"/>
      <c r="B385" s="262"/>
      <c r="C385" s="263"/>
      <c r="D385" s="231" t="s">
        <v>149</v>
      </c>
      <c r="E385" s="264" t="s">
        <v>1</v>
      </c>
      <c r="F385" s="265" t="s">
        <v>170</v>
      </c>
      <c r="G385" s="263"/>
      <c r="H385" s="266">
        <v>15</v>
      </c>
      <c r="I385" s="267"/>
      <c r="J385" s="263"/>
      <c r="K385" s="263"/>
      <c r="L385" s="268"/>
      <c r="M385" s="269"/>
      <c r="N385" s="270"/>
      <c r="O385" s="270"/>
      <c r="P385" s="270"/>
      <c r="Q385" s="270"/>
      <c r="R385" s="270"/>
      <c r="S385" s="270"/>
      <c r="T385" s="271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2" t="s">
        <v>149</v>
      </c>
      <c r="AU385" s="272" t="s">
        <v>147</v>
      </c>
      <c r="AV385" s="15" t="s">
        <v>146</v>
      </c>
      <c r="AW385" s="15" t="s">
        <v>30</v>
      </c>
      <c r="AX385" s="15" t="s">
        <v>81</v>
      </c>
      <c r="AY385" s="272" t="s">
        <v>139</v>
      </c>
    </row>
    <row r="386" s="2" customFormat="1" ht="24.15" customHeight="1">
      <c r="A386" s="38"/>
      <c r="B386" s="39"/>
      <c r="C386" s="215" t="s">
        <v>355</v>
      </c>
      <c r="D386" s="215" t="s">
        <v>142</v>
      </c>
      <c r="E386" s="216" t="s">
        <v>356</v>
      </c>
      <c r="F386" s="217" t="s">
        <v>357</v>
      </c>
      <c r="G386" s="218" t="s">
        <v>174</v>
      </c>
      <c r="H386" s="219">
        <v>250</v>
      </c>
      <c r="I386" s="220"/>
      <c r="J386" s="221">
        <f>ROUND(I386*H386,2)</f>
        <v>0</v>
      </c>
      <c r="K386" s="222"/>
      <c r="L386" s="44"/>
      <c r="M386" s="223" t="s">
        <v>1</v>
      </c>
      <c r="N386" s="224" t="s">
        <v>39</v>
      </c>
      <c r="O386" s="91"/>
      <c r="P386" s="225">
        <f>O386*H386</f>
        <v>0</v>
      </c>
      <c r="Q386" s="225">
        <v>0</v>
      </c>
      <c r="R386" s="225">
        <f>Q386*H386</f>
        <v>0</v>
      </c>
      <c r="S386" s="225">
        <v>0.001</v>
      </c>
      <c r="T386" s="226">
        <f>S386*H386</f>
        <v>0.25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7" t="s">
        <v>146</v>
      </c>
      <c r="AT386" s="227" t="s">
        <v>142</v>
      </c>
      <c r="AU386" s="227" t="s">
        <v>147</v>
      </c>
      <c r="AY386" s="17" t="s">
        <v>139</v>
      </c>
      <c r="BE386" s="228">
        <f>IF(N386="základní",J386,0)</f>
        <v>0</v>
      </c>
      <c r="BF386" s="228">
        <f>IF(N386="snížená",J386,0)</f>
        <v>0</v>
      </c>
      <c r="BG386" s="228">
        <f>IF(N386="zákl. přenesená",J386,0)</f>
        <v>0</v>
      </c>
      <c r="BH386" s="228">
        <f>IF(N386="sníž. přenesená",J386,0)</f>
        <v>0</v>
      </c>
      <c r="BI386" s="228">
        <f>IF(N386="nulová",J386,0)</f>
        <v>0</v>
      </c>
      <c r="BJ386" s="17" t="s">
        <v>147</v>
      </c>
      <c r="BK386" s="228">
        <f>ROUND(I386*H386,2)</f>
        <v>0</v>
      </c>
      <c r="BL386" s="17" t="s">
        <v>146</v>
      </c>
      <c r="BM386" s="227" t="s">
        <v>358</v>
      </c>
    </row>
    <row r="387" s="14" customFormat="1">
      <c r="A387" s="14"/>
      <c r="B387" s="240"/>
      <c r="C387" s="241"/>
      <c r="D387" s="231" t="s">
        <v>149</v>
      </c>
      <c r="E387" s="242" t="s">
        <v>1</v>
      </c>
      <c r="F387" s="243" t="s">
        <v>359</v>
      </c>
      <c r="G387" s="241"/>
      <c r="H387" s="244">
        <v>250</v>
      </c>
      <c r="I387" s="245"/>
      <c r="J387" s="241"/>
      <c r="K387" s="241"/>
      <c r="L387" s="246"/>
      <c r="M387" s="247"/>
      <c r="N387" s="248"/>
      <c r="O387" s="248"/>
      <c r="P387" s="248"/>
      <c r="Q387" s="248"/>
      <c r="R387" s="248"/>
      <c r="S387" s="248"/>
      <c r="T387" s="24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0" t="s">
        <v>149</v>
      </c>
      <c r="AU387" s="250" t="s">
        <v>147</v>
      </c>
      <c r="AV387" s="14" t="s">
        <v>147</v>
      </c>
      <c r="AW387" s="14" t="s">
        <v>30</v>
      </c>
      <c r="AX387" s="14" t="s">
        <v>81</v>
      </c>
      <c r="AY387" s="250" t="s">
        <v>139</v>
      </c>
    </row>
    <row r="388" s="2" customFormat="1" ht="24.15" customHeight="1">
      <c r="A388" s="38"/>
      <c r="B388" s="39"/>
      <c r="C388" s="215" t="s">
        <v>360</v>
      </c>
      <c r="D388" s="215" t="s">
        <v>142</v>
      </c>
      <c r="E388" s="216" t="s">
        <v>361</v>
      </c>
      <c r="F388" s="217" t="s">
        <v>362</v>
      </c>
      <c r="G388" s="218" t="s">
        <v>174</v>
      </c>
      <c r="H388" s="219">
        <v>10</v>
      </c>
      <c r="I388" s="220"/>
      <c r="J388" s="221">
        <f>ROUND(I388*H388,2)</f>
        <v>0</v>
      </c>
      <c r="K388" s="222"/>
      <c r="L388" s="44"/>
      <c r="M388" s="223" t="s">
        <v>1</v>
      </c>
      <c r="N388" s="224" t="s">
        <v>39</v>
      </c>
      <c r="O388" s="91"/>
      <c r="P388" s="225">
        <f>O388*H388</f>
        <v>0</v>
      </c>
      <c r="Q388" s="225">
        <v>0</v>
      </c>
      <c r="R388" s="225">
        <f>Q388*H388</f>
        <v>0</v>
      </c>
      <c r="S388" s="225">
        <v>0.001</v>
      </c>
      <c r="T388" s="226">
        <f>S388*H388</f>
        <v>0.01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7" t="s">
        <v>146</v>
      </c>
      <c r="AT388" s="227" t="s">
        <v>142</v>
      </c>
      <c r="AU388" s="227" t="s">
        <v>147</v>
      </c>
      <c r="AY388" s="17" t="s">
        <v>139</v>
      </c>
      <c r="BE388" s="228">
        <f>IF(N388="základní",J388,0)</f>
        <v>0</v>
      </c>
      <c r="BF388" s="228">
        <f>IF(N388="snížená",J388,0)</f>
        <v>0</v>
      </c>
      <c r="BG388" s="228">
        <f>IF(N388="zákl. přenesená",J388,0)</f>
        <v>0</v>
      </c>
      <c r="BH388" s="228">
        <f>IF(N388="sníž. přenesená",J388,0)</f>
        <v>0</v>
      </c>
      <c r="BI388" s="228">
        <f>IF(N388="nulová",J388,0)</f>
        <v>0</v>
      </c>
      <c r="BJ388" s="17" t="s">
        <v>147</v>
      </c>
      <c r="BK388" s="228">
        <f>ROUND(I388*H388,2)</f>
        <v>0</v>
      </c>
      <c r="BL388" s="17" t="s">
        <v>146</v>
      </c>
      <c r="BM388" s="227" t="s">
        <v>363</v>
      </c>
    </row>
    <row r="389" s="14" customFormat="1">
      <c r="A389" s="14"/>
      <c r="B389" s="240"/>
      <c r="C389" s="241"/>
      <c r="D389" s="231" t="s">
        <v>149</v>
      </c>
      <c r="E389" s="242" t="s">
        <v>1</v>
      </c>
      <c r="F389" s="243" t="s">
        <v>207</v>
      </c>
      <c r="G389" s="241"/>
      <c r="H389" s="244">
        <v>10</v>
      </c>
      <c r="I389" s="245"/>
      <c r="J389" s="241"/>
      <c r="K389" s="241"/>
      <c r="L389" s="246"/>
      <c r="M389" s="247"/>
      <c r="N389" s="248"/>
      <c r="O389" s="248"/>
      <c r="P389" s="248"/>
      <c r="Q389" s="248"/>
      <c r="R389" s="248"/>
      <c r="S389" s="248"/>
      <c r="T389" s="249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0" t="s">
        <v>149</v>
      </c>
      <c r="AU389" s="250" t="s">
        <v>147</v>
      </c>
      <c r="AV389" s="14" t="s">
        <v>147</v>
      </c>
      <c r="AW389" s="14" t="s">
        <v>30</v>
      </c>
      <c r="AX389" s="14" t="s">
        <v>81</v>
      </c>
      <c r="AY389" s="250" t="s">
        <v>139</v>
      </c>
    </row>
    <row r="390" s="2" customFormat="1" ht="24.15" customHeight="1">
      <c r="A390" s="38"/>
      <c r="B390" s="39"/>
      <c r="C390" s="215" t="s">
        <v>364</v>
      </c>
      <c r="D390" s="215" t="s">
        <v>142</v>
      </c>
      <c r="E390" s="216" t="s">
        <v>365</v>
      </c>
      <c r="F390" s="217" t="s">
        <v>366</v>
      </c>
      <c r="G390" s="218" t="s">
        <v>160</v>
      </c>
      <c r="H390" s="219">
        <v>75</v>
      </c>
      <c r="I390" s="220"/>
      <c r="J390" s="221">
        <f>ROUND(I390*H390,2)</f>
        <v>0</v>
      </c>
      <c r="K390" s="222"/>
      <c r="L390" s="44"/>
      <c r="M390" s="223" t="s">
        <v>1</v>
      </c>
      <c r="N390" s="224" t="s">
        <v>39</v>
      </c>
      <c r="O390" s="91"/>
      <c r="P390" s="225">
        <f>O390*H390</f>
        <v>0</v>
      </c>
      <c r="Q390" s="225">
        <v>0</v>
      </c>
      <c r="R390" s="225">
        <f>Q390*H390</f>
        <v>0</v>
      </c>
      <c r="S390" s="225">
        <v>0.00056999999999999998</v>
      </c>
      <c r="T390" s="226">
        <f>S390*H390</f>
        <v>0.042749999999999996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7" t="s">
        <v>146</v>
      </c>
      <c r="AT390" s="227" t="s">
        <v>142</v>
      </c>
      <c r="AU390" s="227" t="s">
        <v>147</v>
      </c>
      <c r="AY390" s="17" t="s">
        <v>139</v>
      </c>
      <c r="BE390" s="228">
        <f>IF(N390="základní",J390,0)</f>
        <v>0</v>
      </c>
      <c r="BF390" s="228">
        <f>IF(N390="snížená",J390,0)</f>
        <v>0</v>
      </c>
      <c r="BG390" s="228">
        <f>IF(N390="zákl. přenesená",J390,0)</f>
        <v>0</v>
      </c>
      <c r="BH390" s="228">
        <f>IF(N390="sníž. přenesená",J390,0)</f>
        <v>0</v>
      </c>
      <c r="BI390" s="228">
        <f>IF(N390="nulová",J390,0)</f>
        <v>0</v>
      </c>
      <c r="BJ390" s="17" t="s">
        <v>147</v>
      </c>
      <c r="BK390" s="228">
        <f>ROUND(I390*H390,2)</f>
        <v>0</v>
      </c>
      <c r="BL390" s="17" t="s">
        <v>146</v>
      </c>
      <c r="BM390" s="227" t="s">
        <v>367</v>
      </c>
    </row>
    <row r="391" s="13" customFormat="1">
      <c r="A391" s="13"/>
      <c r="B391" s="229"/>
      <c r="C391" s="230"/>
      <c r="D391" s="231" t="s">
        <v>149</v>
      </c>
      <c r="E391" s="232" t="s">
        <v>1</v>
      </c>
      <c r="F391" s="233" t="s">
        <v>368</v>
      </c>
      <c r="G391" s="230"/>
      <c r="H391" s="232" t="s">
        <v>1</v>
      </c>
      <c r="I391" s="234"/>
      <c r="J391" s="230"/>
      <c r="K391" s="230"/>
      <c r="L391" s="235"/>
      <c r="M391" s="236"/>
      <c r="N391" s="237"/>
      <c r="O391" s="237"/>
      <c r="P391" s="237"/>
      <c r="Q391" s="237"/>
      <c r="R391" s="237"/>
      <c r="S391" s="237"/>
      <c r="T391" s="23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9" t="s">
        <v>149</v>
      </c>
      <c r="AU391" s="239" t="s">
        <v>147</v>
      </c>
      <c r="AV391" s="13" t="s">
        <v>81</v>
      </c>
      <c r="AW391" s="13" t="s">
        <v>30</v>
      </c>
      <c r="AX391" s="13" t="s">
        <v>73</v>
      </c>
      <c r="AY391" s="239" t="s">
        <v>139</v>
      </c>
    </row>
    <row r="392" s="14" customFormat="1">
      <c r="A392" s="14"/>
      <c r="B392" s="240"/>
      <c r="C392" s="241"/>
      <c r="D392" s="231" t="s">
        <v>149</v>
      </c>
      <c r="E392" s="242" t="s">
        <v>1</v>
      </c>
      <c r="F392" s="243" t="s">
        <v>369</v>
      </c>
      <c r="G392" s="241"/>
      <c r="H392" s="244">
        <v>75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0" t="s">
        <v>149</v>
      </c>
      <c r="AU392" s="250" t="s">
        <v>147</v>
      </c>
      <c r="AV392" s="14" t="s">
        <v>147</v>
      </c>
      <c r="AW392" s="14" t="s">
        <v>30</v>
      </c>
      <c r="AX392" s="14" t="s">
        <v>81</v>
      </c>
      <c r="AY392" s="250" t="s">
        <v>139</v>
      </c>
    </row>
    <row r="393" s="2" customFormat="1" ht="24.15" customHeight="1">
      <c r="A393" s="38"/>
      <c r="B393" s="39"/>
      <c r="C393" s="215" t="s">
        <v>370</v>
      </c>
      <c r="D393" s="215" t="s">
        <v>142</v>
      </c>
      <c r="E393" s="216" t="s">
        <v>371</v>
      </c>
      <c r="F393" s="217" t="s">
        <v>372</v>
      </c>
      <c r="G393" s="218" t="s">
        <v>174</v>
      </c>
      <c r="H393" s="219">
        <v>6</v>
      </c>
      <c r="I393" s="220"/>
      <c r="J393" s="221">
        <f>ROUND(I393*H393,2)</f>
        <v>0</v>
      </c>
      <c r="K393" s="222"/>
      <c r="L393" s="44"/>
      <c r="M393" s="223" t="s">
        <v>1</v>
      </c>
      <c r="N393" s="224" t="s">
        <v>39</v>
      </c>
      <c r="O393" s="91"/>
      <c r="P393" s="225">
        <f>O393*H393</f>
        <v>0</v>
      </c>
      <c r="Q393" s="225">
        <v>0</v>
      </c>
      <c r="R393" s="225">
        <f>Q393*H393</f>
        <v>0</v>
      </c>
      <c r="S393" s="225">
        <v>0</v>
      </c>
      <c r="T393" s="226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7" t="s">
        <v>146</v>
      </c>
      <c r="AT393" s="227" t="s">
        <v>142</v>
      </c>
      <c r="AU393" s="227" t="s">
        <v>147</v>
      </c>
      <c r="AY393" s="17" t="s">
        <v>139</v>
      </c>
      <c r="BE393" s="228">
        <f>IF(N393="základní",J393,0)</f>
        <v>0</v>
      </c>
      <c r="BF393" s="228">
        <f>IF(N393="snížená",J393,0)</f>
        <v>0</v>
      </c>
      <c r="BG393" s="228">
        <f>IF(N393="zákl. přenesená",J393,0)</f>
        <v>0</v>
      </c>
      <c r="BH393" s="228">
        <f>IF(N393="sníž. přenesená",J393,0)</f>
        <v>0</v>
      </c>
      <c r="BI393" s="228">
        <f>IF(N393="nulová",J393,0)</f>
        <v>0</v>
      </c>
      <c r="BJ393" s="17" t="s">
        <v>147</v>
      </c>
      <c r="BK393" s="228">
        <f>ROUND(I393*H393,2)</f>
        <v>0</v>
      </c>
      <c r="BL393" s="17" t="s">
        <v>146</v>
      </c>
      <c r="BM393" s="227" t="s">
        <v>373</v>
      </c>
    </row>
    <row r="394" s="14" customFormat="1">
      <c r="A394" s="14"/>
      <c r="B394" s="240"/>
      <c r="C394" s="241"/>
      <c r="D394" s="231" t="s">
        <v>149</v>
      </c>
      <c r="E394" s="242" t="s">
        <v>1</v>
      </c>
      <c r="F394" s="243" t="s">
        <v>176</v>
      </c>
      <c r="G394" s="241"/>
      <c r="H394" s="244">
        <v>6</v>
      </c>
      <c r="I394" s="245"/>
      <c r="J394" s="241"/>
      <c r="K394" s="241"/>
      <c r="L394" s="246"/>
      <c r="M394" s="247"/>
      <c r="N394" s="248"/>
      <c r="O394" s="248"/>
      <c r="P394" s="248"/>
      <c r="Q394" s="248"/>
      <c r="R394" s="248"/>
      <c r="S394" s="248"/>
      <c r="T394" s="24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0" t="s">
        <v>149</v>
      </c>
      <c r="AU394" s="250" t="s">
        <v>147</v>
      </c>
      <c r="AV394" s="14" t="s">
        <v>147</v>
      </c>
      <c r="AW394" s="14" t="s">
        <v>30</v>
      </c>
      <c r="AX394" s="14" t="s">
        <v>81</v>
      </c>
      <c r="AY394" s="250" t="s">
        <v>139</v>
      </c>
    </row>
    <row r="395" s="2" customFormat="1" ht="37.8" customHeight="1">
      <c r="A395" s="38"/>
      <c r="B395" s="39"/>
      <c r="C395" s="215" t="s">
        <v>374</v>
      </c>
      <c r="D395" s="215" t="s">
        <v>142</v>
      </c>
      <c r="E395" s="216" t="s">
        <v>375</v>
      </c>
      <c r="F395" s="217" t="s">
        <v>376</v>
      </c>
      <c r="G395" s="218" t="s">
        <v>166</v>
      </c>
      <c r="H395" s="219">
        <v>4.4180000000000001</v>
      </c>
      <c r="I395" s="220"/>
      <c r="J395" s="221">
        <f>ROUND(I395*H395,2)</f>
        <v>0</v>
      </c>
      <c r="K395" s="222"/>
      <c r="L395" s="44"/>
      <c r="M395" s="223" t="s">
        <v>1</v>
      </c>
      <c r="N395" s="224" t="s">
        <v>39</v>
      </c>
      <c r="O395" s="91"/>
      <c r="P395" s="225">
        <f>O395*H395</f>
        <v>0</v>
      </c>
      <c r="Q395" s="225">
        <v>0</v>
      </c>
      <c r="R395" s="225">
        <f>Q395*H395</f>
        <v>0</v>
      </c>
      <c r="S395" s="225">
        <v>0.045999999999999999</v>
      </c>
      <c r="T395" s="226">
        <f>S395*H395</f>
        <v>0.20322799999999999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7" t="s">
        <v>146</v>
      </c>
      <c r="AT395" s="227" t="s">
        <v>142</v>
      </c>
      <c r="AU395" s="227" t="s">
        <v>147</v>
      </c>
      <c r="AY395" s="17" t="s">
        <v>139</v>
      </c>
      <c r="BE395" s="228">
        <f>IF(N395="základní",J395,0)</f>
        <v>0</v>
      </c>
      <c r="BF395" s="228">
        <f>IF(N395="snížená",J395,0)</f>
        <v>0</v>
      </c>
      <c r="BG395" s="228">
        <f>IF(N395="zákl. přenesená",J395,0)</f>
        <v>0</v>
      </c>
      <c r="BH395" s="228">
        <f>IF(N395="sníž. přenesená",J395,0)</f>
        <v>0</v>
      </c>
      <c r="BI395" s="228">
        <f>IF(N395="nulová",J395,0)</f>
        <v>0</v>
      </c>
      <c r="BJ395" s="17" t="s">
        <v>147</v>
      </c>
      <c r="BK395" s="228">
        <f>ROUND(I395*H395,2)</f>
        <v>0</v>
      </c>
      <c r="BL395" s="17" t="s">
        <v>146</v>
      </c>
      <c r="BM395" s="227" t="s">
        <v>377</v>
      </c>
    </row>
    <row r="396" s="13" customFormat="1">
      <c r="A396" s="13"/>
      <c r="B396" s="229"/>
      <c r="C396" s="230"/>
      <c r="D396" s="231" t="s">
        <v>149</v>
      </c>
      <c r="E396" s="232" t="s">
        <v>1</v>
      </c>
      <c r="F396" s="233" t="s">
        <v>378</v>
      </c>
      <c r="G396" s="230"/>
      <c r="H396" s="232" t="s">
        <v>1</v>
      </c>
      <c r="I396" s="234"/>
      <c r="J396" s="230"/>
      <c r="K396" s="230"/>
      <c r="L396" s="235"/>
      <c r="M396" s="236"/>
      <c r="N396" s="237"/>
      <c r="O396" s="237"/>
      <c r="P396" s="237"/>
      <c r="Q396" s="237"/>
      <c r="R396" s="237"/>
      <c r="S396" s="237"/>
      <c r="T396" s="23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9" t="s">
        <v>149</v>
      </c>
      <c r="AU396" s="239" t="s">
        <v>147</v>
      </c>
      <c r="AV396" s="13" t="s">
        <v>81</v>
      </c>
      <c r="AW396" s="13" t="s">
        <v>30</v>
      </c>
      <c r="AX396" s="13" t="s">
        <v>73</v>
      </c>
      <c r="AY396" s="239" t="s">
        <v>139</v>
      </c>
    </row>
    <row r="397" s="14" customFormat="1">
      <c r="A397" s="14"/>
      <c r="B397" s="240"/>
      <c r="C397" s="241"/>
      <c r="D397" s="231" t="s">
        <v>149</v>
      </c>
      <c r="E397" s="242" t="s">
        <v>1</v>
      </c>
      <c r="F397" s="243" t="s">
        <v>379</v>
      </c>
      <c r="G397" s="241"/>
      <c r="H397" s="244">
        <v>2.0299999999999998</v>
      </c>
      <c r="I397" s="245"/>
      <c r="J397" s="241"/>
      <c r="K397" s="241"/>
      <c r="L397" s="246"/>
      <c r="M397" s="247"/>
      <c r="N397" s="248"/>
      <c r="O397" s="248"/>
      <c r="P397" s="248"/>
      <c r="Q397" s="248"/>
      <c r="R397" s="248"/>
      <c r="S397" s="248"/>
      <c r="T397" s="249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0" t="s">
        <v>149</v>
      </c>
      <c r="AU397" s="250" t="s">
        <v>147</v>
      </c>
      <c r="AV397" s="14" t="s">
        <v>147</v>
      </c>
      <c r="AW397" s="14" t="s">
        <v>30</v>
      </c>
      <c r="AX397" s="14" t="s">
        <v>73</v>
      </c>
      <c r="AY397" s="250" t="s">
        <v>139</v>
      </c>
    </row>
    <row r="398" s="13" customFormat="1">
      <c r="A398" s="13"/>
      <c r="B398" s="229"/>
      <c r="C398" s="230"/>
      <c r="D398" s="231" t="s">
        <v>149</v>
      </c>
      <c r="E398" s="232" t="s">
        <v>1</v>
      </c>
      <c r="F398" s="233" t="s">
        <v>213</v>
      </c>
      <c r="G398" s="230"/>
      <c r="H398" s="232" t="s">
        <v>1</v>
      </c>
      <c r="I398" s="234"/>
      <c r="J398" s="230"/>
      <c r="K398" s="230"/>
      <c r="L398" s="235"/>
      <c r="M398" s="236"/>
      <c r="N398" s="237"/>
      <c r="O398" s="237"/>
      <c r="P398" s="237"/>
      <c r="Q398" s="237"/>
      <c r="R398" s="237"/>
      <c r="S398" s="237"/>
      <c r="T398" s="23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9" t="s">
        <v>149</v>
      </c>
      <c r="AU398" s="239" t="s">
        <v>147</v>
      </c>
      <c r="AV398" s="13" t="s">
        <v>81</v>
      </c>
      <c r="AW398" s="13" t="s">
        <v>30</v>
      </c>
      <c r="AX398" s="13" t="s">
        <v>73</v>
      </c>
      <c r="AY398" s="239" t="s">
        <v>139</v>
      </c>
    </row>
    <row r="399" s="14" customFormat="1">
      <c r="A399" s="14"/>
      <c r="B399" s="240"/>
      <c r="C399" s="241"/>
      <c r="D399" s="231" t="s">
        <v>149</v>
      </c>
      <c r="E399" s="242" t="s">
        <v>1</v>
      </c>
      <c r="F399" s="243" t="s">
        <v>380</v>
      </c>
      <c r="G399" s="241"/>
      <c r="H399" s="244">
        <v>0.78800000000000003</v>
      </c>
      <c r="I399" s="245"/>
      <c r="J399" s="241"/>
      <c r="K399" s="241"/>
      <c r="L399" s="246"/>
      <c r="M399" s="247"/>
      <c r="N399" s="248"/>
      <c r="O399" s="248"/>
      <c r="P399" s="248"/>
      <c r="Q399" s="248"/>
      <c r="R399" s="248"/>
      <c r="S399" s="248"/>
      <c r="T399" s="24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0" t="s">
        <v>149</v>
      </c>
      <c r="AU399" s="250" t="s">
        <v>147</v>
      </c>
      <c r="AV399" s="14" t="s">
        <v>147</v>
      </c>
      <c r="AW399" s="14" t="s">
        <v>30</v>
      </c>
      <c r="AX399" s="14" t="s">
        <v>73</v>
      </c>
      <c r="AY399" s="250" t="s">
        <v>139</v>
      </c>
    </row>
    <row r="400" s="13" customFormat="1">
      <c r="A400" s="13"/>
      <c r="B400" s="229"/>
      <c r="C400" s="230"/>
      <c r="D400" s="231" t="s">
        <v>149</v>
      </c>
      <c r="E400" s="232" t="s">
        <v>1</v>
      </c>
      <c r="F400" s="233" t="s">
        <v>261</v>
      </c>
      <c r="G400" s="230"/>
      <c r="H400" s="232" t="s">
        <v>1</v>
      </c>
      <c r="I400" s="234"/>
      <c r="J400" s="230"/>
      <c r="K400" s="230"/>
      <c r="L400" s="235"/>
      <c r="M400" s="236"/>
      <c r="N400" s="237"/>
      <c r="O400" s="237"/>
      <c r="P400" s="237"/>
      <c r="Q400" s="237"/>
      <c r="R400" s="237"/>
      <c r="S400" s="237"/>
      <c r="T400" s="23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9" t="s">
        <v>149</v>
      </c>
      <c r="AU400" s="239" t="s">
        <v>147</v>
      </c>
      <c r="AV400" s="13" t="s">
        <v>81</v>
      </c>
      <c r="AW400" s="13" t="s">
        <v>30</v>
      </c>
      <c r="AX400" s="13" t="s">
        <v>73</v>
      </c>
      <c r="AY400" s="239" t="s">
        <v>139</v>
      </c>
    </row>
    <row r="401" s="14" customFormat="1">
      <c r="A401" s="14"/>
      <c r="B401" s="240"/>
      <c r="C401" s="241"/>
      <c r="D401" s="231" t="s">
        <v>149</v>
      </c>
      <c r="E401" s="242" t="s">
        <v>1</v>
      </c>
      <c r="F401" s="243" t="s">
        <v>262</v>
      </c>
      <c r="G401" s="241"/>
      <c r="H401" s="244">
        <v>1.6000000000000001</v>
      </c>
      <c r="I401" s="245"/>
      <c r="J401" s="241"/>
      <c r="K401" s="241"/>
      <c r="L401" s="246"/>
      <c r="M401" s="247"/>
      <c r="N401" s="248"/>
      <c r="O401" s="248"/>
      <c r="P401" s="248"/>
      <c r="Q401" s="248"/>
      <c r="R401" s="248"/>
      <c r="S401" s="248"/>
      <c r="T401" s="249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0" t="s">
        <v>149</v>
      </c>
      <c r="AU401" s="250" t="s">
        <v>147</v>
      </c>
      <c r="AV401" s="14" t="s">
        <v>147</v>
      </c>
      <c r="AW401" s="14" t="s">
        <v>30</v>
      </c>
      <c r="AX401" s="14" t="s">
        <v>73</v>
      </c>
      <c r="AY401" s="250" t="s">
        <v>139</v>
      </c>
    </row>
    <row r="402" s="15" customFormat="1">
      <c r="A402" s="15"/>
      <c r="B402" s="262"/>
      <c r="C402" s="263"/>
      <c r="D402" s="231" t="s">
        <v>149</v>
      </c>
      <c r="E402" s="264" t="s">
        <v>1</v>
      </c>
      <c r="F402" s="265" t="s">
        <v>170</v>
      </c>
      <c r="G402" s="263"/>
      <c r="H402" s="266">
        <v>4.4179999999999993</v>
      </c>
      <c r="I402" s="267"/>
      <c r="J402" s="263"/>
      <c r="K402" s="263"/>
      <c r="L402" s="268"/>
      <c r="M402" s="269"/>
      <c r="N402" s="270"/>
      <c r="O402" s="270"/>
      <c r="P402" s="270"/>
      <c r="Q402" s="270"/>
      <c r="R402" s="270"/>
      <c r="S402" s="270"/>
      <c r="T402" s="271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72" t="s">
        <v>149</v>
      </c>
      <c r="AU402" s="272" t="s">
        <v>147</v>
      </c>
      <c r="AV402" s="15" t="s">
        <v>146</v>
      </c>
      <c r="AW402" s="15" t="s">
        <v>30</v>
      </c>
      <c r="AX402" s="15" t="s">
        <v>81</v>
      </c>
      <c r="AY402" s="272" t="s">
        <v>139</v>
      </c>
    </row>
    <row r="403" s="2" customFormat="1" ht="24.15" customHeight="1">
      <c r="A403" s="38"/>
      <c r="B403" s="39"/>
      <c r="C403" s="215" t="s">
        <v>348</v>
      </c>
      <c r="D403" s="215" t="s">
        <v>142</v>
      </c>
      <c r="E403" s="216" t="s">
        <v>381</v>
      </c>
      <c r="F403" s="217" t="s">
        <v>382</v>
      </c>
      <c r="G403" s="218" t="s">
        <v>166</v>
      </c>
      <c r="H403" s="219">
        <v>20.036000000000001</v>
      </c>
      <c r="I403" s="220"/>
      <c r="J403" s="221">
        <f>ROUND(I403*H403,2)</f>
        <v>0</v>
      </c>
      <c r="K403" s="222"/>
      <c r="L403" s="44"/>
      <c r="M403" s="223" t="s">
        <v>1</v>
      </c>
      <c r="N403" s="224" t="s">
        <v>39</v>
      </c>
      <c r="O403" s="91"/>
      <c r="P403" s="225">
        <f>O403*H403</f>
        <v>0</v>
      </c>
      <c r="Q403" s="225">
        <v>0</v>
      </c>
      <c r="R403" s="225">
        <f>Q403*H403</f>
        <v>0</v>
      </c>
      <c r="S403" s="225">
        <v>0.068000000000000005</v>
      </c>
      <c r="T403" s="226">
        <f>S403*H403</f>
        <v>1.3624480000000001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7" t="s">
        <v>146</v>
      </c>
      <c r="AT403" s="227" t="s">
        <v>142</v>
      </c>
      <c r="AU403" s="227" t="s">
        <v>147</v>
      </c>
      <c r="AY403" s="17" t="s">
        <v>139</v>
      </c>
      <c r="BE403" s="228">
        <f>IF(N403="základní",J403,0)</f>
        <v>0</v>
      </c>
      <c r="BF403" s="228">
        <f>IF(N403="snížená",J403,0)</f>
        <v>0</v>
      </c>
      <c r="BG403" s="228">
        <f>IF(N403="zákl. přenesená",J403,0)</f>
        <v>0</v>
      </c>
      <c r="BH403" s="228">
        <f>IF(N403="sníž. přenesená",J403,0)</f>
        <v>0</v>
      </c>
      <c r="BI403" s="228">
        <f>IF(N403="nulová",J403,0)</f>
        <v>0</v>
      </c>
      <c r="BJ403" s="17" t="s">
        <v>147</v>
      </c>
      <c r="BK403" s="228">
        <f>ROUND(I403*H403,2)</f>
        <v>0</v>
      </c>
      <c r="BL403" s="17" t="s">
        <v>146</v>
      </c>
      <c r="BM403" s="227" t="s">
        <v>383</v>
      </c>
    </row>
    <row r="404" s="13" customFormat="1">
      <c r="A404" s="13"/>
      <c r="B404" s="229"/>
      <c r="C404" s="230"/>
      <c r="D404" s="231" t="s">
        <v>149</v>
      </c>
      <c r="E404" s="232" t="s">
        <v>1</v>
      </c>
      <c r="F404" s="233" t="s">
        <v>229</v>
      </c>
      <c r="G404" s="230"/>
      <c r="H404" s="232" t="s">
        <v>1</v>
      </c>
      <c r="I404" s="234"/>
      <c r="J404" s="230"/>
      <c r="K404" s="230"/>
      <c r="L404" s="235"/>
      <c r="M404" s="236"/>
      <c r="N404" s="237"/>
      <c r="O404" s="237"/>
      <c r="P404" s="237"/>
      <c r="Q404" s="237"/>
      <c r="R404" s="237"/>
      <c r="S404" s="237"/>
      <c r="T404" s="23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9" t="s">
        <v>149</v>
      </c>
      <c r="AU404" s="239" t="s">
        <v>147</v>
      </c>
      <c r="AV404" s="13" t="s">
        <v>81</v>
      </c>
      <c r="AW404" s="13" t="s">
        <v>30</v>
      </c>
      <c r="AX404" s="13" t="s">
        <v>73</v>
      </c>
      <c r="AY404" s="239" t="s">
        <v>139</v>
      </c>
    </row>
    <row r="405" s="14" customFormat="1">
      <c r="A405" s="14"/>
      <c r="B405" s="240"/>
      <c r="C405" s="241"/>
      <c r="D405" s="231" t="s">
        <v>149</v>
      </c>
      <c r="E405" s="242" t="s">
        <v>1</v>
      </c>
      <c r="F405" s="243" t="s">
        <v>384</v>
      </c>
      <c r="G405" s="241"/>
      <c r="H405" s="244">
        <v>11.134</v>
      </c>
      <c r="I405" s="245"/>
      <c r="J405" s="241"/>
      <c r="K405" s="241"/>
      <c r="L405" s="246"/>
      <c r="M405" s="247"/>
      <c r="N405" s="248"/>
      <c r="O405" s="248"/>
      <c r="P405" s="248"/>
      <c r="Q405" s="248"/>
      <c r="R405" s="248"/>
      <c r="S405" s="248"/>
      <c r="T405" s="24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0" t="s">
        <v>149</v>
      </c>
      <c r="AU405" s="250" t="s">
        <v>147</v>
      </c>
      <c r="AV405" s="14" t="s">
        <v>147</v>
      </c>
      <c r="AW405" s="14" t="s">
        <v>30</v>
      </c>
      <c r="AX405" s="14" t="s">
        <v>73</v>
      </c>
      <c r="AY405" s="250" t="s">
        <v>139</v>
      </c>
    </row>
    <row r="406" s="13" customFormat="1">
      <c r="A406" s="13"/>
      <c r="B406" s="229"/>
      <c r="C406" s="230"/>
      <c r="D406" s="231" t="s">
        <v>149</v>
      </c>
      <c r="E406" s="232" t="s">
        <v>1</v>
      </c>
      <c r="F406" s="233" t="s">
        <v>231</v>
      </c>
      <c r="G406" s="230"/>
      <c r="H406" s="232" t="s">
        <v>1</v>
      </c>
      <c r="I406" s="234"/>
      <c r="J406" s="230"/>
      <c r="K406" s="230"/>
      <c r="L406" s="235"/>
      <c r="M406" s="236"/>
      <c r="N406" s="237"/>
      <c r="O406" s="237"/>
      <c r="P406" s="237"/>
      <c r="Q406" s="237"/>
      <c r="R406" s="237"/>
      <c r="S406" s="237"/>
      <c r="T406" s="23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9" t="s">
        <v>149</v>
      </c>
      <c r="AU406" s="239" t="s">
        <v>147</v>
      </c>
      <c r="AV406" s="13" t="s">
        <v>81</v>
      </c>
      <c r="AW406" s="13" t="s">
        <v>30</v>
      </c>
      <c r="AX406" s="13" t="s">
        <v>73</v>
      </c>
      <c r="AY406" s="239" t="s">
        <v>139</v>
      </c>
    </row>
    <row r="407" s="14" customFormat="1">
      <c r="A407" s="14"/>
      <c r="B407" s="240"/>
      <c r="C407" s="241"/>
      <c r="D407" s="231" t="s">
        <v>149</v>
      </c>
      <c r="E407" s="242" t="s">
        <v>1</v>
      </c>
      <c r="F407" s="243" t="s">
        <v>385</v>
      </c>
      <c r="G407" s="241"/>
      <c r="H407" s="244">
        <v>4.6020000000000003</v>
      </c>
      <c r="I407" s="245"/>
      <c r="J407" s="241"/>
      <c r="K407" s="241"/>
      <c r="L407" s="246"/>
      <c r="M407" s="247"/>
      <c r="N407" s="248"/>
      <c r="O407" s="248"/>
      <c r="P407" s="248"/>
      <c r="Q407" s="248"/>
      <c r="R407" s="248"/>
      <c r="S407" s="248"/>
      <c r="T407" s="249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0" t="s">
        <v>149</v>
      </c>
      <c r="AU407" s="250" t="s">
        <v>147</v>
      </c>
      <c r="AV407" s="14" t="s">
        <v>147</v>
      </c>
      <c r="AW407" s="14" t="s">
        <v>30</v>
      </c>
      <c r="AX407" s="14" t="s">
        <v>73</v>
      </c>
      <c r="AY407" s="250" t="s">
        <v>139</v>
      </c>
    </row>
    <row r="408" s="13" customFormat="1">
      <c r="A408" s="13"/>
      <c r="B408" s="229"/>
      <c r="C408" s="230"/>
      <c r="D408" s="231" t="s">
        <v>149</v>
      </c>
      <c r="E408" s="232" t="s">
        <v>1</v>
      </c>
      <c r="F408" s="233" t="s">
        <v>215</v>
      </c>
      <c r="G408" s="230"/>
      <c r="H408" s="232" t="s">
        <v>1</v>
      </c>
      <c r="I408" s="234"/>
      <c r="J408" s="230"/>
      <c r="K408" s="230"/>
      <c r="L408" s="235"/>
      <c r="M408" s="236"/>
      <c r="N408" s="237"/>
      <c r="O408" s="237"/>
      <c r="P408" s="237"/>
      <c r="Q408" s="237"/>
      <c r="R408" s="237"/>
      <c r="S408" s="237"/>
      <c r="T408" s="23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9" t="s">
        <v>149</v>
      </c>
      <c r="AU408" s="239" t="s">
        <v>147</v>
      </c>
      <c r="AV408" s="13" t="s">
        <v>81</v>
      </c>
      <c r="AW408" s="13" t="s">
        <v>30</v>
      </c>
      <c r="AX408" s="13" t="s">
        <v>73</v>
      </c>
      <c r="AY408" s="239" t="s">
        <v>139</v>
      </c>
    </row>
    <row r="409" s="14" customFormat="1">
      <c r="A409" s="14"/>
      <c r="B409" s="240"/>
      <c r="C409" s="241"/>
      <c r="D409" s="231" t="s">
        <v>149</v>
      </c>
      <c r="E409" s="242" t="s">
        <v>1</v>
      </c>
      <c r="F409" s="243" t="s">
        <v>216</v>
      </c>
      <c r="G409" s="241"/>
      <c r="H409" s="244">
        <v>4.2999999999999998</v>
      </c>
      <c r="I409" s="245"/>
      <c r="J409" s="241"/>
      <c r="K409" s="241"/>
      <c r="L409" s="246"/>
      <c r="M409" s="247"/>
      <c r="N409" s="248"/>
      <c r="O409" s="248"/>
      <c r="P409" s="248"/>
      <c r="Q409" s="248"/>
      <c r="R409" s="248"/>
      <c r="S409" s="248"/>
      <c r="T409" s="249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0" t="s">
        <v>149</v>
      </c>
      <c r="AU409" s="250" t="s">
        <v>147</v>
      </c>
      <c r="AV409" s="14" t="s">
        <v>147</v>
      </c>
      <c r="AW409" s="14" t="s">
        <v>30</v>
      </c>
      <c r="AX409" s="14" t="s">
        <v>73</v>
      </c>
      <c r="AY409" s="250" t="s">
        <v>139</v>
      </c>
    </row>
    <row r="410" s="15" customFormat="1">
      <c r="A410" s="15"/>
      <c r="B410" s="262"/>
      <c r="C410" s="263"/>
      <c r="D410" s="231" t="s">
        <v>149</v>
      </c>
      <c r="E410" s="264" t="s">
        <v>1</v>
      </c>
      <c r="F410" s="265" t="s">
        <v>170</v>
      </c>
      <c r="G410" s="263"/>
      <c r="H410" s="266">
        <v>20.036000000000001</v>
      </c>
      <c r="I410" s="267"/>
      <c r="J410" s="263"/>
      <c r="K410" s="263"/>
      <c r="L410" s="268"/>
      <c r="M410" s="269"/>
      <c r="N410" s="270"/>
      <c r="O410" s="270"/>
      <c r="P410" s="270"/>
      <c r="Q410" s="270"/>
      <c r="R410" s="270"/>
      <c r="S410" s="270"/>
      <c r="T410" s="271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2" t="s">
        <v>149</v>
      </c>
      <c r="AU410" s="272" t="s">
        <v>147</v>
      </c>
      <c r="AV410" s="15" t="s">
        <v>146</v>
      </c>
      <c r="AW410" s="15" t="s">
        <v>30</v>
      </c>
      <c r="AX410" s="15" t="s">
        <v>81</v>
      </c>
      <c r="AY410" s="272" t="s">
        <v>139</v>
      </c>
    </row>
    <row r="411" s="12" customFormat="1" ht="22.8" customHeight="1">
      <c r="A411" s="12"/>
      <c r="B411" s="199"/>
      <c r="C411" s="200"/>
      <c r="D411" s="201" t="s">
        <v>72</v>
      </c>
      <c r="E411" s="213" t="s">
        <v>386</v>
      </c>
      <c r="F411" s="213" t="s">
        <v>387</v>
      </c>
      <c r="G411" s="200"/>
      <c r="H411" s="200"/>
      <c r="I411" s="203"/>
      <c r="J411" s="214">
        <f>BK411</f>
        <v>0</v>
      </c>
      <c r="K411" s="200"/>
      <c r="L411" s="205"/>
      <c r="M411" s="206"/>
      <c r="N411" s="207"/>
      <c r="O411" s="207"/>
      <c r="P411" s="208">
        <f>SUM(P412:P418)</f>
        <v>0</v>
      </c>
      <c r="Q411" s="207"/>
      <c r="R411" s="208">
        <f>SUM(R412:R418)</f>
        <v>0</v>
      </c>
      <c r="S411" s="207"/>
      <c r="T411" s="209">
        <f>SUM(T412:T418)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10" t="s">
        <v>81</v>
      </c>
      <c r="AT411" s="211" t="s">
        <v>72</v>
      </c>
      <c r="AU411" s="211" t="s">
        <v>81</v>
      </c>
      <c r="AY411" s="210" t="s">
        <v>139</v>
      </c>
      <c r="BK411" s="212">
        <f>SUM(BK412:BK418)</f>
        <v>0</v>
      </c>
    </row>
    <row r="412" s="2" customFormat="1" ht="24.15" customHeight="1">
      <c r="A412" s="38"/>
      <c r="B412" s="39"/>
      <c r="C412" s="215" t="s">
        <v>388</v>
      </c>
      <c r="D412" s="215" t="s">
        <v>142</v>
      </c>
      <c r="E412" s="216" t="s">
        <v>389</v>
      </c>
      <c r="F412" s="217" t="s">
        <v>390</v>
      </c>
      <c r="G412" s="218" t="s">
        <v>145</v>
      </c>
      <c r="H412" s="219">
        <v>5.8819999999999997</v>
      </c>
      <c r="I412" s="220"/>
      <c r="J412" s="221">
        <f>ROUND(I412*H412,2)</f>
        <v>0</v>
      </c>
      <c r="K412" s="222"/>
      <c r="L412" s="44"/>
      <c r="M412" s="223" t="s">
        <v>1</v>
      </c>
      <c r="N412" s="224" t="s">
        <v>39</v>
      </c>
      <c r="O412" s="91"/>
      <c r="P412" s="225">
        <f>O412*H412</f>
        <v>0</v>
      </c>
      <c r="Q412" s="225">
        <v>0</v>
      </c>
      <c r="R412" s="225">
        <f>Q412*H412</f>
        <v>0</v>
      </c>
      <c r="S412" s="225">
        <v>0</v>
      </c>
      <c r="T412" s="22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7" t="s">
        <v>146</v>
      </c>
      <c r="AT412" s="227" t="s">
        <v>142</v>
      </c>
      <c r="AU412" s="227" t="s">
        <v>147</v>
      </c>
      <c r="AY412" s="17" t="s">
        <v>139</v>
      </c>
      <c r="BE412" s="228">
        <f>IF(N412="základní",J412,0)</f>
        <v>0</v>
      </c>
      <c r="BF412" s="228">
        <f>IF(N412="snížená",J412,0)</f>
        <v>0</v>
      </c>
      <c r="BG412" s="228">
        <f>IF(N412="zákl. přenesená",J412,0)</f>
        <v>0</v>
      </c>
      <c r="BH412" s="228">
        <f>IF(N412="sníž. přenesená",J412,0)</f>
        <v>0</v>
      </c>
      <c r="BI412" s="228">
        <f>IF(N412="nulová",J412,0)</f>
        <v>0</v>
      </c>
      <c r="BJ412" s="17" t="s">
        <v>147</v>
      </c>
      <c r="BK412" s="228">
        <f>ROUND(I412*H412,2)</f>
        <v>0</v>
      </c>
      <c r="BL412" s="17" t="s">
        <v>146</v>
      </c>
      <c r="BM412" s="227" t="s">
        <v>391</v>
      </c>
    </row>
    <row r="413" s="2" customFormat="1" ht="33" customHeight="1">
      <c r="A413" s="38"/>
      <c r="B413" s="39"/>
      <c r="C413" s="215" t="s">
        <v>392</v>
      </c>
      <c r="D413" s="215" t="s">
        <v>142</v>
      </c>
      <c r="E413" s="216" t="s">
        <v>393</v>
      </c>
      <c r="F413" s="217" t="s">
        <v>394</v>
      </c>
      <c r="G413" s="218" t="s">
        <v>145</v>
      </c>
      <c r="H413" s="219">
        <v>11.763999999999999</v>
      </c>
      <c r="I413" s="220"/>
      <c r="J413" s="221">
        <f>ROUND(I413*H413,2)</f>
        <v>0</v>
      </c>
      <c r="K413" s="222"/>
      <c r="L413" s="44"/>
      <c r="M413" s="223" t="s">
        <v>1</v>
      </c>
      <c r="N413" s="224" t="s">
        <v>39</v>
      </c>
      <c r="O413" s="91"/>
      <c r="P413" s="225">
        <f>O413*H413</f>
        <v>0</v>
      </c>
      <c r="Q413" s="225">
        <v>0</v>
      </c>
      <c r="R413" s="225">
        <f>Q413*H413</f>
        <v>0</v>
      </c>
      <c r="S413" s="225">
        <v>0</v>
      </c>
      <c r="T413" s="226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7" t="s">
        <v>146</v>
      </c>
      <c r="AT413" s="227" t="s">
        <v>142</v>
      </c>
      <c r="AU413" s="227" t="s">
        <v>147</v>
      </c>
      <c r="AY413" s="17" t="s">
        <v>139</v>
      </c>
      <c r="BE413" s="228">
        <f>IF(N413="základní",J413,0)</f>
        <v>0</v>
      </c>
      <c r="BF413" s="228">
        <f>IF(N413="snížená",J413,0)</f>
        <v>0</v>
      </c>
      <c r="BG413" s="228">
        <f>IF(N413="zákl. přenesená",J413,0)</f>
        <v>0</v>
      </c>
      <c r="BH413" s="228">
        <f>IF(N413="sníž. přenesená",J413,0)</f>
        <v>0</v>
      </c>
      <c r="BI413" s="228">
        <f>IF(N413="nulová",J413,0)</f>
        <v>0</v>
      </c>
      <c r="BJ413" s="17" t="s">
        <v>147</v>
      </c>
      <c r="BK413" s="228">
        <f>ROUND(I413*H413,2)</f>
        <v>0</v>
      </c>
      <c r="BL413" s="17" t="s">
        <v>146</v>
      </c>
      <c r="BM413" s="227" t="s">
        <v>395</v>
      </c>
    </row>
    <row r="414" s="14" customFormat="1">
      <c r="A414" s="14"/>
      <c r="B414" s="240"/>
      <c r="C414" s="241"/>
      <c r="D414" s="231" t="s">
        <v>149</v>
      </c>
      <c r="E414" s="241"/>
      <c r="F414" s="243" t="s">
        <v>396</v>
      </c>
      <c r="G414" s="241"/>
      <c r="H414" s="244">
        <v>11.763999999999999</v>
      </c>
      <c r="I414" s="245"/>
      <c r="J414" s="241"/>
      <c r="K414" s="241"/>
      <c r="L414" s="246"/>
      <c r="M414" s="247"/>
      <c r="N414" s="248"/>
      <c r="O414" s="248"/>
      <c r="P414" s="248"/>
      <c r="Q414" s="248"/>
      <c r="R414" s="248"/>
      <c r="S414" s="248"/>
      <c r="T414" s="249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0" t="s">
        <v>149</v>
      </c>
      <c r="AU414" s="250" t="s">
        <v>147</v>
      </c>
      <c r="AV414" s="14" t="s">
        <v>147</v>
      </c>
      <c r="AW414" s="14" t="s">
        <v>4</v>
      </c>
      <c r="AX414" s="14" t="s">
        <v>81</v>
      </c>
      <c r="AY414" s="250" t="s">
        <v>139</v>
      </c>
    </row>
    <row r="415" s="2" customFormat="1" ht="24.15" customHeight="1">
      <c r="A415" s="38"/>
      <c r="B415" s="39"/>
      <c r="C415" s="215" t="s">
        <v>397</v>
      </c>
      <c r="D415" s="215" t="s">
        <v>142</v>
      </c>
      <c r="E415" s="216" t="s">
        <v>398</v>
      </c>
      <c r="F415" s="217" t="s">
        <v>399</v>
      </c>
      <c r="G415" s="218" t="s">
        <v>145</v>
      </c>
      <c r="H415" s="219">
        <v>5.8819999999999997</v>
      </c>
      <c r="I415" s="220"/>
      <c r="J415" s="221">
        <f>ROUND(I415*H415,2)</f>
        <v>0</v>
      </c>
      <c r="K415" s="222"/>
      <c r="L415" s="44"/>
      <c r="M415" s="223" t="s">
        <v>1</v>
      </c>
      <c r="N415" s="224" t="s">
        <v>39</v>
      </c>
      <c r="O415" s="91"/>
      <c r="P415" s="225">
        <f>O415*H415</f>
        <v>0</v>
      </c>
      <c r="Q415" s="225">
        <v>0</v>
      </c>
      <c r="R415" s="225">
        <f>Q415*H415</f>
        <v>0</v>
      </c>
      <c r="S415" s="225">
        <v>0</v>
      </c>
      <c r="T415" s="226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7" t="s">
        <v>146</v>
      </c>
      <c r="AT415" s="227" t="s">
        <v>142</v>
      </c>
      <c r="AU415" s="227" t="s">
        <v>147</v>
      </c>
      <c r="AY415" s="17" t="s">
        <v>139</v>
      </c>
      <c r="BE415" s="228">
        <f>IF(N415="základní",J415,0)</f>
        <v>0</v>
      </c>
      <c r="BF415" s="228">
        <f>IF(N415="snížená",J415,0)</f>
        <v>0</v>
      </c>
      <c r="BG415" s="228">
        <f>IF(N415="zákl. přenesená",J415,0)</f>
        <v>0</v>
      </c>
      <c r="BH415" s="228">
        <f>IF(N415="sníž. přenesená",J415,0)</f>
        <v>0</v>
      </c>
      <c r="BI415" s="228">
        <f>IF(N415="nulová",J415,0)</f>
        <v>0</v>
      </c>
      <c r="BJ415" s="17" t="s">
        <v>147</v>
      </c>
      <c r="BK415" s="228">
        <f>ROUND(I415*H415,2)</f>
        <v>0</v>
      </c>
      <c r="BL415" s="17" t="s">
        <v>146</v>
      </c>
      <c r="BM415" s="227" t="s">
        <v>400</v>
      </c>
    </row>
    <row r="416" s="2" customFormat="1" ht="24.15" customHeight="1">
      <c r="A416" s="38"/>
      <c r="B416" s="39"/>
      <c r="C416" s="215" t="s">
        <v>401</v>
      </c>
      <c r="D416" s="215" t="s">
        <v>142</v>
      </c>
      <c r="E416" s="216" t="s">
        <v>402</v>
      </c>
      <c r="F416" s="217" t="s">
        <v>403</v>
      </c>
      <c r="G416" s="218" t="s">
        <v>145</v>
      </c>
      <c r="H416" s="219">
        <v>111.758</v>
      </c>
      <c r="I416" s="220"/>
      <c r="J416" s="221">
        <f>ROUND(I416*H416,2)</f>
        <v>0</v>
      </c>
      <c r="K416" s="222"/>
      <c r="L416" s="44"/>
      <c r="M416" s="223" t="s">
        <v>1</v>
      </c>
      <c r="N416" s="224" t="s">
        <v>39</v>
      </c>
      <c r="O416" s="91"/>
      <c r="P416" s="225">
        <f>O416*H416</f>
        <v>0</v>
      </c>
      <c r="Q416" s="225">
        <v>0</v>
      </c>
      <c r="R416" s="225">
        <f>Q416*H416</f>
        <v>0</v>
      </c>
      <c r="S416" s="225">
        <v>0</v>
      </c>
      <c r="T416" s="22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7" t="s">
        <v>146</v>
      </c>
      <c r="AT416" s="227" t="s">
        <v>142</v>
      </c>
      <c r="AU416" s="227" t="s">
        <v>147</v>
      </c>
      <c r="AY416" s="17" t="s">
        <v>139</v>
      </c>
      <c r="BE416" s="228">
        <f>IF(N416="základní",J416,0)</f>
        <v>0</v>
      </c>
      <c r="BF416" s="228">
        <f>IF(N416="snížená",J416,0)</f>
        <v>0</v>
      </c>
      <c r="BG416" s="228">
        <f>IF(N416="zákl. přenesená",J416,0)</f>
        <v>0</v>
      </c>
      <c r="BH416" s="228">
        <f>IF(N416="sníž. přenesená",J416,0)</f>
        <v>0</v>
      </c>
      <c r="BI416" s="228">
        <f>IF(N416="nulová",J416,0)</f>
        <v>0</v>
      </c>
      <c r="BJ416" s="17" t="s">
        <v>147</v>
      </c>
      <c r="BK416" s="228">
        <f>ROUND(I416*H416,2)</f>
        <v>0</v>
      </c>
      <c r="BL416" s="17" t="s">
        <v>146</v>
      </c>
      <c r="BM416" s="227" t="s">
        <v>404</v>
      </c>
    </row>
    <row r="417" s="14" customFormat="1">
      <c r="A417" s="14"/>
      <c r="B417" s="240"/>
      <c r="C417" s="241"/>
      <c r="D417" s="231" t="s">
        <v>149</v>
      </c>
      <c r="E417" s="241"/>
      <c r="F417" s="243" t="s">
        <v>405</v>
      </c>
      <c r="G417" s="241"/>
      <c r="H417" s="244">
        <v>111.758</v>
      </c>
      <c r="I417" s="245"/>
      <c r="J417" s="241"/>
      <c r="K417" s="241"/>
      <c r="L417" s="246"/>
      <c r="M417" s="247"/>
      <c r="N417" s="248"/>
      <c r="O417" s="248"/>
      <c r="P417" s="248"/>
      <c r="Q417" s="248"/>
      <c r="R417" s="248"/>
      <c r="S417" s="248"/>
      <c r="T417" s="24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0" t="s">
        <v>149</v>
      </c>
      <c r="AU417" s="250" t="s">
        <v>147</v>
      </c>
      <c r="AV417" s="14" t="s">
        <v>147</v>
      </c>
      <c r="AW417" s="14" t="s">
        <v>4</v>
      </c>
      <c r="AX417" s="14" t="s">
        <v>81</v>
      </c>
      <c r="AY417" s="250" t="s">
        <v>139</v>
      </c>
    </row>
    <row r="418" s="2" customFormat="1" ht="33" customHeight="1">
      <c r="A418" s="38"/>
      <c r="B418" s="39"/>
      <c r="C418" s="215" t="s">
        <v>406</v>
      </c>
      <c r="D418" s="215" t="s">
        <v>142</v>
      </c>
      <c r="E418" s="216" t="s">
        <v>407</v>
      </c>
      <c r="F418" s="217" t="s">
        <v>408</v>
      </c>
      <c r="G418" s="218" t="s">
        <v>145</v>
      </c>
      <c r="H418" s="219">
        <v>5.8819999999999997</v>
      </c>
      <c r="I418" s="220"/>
      <c r="J418" s="221">
        <f>ROUND(I418*H418,2)</f>
        <v>0</v>
      </c>
      <c r="K418" s="222"/>
      <c r="L418" s="44"/>
      <c r="M418" s="223" t="s">
        <v>1</v>
      </c>
      <c r="N418" s="224" t="s">
        <v>39</v>
      </c>
      <c r="O418" s="91"/>
      <c r="P418" s="225">
        <f>O418*H418</f>
        <v>0</v>
      </c>
      <c r="Q418" s="225">
        <v>0</v>
      </c>
      <c r="R418" s="225">
        <f>Q418*H418</f>
        <v>0</v>
      </c>
      <c r="S418" s="225">
        <v>0</v>
      </c>
      <c r="T418" s="226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7" t="s">
        <v>146</v>
      </c>
      <c r="AT418" s="227" t="s">
        <v>142</v>
      </c>
      <c r="AU418" s="227" t="s">
        <v>147</v>
      </c>
      <c r="AY418" s="17" t="s">
        <v>139</v>
      </c>
      <c r="BE418" s="228">
        <f>IF(N418="základní",J418,0)</f>
        <v>0</v>
      </c>
      <c r="BF418" s="228">
        <f>IF(N418="snížená",J418,0)</f>
        <v>0</v>
      </c>
      <c r="BG418" s="228">
        <f>IF(N418="zákl. přenesená",J418,0)</f>
        <v>0</v>
      </c>
      <c r="BH418" s="228">
        <f>IF(N418="sníž. přenesená",J418,0)</f>
        <v>0</v>
      </c>
      <c r="BI418" s="228">
        <f>IF(N418="nulová",J418,0)</f>
        <v>0</v>
      </c>
      <c r="BJ418" s="17" t="s">
        <v>147</v>
      </c>
      <c r="BK418" s="228">
        <f>ROUND(I418*H418,2)</f>
        <v>0</v>
      </c>
      <c r="BL418" s="17" t="s">
        <v>146</v>
      </c>
      <c r="BM418" s="227" t="s">
        <v>409</v>
      </c>
    </row>
    <row r="419" s="12" customFormat="1" ht="22.8" customHeight="1">
      <c r="A419" s="12"/>
      <c r="B419" s="199"/>
      <c r="C419" s="200"/>
      <c r="D419" s="201" t="s">
        <v>72</v>
      </c>
      <c r="E419" s="213" t="s">
        <v>410</v>
      </c>
      <c r="F419" s="213" t="s">
        <v>411</v>
      </c>
      <c r="G419" s="200"/>
      <c r="H419" s="200"/>
      <c r="I419" s="203"/>
      <c r="J419" s="214">
        <f>BK419</f>
        <v>0</v>
      </c>
      <c r="K419" s="200"/>
      <c r="L419" s="205"/>
      <c r="M419" s="206"/>
      <c r="N419" s="207"/>
      <c r="O419" s="207"/>
      <c r="P419" s="208">
        <f>SUM(P420:P421)</f>
        <v>0</v>
      </c>
      <c r="Q419" s="207"/>
      <c r="R419" s="208">
        <f>SUM(R420:R421)</f>
        <v>0</v>
      </c>
      <c r="S419" s="207"/>
      <c r="T419" s="209">
        <f>SUM(T420:T421)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10" t="s">
        <v>81</v>
      </c>
      <c r="AT419" s="211" t="s">
        <v>72</v>
      </c>
      <c r="AU419" s="211" t="s">
        <v>81</v>
      </c>
      <c r="AY419" s="210" t="s">
        <v>139</v>
      </c>
      <c r="BK419" s="212">
        <f>SUM(BK420:BK421)</f>
        <v>0</v>
      </c>
    </row>
    <row r="420" s="2" customFormat="1" ht="24.15" customHeight="1">
      <c r="A420" s="38"/>
      <c r="B420" s="39"/>
      <c r="C420" s="215" t="s">
        <v>412</v>
      </c>
      <c r="D420" s="215" t="s">
        <v>142</v>
      </c>
      <c r="E420" s="216" t="s">
        <v>413</v>
      </c>
      <c r="F420" s="217" t="s">
        <v>414</v>
      </c>
      <c r="G420" s="218" t="s">
        <v>145</v>
      </c>
      <c r="H420" s="219">
        <v>4.0750000000000002</v>
      </c>
      <c r="I420" s="220"/>
      <c r="J420" s="221">
        <f>ROUND(I420*H420,2)</f>
        <v>0</v>
      </c>
      <c r="K420" s="222"/>
      <c r="L420" s="44"/>
      <c r="M420" s="223" t="s">
        <v>1</v>
      </c>
      <c r="N420" s="224" t="s">
        <v>39</v>
      </c>
      <c r="O420" s="91"/>
      <c r="P420" s="225">
        <f>O420*H420</f>
        <v>0</v>
      </c>
      <c r="Q420" s="225">
        <v>0</v>
      </c>
      <c r="R420" s="225">
        <f>Q420*H420</f>
        <v>0</v>
      </c>
      <c r="S420" s="225">
        <v>0</v>
      </c>
      <c r="T420" s="226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7" t="s">
        <v>257</v>
      </c>
      <c r="AT420" s="227" t="s">
        <v>142</v>
      </c>
      <c r="AU420" s="227" t="s">
        <v>147</v>
      </c>
      <c r="AY420" s="17" t="s">
        <v>139</v>
      </c>
      <c r="BE420" s="228">
        <f>IF(N420="základní",J420,0)</f>
        <v>0</v>
      </c>
      <c r="BF420" s="228">
        <f>IF(N420="snížená",J420,0)</f>
        <v>0</v>
      </c>
      <c r="BG420" s="228">
        <f>IF(N420="zákl. přenesená",J420,0)</f>
        <v>0</v>
      </c>
      <c r="BH420" s="228">
        <f>IF(N420="sníž. přenesená",J420,0)</f>
        <v>0</v>
      </c>
      <c r="BI420" s="228">
        <f>IF(N420="nulová",J420,0)</f>
        <v>0</v>
      </c>
      <c r="BJ420" s="17" t="s">
        <v>147</v>
      </c>
      <c r="BK420" s="228">
        <f>ROUND(I420*H420,2)</f>
        <v>0</v>
      </c>
      <c r="BL420" s="17" t="s">
        <v>257</v>
      </c>
      <c r="BM420" s="227" t="s">
        <v>415</v>
      </c>
    </row>
    <row r="421" s="2" customFormat="1" ht="24.15" customHeight="1">
      <c r="A421" s="38"/>
      <c r="B421" s="39"/>
      <c r="C421" s="215" t="s">
        <v>416</v>
      </c>
      <c r="D421" s="215" t="s">
        <v>142</v>
      </c>
      <c r="E421" s="216" t="s">
        <v>417</v>
      </c>
      <c r="F421" s="217" t="s">
        <v>418</v>
      </c>
      <c r="G421" s="218" t="s">
        <v>145</v>
      </c>
      <c r="H421" s="219">
        <v>4.0750000000000002</v>
      </c>
      <c r="I421" s="220"/>
      <c r="J421" s="221">
        <f>ROUND(I421*H421,2)</f>
        <v>0</v>
      </c>
      <c r="K421" s="222"/>
      <c r="L421" s="44"/>
      <c r="M421" s="223" t="s">
        <v>1</v>
      </c>
      <c r="N421" s="224" t="s">
        <v>39</v>
      </c>
      <c r="O421" s="91"/>
      <c r="P421" s="225">
        <f>O421*H421</f>
        <v>0</v>
      </c>
      <c r="Q421" s="225">
        <v>0</v>
      </c>
      <c r="R421" s="225">
        <f>Q421*H421</f>
        <v>0</v>
      </c>
      <c r="S421" s="225">
        <v>0</v>
      </c>
      <c r="T421" s="226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7" t="s">
        <v>146</v>
      </c>
      <c r="AT421" s="227" t="s">
        <v>142</v>
      </c>
      <c r="AU421" s="227" t="s">
        <v>147</v>
      </c>
      <c r="AY421" s="17" t="s">
        <v>139</v>
      </c>
      <c r="BE421" s="228">
        <f>IF(N421="základní",J421,0)</f>
        <v>0</v>
      </c>
      <c r="BF421" s="228">
        <f>IF(N421="snížená",J421,0)</f>
        <v>0</v>
      </c>
      <c r="BG421" s="228">
        <f>IF(N421="zákl. přenesená",J421,0)</f>
        <v>0</v>
      </c>
      <c r="BH421" s="228">
        <f>IF(N421="sníž. přenesená",J421,0)</f>
        <v>0</v>
      </c>
      <c r="BI421" s="228">
        <f>IF(N421="nulová",J421,0)</f>
        <v>0</v>
      </c>
      <c r="BJ421" s="17" t="s">
        <v>147</v>
      </c>
      <c r="BK421" s="228">
        <f>ROUND(I421*H421,2)</f>
        <v>0</v>
      </c>
      <c r="BL421" s="17" t="s">
        <v>146</v>
      </c>
      <c r="BM421" s="227" t="s">
        <v>419</v>
      </c>
    </row>
    <row r="422" s="12" customFormat="1" ht="25.92" customHeight="1">
      <c r="A422" s="12"/>
      <c r="B422" s="199"/>
      <c r="C422" s="200"/>
      <c r="D422" s="201" t="s">
        <v>72</v>
      </c>
      <c r="E422" s="202" t="s">
        <v>420</v>
      </c>
      <c r="F422" s="202" t="s">
        <v>421</v>
      </c>
      <c r="G422" s="200"/>
      <c r="H422" s="200"/>
      <c r="I422" s="203"/>
      <c r="J422" s="204">
        <f>BK422</f>
        <v>0</v>
      </c>
      <c r="K422" s="200"/>
      <c r="L422" s="205"/>
      <c r="M422" s="206"/>
      <c r="N422" s="207"/>
      <c r="O422" s="207"/>
      <c r="P422" s="208">
        <f>P423+P453+P535+P603+P617+P684+P691+P699+P711+P764+P1031+P1070+P1082+P1093+P1134+P1146+P1235+P1302+P1360+P1436+P1608+P1853</f>
        <v>0</v>
      </c>
      <c r="Q422" s="207"/>
      <c r="R422" s="208">
        <f>R423+R453+R535+R603+R617+R684+R691+R699+R711+R764+R1031+R1070+R1082+R1093+R1134+R1146+R1235+R1302+R1360+R1436+R1608+R1853</f>
        <v>1.91225869</v>
      </c>
      <c r="S422" s="207"/>
      <c r="T422" s="209">
        <f>T423+T453+T535+T603+T617+T684+T691+T699+T711+T764+T1031+T1070+T1082+T1093+T1134+T1146+T1235+T1302+T1360+T1436+T1608+T1853</f>
        <v>1.70392616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0" t="s">
        <v>147</v>
      </c>
      <c r="AT422" s="211" t="s">
        <v>72</v>
      </c>
      <c r="AU422" s="211" t="s">
        <v>73</v>
      </c>
      <c r="AY422" s="210" t="s">
        <v>139</v>
      </c>
      <c r="BK422" s="212">
        <f>BK423+BK453+BK535+BK603+BK617+BK684+BK691+BK699+BK711+BK764+BK1031+BK1070+BK1082+BK1093+BK1134+BK1146+BK1235+BK1302+BK1360+BK1436+BK1608+BK1853</f>
        <v>0</v>
      </c>
    </row>
    <row r="423" s="12" customFormat="1" ht="22.8" customHeight="1">
      <c r="A423" s="12"/>
      <c r="B423" s="199"/>
      <c r="C423" s="200"/>
      <c r="D423" s="201" t="s">
        <v>72</v>
      </c>
      <c r="E423" s="213" t="s">
        <v>422</v>
      </c>
      <c r="F423" s="213" t="s">
        <v>423</v>
      </c>
      <c r="G423" s="200"/>
      <c r="H423" s="200"/>
      <c r="I423" s="203"/>
      <c r="J423" s="214">
        <f>BK423</f>
        <v>0</v>
      </c>
      <c r="K423" s="200"/>
      <c r="L423" s="205"/>
      <c r="M423" s="206"/>
      <c r="N423" s="207"/>
      <c r="O423" s="207"/>
      <c r="P423" s="208">
        <f>SUM(P424:P452)</f>
        <v>0</v>
      </c>
      <c r="Q423" s="207"/>
      <c r="R423" s="208">
        <f>SUM(R424:R452)</f>
        <v>0.046502379999999996</v>
      </c>
      <c r="S423" s="207"/>
      <c r="T423" s="209">
        <f>SUM(T424:T452)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10" t="s">
        <v>147</v>
      </c>
      <c r="AT423" s="211" t="s">
        <v>72</v>
      </c>
      <c r="AU423" s="211" t="s">
        <v>81</v>
      </c>
      <c r="AY423" s="210" t="s">
        <v>139</v>
      </c>
      <c r="BK423" s="212">
        <f>SUM(BK424:BK452)</f>
        <v>0</v>
      </c>
    </row>
    <row r="424" s="2" customFormat="1" ht="24.15" customHeight="1">
      <c r="A424" s="38"/>
      <c r="B424" s="39"/>
      <c r="C424" s="215" t="s">
        <v>424</v>
      </c>
      <c r="D424" s="215" t="s">
        <v>142</v>
      </c>
      <c r="E424" s="216" t="s">
        <v>425</v>
      </c>
      <c r="F424" s="217" t="s">
        <v>426</v>
      </c>
      <c r="G424" s="218" t="s">
        <v>174</v>
      </c>
      <c r="H424" s="219">
        <v>6.4640000000000004</v>
      </c>
      <c r="I424" s="220"/>
      <c r="J424" s="221">
        <f>ROUND(I424*H424,2)</f>
        <v>0</v>
      </c>
      <c r="K424" s="222"/>
      <c r="L424" s="44"/>
      <c r="M424" s="223" t="s">
        <v>1</v>
      </c>
      <c r="N424" s="224" t="s">
        <v>39</v>
      </c>
      <c r="O424" s="91"/>
      <c r="P424" s="225">
        <f>O424*H424</f>
        <v>0</v>
      </c>
      <c r="Q424" s="225">
        <v>0</v>
      </c>
      <c r="R424" s="225">
        <f>Q424*H424</f>
        <v>0</v>
      </c>
      <c r="S424" s="225">
        <v>0</v>
      </c>
      <c r="T424" s="226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7" t="s">
        <v>257</v>
      </c>
      <c r="AT424" s="227" t="s">
        <v>142</v>
      </c>
      <c r="AU424" s="227" t="s">
        <v>147</v>
      </c>
      <c r="AY424" s="17" t="s">
        <v>139</v>
      </c>
      <c r="BE424" s="228">
        <f>IF(N424="základní",J424,0)</f>
        <v>0</v>
      </c>
      <c r="BF424" s="228">
        <f>IF(N424="snížená",J424,0)</f>
        <v>0</v>
      </c>
      <c r="BG424" s="228">
        <f>IF(N424="zákl. přenesená",J424,0)</f>
        <v>0</v>
      </c>
      <c r="BH424" s="228">
        <f>IF(N424="sníž. přenesená",J424,0)</f>
        <v>0</v>
      </c>
      <c r="BI424" s="228">
        <f>IF(N424="nulová",J424,0)</f>
        <v>0</v>
      </c>
      <c r="BJ424" s="17" t="s">
        <v>147</v>
      </c>
      <c r="BK424" s="228">
        <f>ROUND(I424*H424,2)</f>
        <v>0</v>
      </c>
      <c r="BL424" s="17" t="s">
        <v>257</v>
      </c>
      <c r="BM424" s="227" t="s">
        <v>427</v>
      </c>
    </row>
    <row r="425" s="13" customFormat="1">
      <c r="A425" s="13"/>
      <c r="B425" s="229"/>
      <c r="C425" s="230"/>
      <c r="D425" s="231" t="s">
        <v>149</v>
      </c>
      <c r="E425" s="232" t="s">
        <v>1</v>
      </c>
      <c r="F425" s="233" t="s">
        <v>428</v>
      </c>
      <c r="G425" s="230"/>
      <c r="H425" s="232" t="s">
        <v>1</v>
      </c>
      <c r="I425" s="234"/>
      <c r="J425" s="230"/>
      <c r="K425" s="230"/>
      <c r="L425" s="235"/>
      <c r="M425" s="236"/>
      <c r="N425" s="237"/>
      <c r="O425" s="237"/>
      <c r="P425" s="237"/>
      <c r="Q425" s="237"/>
      <c r="R425" s="237"/>
      <c r="S425" s="237"/>
      <c r="T425" s="23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9" t="s">
        <v>149</v>
      </c>
      <c r="AU425" s="239" t="s">
        <v>147</v>
      </c>
      <c r="AV425" s="13" t="s">
        <v>81</v>
      </c>
      <c r="AW425" s="13" t="s">
        <v>30</v>
      </c>
      <c r="AX425" s="13" t="s">
        <v>73</v>
      </c>
      <c r="AY425" s="239" t="s">
        <v>139</v>
      </c>
    </row>
    <row r="426" s="14" customFormat="1">
      <c r="A426" s="14"/>
      <c r="B426" s="240"/>
      <c r="C426" s="241"/>
      <c r="D426" s="231" t="s">
        <v>149</v>
      </c>
      <c r="E426" s="242" t="s">
        <v>1</v>
      </c>
      <c r="F426" s="243" t="s">
        <v>429</v>
      </c>
      <c r="G426" s="241"/>
      <c r="H426" s="244">
        <v>6.4640000000000004</v>
      </c>
      <c r="I426" s="245"/>
      <c r="J426" s="241"/>
      <c r="K426" s="241"/>
      <c r="L426" s="246"/>
      <c r="M426" s="247"/>
      <c r="N426" s="248"/>
      <c r="O426" s="248"/>
      <c r="P426" s="248"/>
      <c r="Q426" s="248"/>
      <c r="R426" s="248"/>
      <c r="S426" s="248"/>
      <c r="T426" s="249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0" t="s">
        <v>149</v>
      </c>
      <c r="AU426" s="250" t="s">
        <v>147</v>
      </c>
      <c r="AV426" s="14" t="s">
        <v>147</v>
      </c>
      <c r="AW426" s="14" t="s">
        <v>30</v>
      </c>
      <c r="AX426" s="14" t="s">
        <v>73</v>
      </c>
      <c r="AY426" s="250" t="s">
        <v>139</v>
      </c>
    </row>
    <row r="427" s="15" customFormat="1">
      <c r="A427" s="15"/>
      <c r="B427" s="262"/>
      <c r="C427" s="263"/>
      <c r="D427" s="231" t="s">
        <v>149</v>
      </c>
      <c r="E427" s="264" t="s">
        <v>1</v>
      </c>
      <c r="F427" s="265" t="s">
        <v>170</v>
      </c>
      <c r="G427" s="263"/>
      <c r="H427" s="266">
        <v>6.4640000000000004</v>
      </c>
      <c r="I427" s="267"/>
      <c r="J427" s="263"/>
      <c r="K427" s="263"/>
      <c r="L427" s="268"/>
      <c r="M427" s="269"/>
      <c r="N427" s="270"/>
      <c r="O427" s="270"/>
      <c r="P427" s="270"/>
      <c r="Q427" s="270"/>
      <c r="R427" s="270"/>
      <c r="S427" s="270"/>
      <c r="T427" s="271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72" t="s">
        <v>149</v>
      </c>
      <c r="AU427" s="272" t="s">
        <v>147</v>
      </c>
      <c r="AV427" s="15" t="s">
        <v>146</v>
      </c>
      <c r="AW427" s="15" t="s">
        <v>30</v>
      </c>
      <c r="AX427" s="15" t="s">
        <v>81</v>
      </c>
      <c r="AY427" s="272" t="s">
        <v>139</v>
      </c>
    </row>
    <row r="428" s="2" customFormat="1" ht="16.5" customHeight="1">
      <c r="A428" s="38"/>
      <c r="B428" s="39"/>
      <c r="C428" s="251" t="s">
        <v>430</v>
      </c>
      <c r="D428" s="251" t="s">
        <v>152</v>
      </c>
      <c r="E428" s="252" t="s">
        <v>431</v>
      </c>
      <c r="F428" s="253" t="s">
        <v>432</v>
      </c>
      <c r="G428" s="254" t="s">
        <v>174</v>
      </c>
      <c r="H428" s="255">
        <v>6.7869999999999999</v>
      </c>
      <c r="I428" s="256"/>
      <c r="J428" s="257">
        <f>ROUND(I428*H428,2)</f>
        <v>0</v>
      </c>
      <c r="K428" s="258"/>
      <c r="L428" s="259"/>
      <c r="M428" s="260" t="s">
        <v>1</v>
      </c>
      <c r="N428" s="261" t="s">
        <v>39</v>
      </c>
      <c r="O428" s="91"/>
      <c r="P428" s="225">
        <f>O428*H428</f>
        <v>0</v>
      </c>
      <c r="Q428" s="225">
        <v>0.00091</v>
      </c>
      <c r="R428" s="225">
        <f>Q428*H428</f>
        <v>0.0061761699999999999</v>
      </c>
      <c r="S428" s="225">
        <v>0</v>
      </c>
      <c r="T428" s="226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7" t="s">
        <v>338</v>
      </c>
      <c r="AT428" s="227" t="s">
        <v>152</v>
      </c>
      <c r="AU428" s="227" t="s">
        <v>147</v>
      </c>
      <c r="AY428" s="17" t="s">
        <v>139</v>
      </c>
      <c r="BE428" s="228">
        <f>IF(N428="základní",J428,0)</f>
        <v>0</v>
      </c>
      <c r="BF428" s="228">
        <f>IF(N428="snížená",J428,0)</f>
        <v>0</v>
      </c>
      <c r="BG428" s="228">
        <f>IF(N428="zákl. přenesená",J428,0)</f>
        <v>0</v>
      </c>
      <c r="BH428" s="228">
        <f>IF(N428="sníž. přenesená",J428,0)</f>
        <v>0</v>
      </c>
      <c r="BI428" s="228">
        <f>IF(N428="nulová",J428,0)</f>
        <v>0</v>
      </c>
      <c r="BJ428" s="17" t="s">
        <v>147</v>
      </c>
      <c r="BK428" s="228">
        <f>ROUND(I428*H428,2)</f>
        <v>0</v>
      </c>
      <c r="BL428" s="17" t="s">
        <v>257</v>
      </c>
      <c r="BM428" s="227" t="s">
        <v>433</v>
      </c>
    </row>
    <row r="429" s="14" customFormat="1">
      <c r="A429" s="14"/>
      <c r="B429" s="240"/>
      <c r="C429" s="241"/>
      <c r="D429" s="231" t="s">
        <v>149</v>
      </c>
      <c r="E429" s="241"/>
      <c r="F429" s="243" t="s">
        <v>434</v>
      </c>
      <c r="G429" s="241"/>
      <c r="H429" s="244">
        <v>6.7869999999999999</v>
      </c>
      <c r="I429" s="245"/>
      <c r="J429" s="241"/>
      <c r="K429" s="241"/>
      <c r="L429" s="246"/>
      <c r="M429" s="247"/>
      <c r="N429" s="248"/>
      <c r="O429" s="248"/>
      <c r="P429" s="248"/>
      <c r="Q429" s="248"/>
      <c r="R429" s="248"/>
      <c r="S429" s="248"/>
      <c r="T429" s="24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0" t="s">
        <v>149</v>
      </c>
      <c r="AU429" s="250" t="s">
        <v>147</v>
      </c>
      <c r="AV429" s="14" t="s">
        <v>147</v>
      </c>
      <c r="AW429" s="14" t="s">
        <v>4</v>
      </c>
      <c r="AX429" s="14" t="s">
        <v>81</v>
      </c>
      <c r="AY429" s="250" t="s">
        <v>139</v>
      </c>
    </row>
    <row r="430" s="2" customFormat="1" ht="24.15" customHeight="1">
      <c r="A430" s="38"/>
      <c r="B430" s="39"/>
      <c r="C430" s="215" t="s">
        <v>435</v>
      </c>
      <c r="D430" s="215" t="s">
        <v>142</v>
      </c>
      <c r="E430" s="216" t="s">
        <v>436</v>
      </c>
      <c r="F430" s="217" t="s">
        <v>437</v>
      </c>
      <c r="G430" s="218" t="s">
        <v>160</v>
      </c>
      <c r="H430" s="219">
        <v>6</v>
      </c>
      <c r="I430" s="220"/>
      <c r="J430" s="221">
        <f>ROUND(I430*H430,2)</f>
        <v>0</v>
      </c>
      <c r="K430" s="222"/>
      <c r="L430" s="44"/>
      <c r="M430" s="223" t="s">
        <v>1</v>
      </c>
      <c r="N430" s="224" t="s">
        <v>39</v>
      </c>
      <c r="O430" s="91"/>
      <c r="P430" s="225">
        <f>O430*H430</f>
        <v>0</v>
      </c>
      <c r="Q430" s="225">
        <v>0</v>
      </c>
      <c r="R430" s="225">
        <f>Q430*H430</f>
        <v>0</v>
      </c>
      <c r="S430" s="225">
        <v>0</v>
      </c>
      <c r="T430" s="226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7" t="s">
        <v>257</v>
      </c>
      <c r="AT430" s="227" t="s">
        <v>142</v>
      </c>
      <c r="AU430" s="227" t="s">
        <v>147</v>
      </c>
      <c r="AY430" s="17" t="s">
        <v>139</v>
      </c>
      <c r="BE430" s="228">
        <f>IF(N430="základní",J430,0)</f>
        <v>0</v>
      </c>
      <c r="BF430" s="228">
        <f>IF(N430="snížená",J430,0)</f>
        <v>0</v>
      </c>
      <c r="BG430" s="228">
        <f>IF(N430="zákl. přenesená",J430,0)</f>
        <v>0</v>
      </c>
      <c r="BH430" s="228">
        <f>IF(N430="sníž. přenesená",J430,0)</f>
        <v>0</v>
      </c>
      <c r="BI430" s="228">
        <f>IF(N430="nulová",J430,0)</f>
        <v>0</v>
      </c>
      <c r="BJ430" s="17" t="s">
        <v>147</v>
      </c>
      <c r="BK430" s="228">
        <f>ROUND(I430*H430,2)</f>
        <v>0</v>
      </c>
      <c r="BL430" s="17" t="s">
        <v>257</v>
      </c>
      <c r="BM430" s="227" t="s">
        <v>438</v>
      </c>
    </row>
    <row r="431" s="13" customFormat="1">
      <c r="A431" s="13"/>
      <c r="B431" s="229"/>
      <c r="C431" s="230"/>
      <c r="D431" s="231" t="s">
        <v>149</v>
      </c>
      <c r="E431" s="232" t="s">
        <v>1</v>
      </c>
      <c r="F431" s="233" t="s">
        <v>439</v>
      </c>
      <c r="G431" s="230"/>
      <c r="H431" s="232" t="s">
        <v>1</v>
      </c>
      <c r="I431" s="234"/>
      <c r="J431" s="230"/>
      <c r="K431" s="230"/>
      <c r="L431" s="235"/>
      <c r="M431" s="236"/>
      <c r="N431" s="237"/>
      <c r="O431" s="237"/>
      <c r="P431" s="237"/>
      <c r="Q431" s="237"/>
      <c r="R431" s="237"/>
      <c r="S431" s="237"/>
      <c r="T431" s="23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9" t="s">
        <v>149</v>
      </c>
      <c r="AU431" s="239" t="s">
        <v>147</v>
      </c>
      <c r="AV431" s="13" t="s">
        <v>81</v>
      </c>
      <c r="AW431" s="13" t="s">
        <v>30</v>
      </c>
      <c r="AX431" s="13" t="s">
        <v>73</v>
      </c>
      <c r="AY431" s="239" t="s">
        <v>139</v>
      </c>
    </row>
    <row r="432" s="14" customFormat="1">
      <c r="A432" s="14"/>
      <c r="B432" s="240"/>
      <c r="C432" s="241"/>
      <c r="D432" s="231" t="s">
        <v>149</v>
      </c>
      <c r="E432" s="242" t="s">
        <v>1</v>
      </c>
      <c r="F432" s="243" t="s">
        <v>171</v>
      </c>
      <c r="G432" s="241"/>
      <c r="H432" s="244">
        <v>5</v>
      </c>
      <c r="I432" s="245"/>
      <c r="J432" s="241"/>
      <c r="K432" s="241"/>
      <c r="L432" s="246"/>
      <c r="M432" s="247"/>
      <c r="N432" s="248"/>
      <c r="O432" s="248"/>
      <c r="P432" s="248"/>
      <c r="Q432" s="248"/>
      <c r="R432" s="248"/>
      <c r="S432" s="248"/>
      <c r="T432" s="24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0" t="s">
        <v>149</v>
      </c>
      <c r="AU432" s="250" t="s">
        <v>147</v>
      </c>
      <c r="AV432" s="14" t="s">
        <v>147</v>
      </c>
      <c r="AW432" s="14" t="s">
        <v>30</v>
      </c>
      <c r="AX432" s="14" t="s">
        <v>73</v>
      </c>
      <c r="AY432" s="250" t="s">
        <v>139</v>
      </c>
    </row>
    <row r="433" s="13" customFormat="1">
      <c r="A433" s="13"/>
      <c r="B433" s="229"/>
      <c r="C433" s="230"/>
      <c r="D433" s="231" t="s">
        <v>149</v>
      </c>
      <c r="E433" s="232" t="s">
        <v>1</v>
      </c>
      <c r="F433" s="233" t="s">
        <v>440</v>
      </c>
      <c r="G433" s="230"/>
      <c r="H433" s="232" t="s">
        <v>1</v>
      </c>
      <c r="I433" s="234"/>
      <c r="J433" s="230"/>
      <c r="K433" s="230"/>
      <c r="L433" s="235"/>
      <c r="M433" s="236"/>
      <c r="N433" s="237"/>
      <c r="O433" s="237"/>
      <c r="P433" s="237"/>
      <c r="Q433" s="237"/>
      <c r="R433" s="237"/>
      <c r="S433" s="237"/>
      <c r="T433" s="23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9" t="s">
        <v>149</v>
      </c>
      <c r="AU433" s="239" t="s">
        <v>147</v>
      </c>
      <c r="AV433" s="13" t="s">
        <v>81</v>
      </c>
      <c r="AW433" s="13" t="s">
        <v>30</v>
      </c>
      <c r="AX433" s="13" t="s">
        <v>73</v>
      </c>
      <c r="AY433" s="239" t="s">
        <v>139</v>
      </c>
    </row>
    <row r="434" s="14" customFormat="1">
      <c r="A434" s="14"/>
      <c r="B434" s="240"/>
      <c r="C434" s="241"/>
      <c r="D434" s="231" t="s">
        <v>149</v>
      </c>
      <c r="E434" s="242" t="s">
        <v>1</v>
      </c>
      <c r="F434" s="243" t="s">
        <v>81</v>
      </c>
      <c r="G434" s="241"/>
      <c r="H434" s="244">
        <v>1</v>
      </c>
      <c r="I434" s="245"/>
      <c r="J434" s="241"/>
      <c r="K434" s="241"/>
      <c r="L434" s="246"/>
      <c r="M434" s="247"/>
      <c r="N434" s="248"/>
      <c r="O434" s="248"/>
      <c r="P434" s="248"/>
      <c r="Q434" s="248"/>
      <c r="R434" s="248"/>
      <c r="S434" s="248"/>
      <c r="T434" s="249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0" t="s">
        <v>149</v>
      </c>
      <c r="AU434" s="250" t="s">
        <v>147</v>
      </c>
      <c r="AV434" s="14" t="s">
        <v>147</v>
      </c>
      <c r="AW434" s="14" t="s">
        <v>30</v>
      </c>
      <c r="AX434" s="14" t="s">
        <v>73</v>
      </c>
      <c r="AY434" s="250" t="s">
        <v>139</v>
      </c>
    </row>
    <row r="435" s="15" customFormat="1">
      <c r="A435" s="15"/>
      <c r="B435" s="262"/>
      <c r="C435" s="263"/>
      <c r="D435" s="231" t="s">
        <v>149</v>
      </c>
      <c r="E435" s="264" t="s">
        <v>1</v>
      </c>
      <c r="F435" s="265" t="s">
        <v>170</v>
      </c>
      <c r="G435" s="263"/>
      <c r="H435" s="266">
        <v>6</v>
      </c>
      <c r="I435" s="267"/>
      <c r="J435" s="263"/>
      <c r="K435" s="263"/>
      <c r="L435" s="268"/>
      <c r="M435" s="269"/>
      <c r="N435" s="270"/>
      <c r="O435" s="270"/>
      <c r="P435" s="270"/>
      <c r="Q435" s="270"/>
      <c r="R435" s="270"/>
      <c r="S435" s="270"/>
      <c r="T435" s="27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2" t="s">
        <v>149</v>
      </c>
      <c r="AU435" s="272" t="s">
        <v>147</v>
      </c>
      <c r="AV435" s="15" t="s">
        <v>146</v>
      </c>
      <c r="AW435" s="15" t="s">
        <v>30</v>
      </c>
      <c r="AX435" s="15" t="s">
        <v>81</v>
      </c>
      <c r="AY435" s="272" t="s">
        <v>139</v>
      </c>
    </row>
    <row r="436" s="2" customFormat="1" ht="16.5" customHeight="1">
      <c r="A436" s="38"/>
      <c r="B436" s="39"/>
      <c r="C436" s="251" t="s">
        <v>441</v>
      </c>
      <c r="D436" s="251" t="s">
        <v>152</v>
      </c>
      <c r="E436" s="252" t="s">
        <v>442</v>
      </c>
      <c r="F436" s="253" t="s">
        <v>443</v>
      </c>
      <c r="G436" s="254" t="s">
        <v>160</v>
      </c>
      <c r="H436" s="255">
        <v>5</v>
      </c>
      <c r="I436" s="256"/>
      <c r="J436" s="257">
        <f>ROUND(I436*H436,2)</f>
        <v>0</v>
      </c>
      <c r="K436" s="258"/>
      <c r="L436" s="259"/>
      <c r="M436" s="260" t="s">
        <v>1</v>
      </c>
      <c r="N436" s="261" t="s">
        <v>39</v>
      </c>
      <c r="O436" s="91"/>
      <c r="P436" s="225">
        <f>O436*H436</f>
        <v>0</v>
      </c>
      <c r="Q436" s="225">
        <v>4.0000000000000003E-05</v>
      </c>
      <c r="R436" s="225">
        <f>Q436*H436</f>
        <v>0.00020000000000000001</v>
      </c>
      <c r="S436" s="225">
        <v>0</v>
      </c>
      <c r="T436" s="22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7" t="s">
        <v>338</v>
      </c>
      <c r="AT436" s="227" t="s">
        <v>152</v>
      </c>
      <c r="AU436" s="227" t="s">
        <v>147</v>
      </c>
      <c r="AY436" s="17" t="s">
        <v>139</v>
      </c>
      <c r="BE436" s="228">
        <f>IF(N436="základní",J436,0)</f>
        <v>0</v>
      </c>
      <c r="BF436" s="228">
        <f>IF(N436="snížená",J436,0)</f>
        <v>0</v>
      </c>
      <c r="BG436" s="228">
        <f>IF(N436="zákl. přenesená",J436,0)</f>
        <v>0</v>
      </c>
      <c r="BH436" s="228">
        <f>IF(N436="sníž. přenesená",J436,0)</f>
        <v>0</v>
      </c>
      <c r="BI436" s="228">
        <f>IF(N436="nulová",J436,0)</f>
        <v>0</v>
      </c>
      <c r="BJ436" s="17" t="s">
        <v>147</v>
      </c>
      <c r="BK436" s="228">
        <f>ROUND(I436*H436,2)</f>
        <v>0</v>
      </c>
      <c r="BL436" s="17" t="s">
        <v>257</v>
      </c>
      <c r="BM436" s="227" t="s">
        <v>444</v>
      </c>
    </row>
    <row r="437" s="14" customFormat="1">
      <c r="A437" s="14"/>
      <c r="B437" s="240"/>
      <c r="C437" s="241"/>
      <c r="D437" s="231" t="s">
        <v>149</v>
      </c>
      <c r="E437" s="241"/>
      <c r="F437" s="243" t="s">
        <v>445</v>
      </c>
      <c r="G437" s="241"/>
      <c r="H437" s="244">
        <v>5</v>
      </c>
      <c r="I437" s="245"/>
      <c r="J437" s="241"/>
      <c r="K437" s="241"/>
      <c r="L437" s="246"/>
      <c r="M437" s="247"/>
      <c r="N437" s="248"/>
      <c r="O437" s="248"/>
      <c r="P437" s="248"/>
      <c r="Q437" s="248"/>
      <c r="R437" s="248"/>
      <c r="S437" s="248"/>
      <c r="T437" s="249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0" t="s">
        <v>149</v>
      </c>
      <c r="AU437" s="250" t="s">
        <v>147</v>
      </c>
      <c r="AV437" s="14" t="s">
        <v>147</v>
      </c>
      <c r="AW437" s="14" t="s">
        <v>4</v>
      </c>
      <c r="AX437" s="14" t="s">
        <v>81</v>
      </c>
      <c r="AY437" s="250" t="s">
        <v>139</v>
      </c>
    </row>
    <row r="438" s="2" customFormat="1" ht="16.5" customHeight="1">
      <c r="A438" s="38"/>
      <c r="B438" s="39"/>
      <c r="C438" s="251" t="s">
        <v>446</v>
      </c>
      <c r="D438" s="251" t="s">
        <v>152</v>
      </c>
      <c r="E438" s="252" t="s">
        <v>447</v>
      </c>
      <c r="F438" s="253" t="s">
        <v>448</v>
      </c>
      <c r="G438" s="254" t="s">
        <v>160</v>
      </c>
      <c r="H438" s="255">
        <v>1</v>
      </c>
      <c r="I438" s="256"/>
      <c r="J438" s="257">
        <f>ROUND(I438*H438,2)</f>
        <v>0</v>
      </c>
      <c r="K438" s="258"/>
      <c r="L438" s="259"/>
      <c r="M438" s="260" t="s">
        <v>1</v>
      </c>
      <c r="N438" s="261" t="s">
        <v>39</v>
      </c>
      <c r="O438" s="91"/>
      <c r="P438" s="225">
        <f>O438*H438</f>
        <v>0</v>
      </c>
      <c r="Q438" s="225">
        <v>3.0000000000000001E-05</v>
      </c>
      <c r="R438" s="225">
        <f>Q438*H438</f>
        <v>3.0000000000000001E-05</v>
      </c>
      <c r="S438" s="225">
        <v>0</v>
      </c>
      <c r="T438" s="226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27" t="s">
        <v>338</v>
      </c>
      <c r="AT438" s="227" t="s">
        <v>152</v>
      </c>
      <c r="AU438" s="227" t="s">
        <v>147</v>
      </c>
      <c r="AY438" s="17" t="s">
        <v>139</v>
      </c>
      <c r="BE438" s="228">
        <f>IF(N438="základní",J438,0)</f>
        <v>0</v>
      </c>
      <c r="BF438" s="228">
        <f>IF(N438="snížená",J438,0)</f>
        <v>0</v>
      </c>
      <c r="BG438" s="228">
        <f>IF(N438="zákl. přenesená",J438,0)</f>
        <v>0</v>
      </c>
      <c r="BH438" s="228">
        <f>IF(N438="sníž. přenesená",J438,0)</f>
        <v>0</v>
      </c>
      <c r="BI438" s="228">
        <f>IF(N438="nulová",J438,0)</f>
        <v>0</v>
      </c>
      <c r="BJ438" s="17" t="s">
        <v>147</v>
      </c>
      <c r="BK438" s="228">
        <f>ROUND(I438*H438,2)</f>
        <v>0</v>
      </c>
      <c r="BL438" s="17" t="s">
        <v>257</v>
      </c>
      <c r="BM438" s="227" t="s">
        <v>449</v>
      </c>
    </row>
    <row r="439" s="14" customFormat="1">
      <c r="A439" s="14"/>
      <c r="B439" s="240"/>
      <c r="C439" s="241"/>
      <c r="D439" s="231" t="s">
        <v>149</v>
      </c>
      <c r="E439" s="242" t="s">
        <v>1</v>
      </c>
      <c r="F439" s="243" t="s">
        <v>81</v>
      </c>
      <c r="G439" s="241"/>
      <c r="H439" s="244">
        <v>1</v>
      </c>
      <c r="I439" s="245"/>
      <c r="J439" s="241"/>
      <c r="K439" s="241"/>
      <c r="L439" s="246"/>
      <c r="M439" s="247"/>
      <c r="N439" s="248"/>
      <c r="O439" s="248"/>
      <c r="P439" s="248"/>
      <c r="Q439" s="248"/>
      <c r="R439" s="248"/>
      <c r="S439" s="248"/>
      <c r="T439" s="249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0" t="s">
        <v>149</v>
      </c>
      <c r="AU439" s="250" t="s">
        <v>147</v>
      </c>
      <c r="AV439" s="14" t="s">
        <v>147</v>
      </c>
      <c r="AW439" s="14" t="s">
        <v>30</v>
      </c>
      <c r="AX439" s="14" t="s">
        <v>81</v>
      </c>
      <c r="AY439" s="250" t="s">
        <v>139</v>
      </c>
    </row>
    <row r="440" s="2" customFormat="1" ht="33" customHeight="1">
      <c r="A440" s="38"/>
      <c r="B440" s="39"/>
      <c r="C440" s="215" t="s">
        <v>450</v>
      </c>
      <c r="D440" s="215" t="s">
        <v>142</v>
      </c>
      <c r="E440" s="216" t="s">
        <v>451</v>
      </c>
      <c r="F440" s="217" t="s">
        <v>452</v>
      </c>
      <c r="G440" s="218" t="s">
        <v>166</v>
      </c>
      <c r="H440" s="219">
        <v>2.508</v>
      </c>
      <c r="I440" s="220"/>
      <c r="J440" s="221">
        <f>ROUND(I440*H440,2)</f>
        <v>0</v>
      </c>
      <c r="K440" s="222"/>
      <c r="L440" s="44"/>
      <c r="M440" s="223" t="s">
        <v>1</v>
      </c>
      <c r="N440" s="224" t="s">
        <v>39</v>
      </c>
      <c r="O440" s="91"/>
      <c r="P440" s="225">
        <f>O440*H440</f>
        <v>0</v>
      </c>
      <c r="Q440" s="225">
        <v>0.0047299999999999998</v>
      </c>
      <c r="R440" s="225">
        <f>Q440*H440</f>
        <v>0.01186284</v>
      </c>
      <c r="S440" s="225">
        <v>0</v>
      </c>
      <c r="T440" s="22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7" t="s">
        <v>257</v>
      </c>
      <c r="AT440" s="227" t="s">
        <v>142</v>
      </c>
      <c r="AU440" s="227" t="s">
        <v>147</v>
      </c>
      <c r="AY440" s="17" t="s">
        <v>139</v>
      </c>
      <c r="BE440" s="228">
        <f>IF(N440="základní",J440,0)</f>
        <v>0</v>
      </c>
      <c r="BF440" s="228">
        <f>IF(N440="snížená",J440,0)</f>
        <v>0</v>
      </c>
      <c r="BG440" s="228">
        <f>IF(N440="zákl. přenesená",J440,0)</f>
        <v>0</v>
      </c>
      <c r="BH440" s="228">
        <f>IF(N440="sníž. přenesená",J440,0)</f>
        <v>0</v>
      </c>
      <c r="BI440" s="228">
        <f>IF(N440="nulová",J440,0)</f>
        <v>0</v>
      </c>
      <c r="BJ440" s="17" t="s">
        <v>147</v>
      </c>
      <c r="BK440" s="228">
        <f>ROUND(I440*H440,2)</f>
        <v>0</v>
      </c>
      <c r="BL440" s="17" t="s">
        <v>257</v>
      </c>
      <c r="BM440" s="227" t="s">
        <v>453</v>
      </c>
    </row>
    <row r="441" s="13" customFormat="1">
      <c r="A441" s="13"/>
      <c r="B441" s="229"/>
      <c r="C441" s="230"/>
      <c r="D441" s="231" t="s">
        <v>149</v>
      </c>
      <c r="E441" s="232" t="s">
        <v>1</v>
      </c>
      <c r="F441" s="233" t="s">
        <v>454</v>
      </c>
      <c r="G441" s="230"/>
      <c r="H441" s="232" t="s">
        <v>1</v>
      </c>
      <c r="I441" s="234"/>
      <c r="J441" s="230"/>
      <c r="K441" s="230"/>
      <c r="L441" s="235"/>
      <c r="M441" s="236"/>
      <c r="N441" s="237"/>
      <c r="O441" s="237"/>
      <c r="P441" s="237"/>
      <c r="Q441" s="237"/>
      <c r="R441" s="237"/>
      <c r="S441" s="237"/>
      <c r="T441" s="23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9" t="s">
        <v>149</v>
      </c>
      <c r="AU441" s="239" t="s">
        <v>147</v>
      </c>
      <c r="AV441" s="13" t="s">
        <v>81</v>
      </c>
      <c r="AW441" s="13" t="s">
        <v>30</v>
      </c>
      <c r="AX441" s="13" t="s">
        <v>73</v>
      </c>
      <c r="AY441" s="239" t="s">
        <v>139</v>
      </c>
    </row>
    <row r="442" s="14" customFormat="1">
      <c r="A442" s="14"/>
      <c r="B442" s="240"/>
      <c r="C442" s="241"/>
      <c r="D442" s="231" t="s">
        <v>149</v>
      </c>
      <c r="E442" s="242" t="s">
        <v>1</v>
      </c>
      <c r="F442" s="243" t="s">
        <v>190</v>
      </c>
      <c r="G442" s="241"/>
      <c r="H442" s="244">
        <v>2.508</v>
      </c>
      <c r="I442" s="245"/>
      <c r="J442" s="241"/>
      <c r="K442" s="241"/>
      <c r="L442" s="246"/>
      <c r="M442" s="247"/>
      <c r="N442" s="248"/>
      <c r="O442" s="248"/>
      <c r="P442" s="248"/>
      <c r="Q442" s="248"/>
      <c r="R442" s="248"/>
      <c r="S442" s="248"/>
      <c r="T442" s="24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0" t="s">
        <v>149</v>
      </c>
      <c r="AU442" s="250" t="s">
        <v>147</v>
      </c>
      <c r="AV442" s="14" t="s">
        <v>147</v>
      </c>
      <c r="AW442" s="14" t="s">
        <v>30</v>
      </c>
      <c r="AX442" s="14" t="s">
        <v>73</v>
      </c>
      <c r="AY442" s="250" t="s">
        <v>139</v>
      </c>
    </row>
    <row r="443" s="15" customFormat="1">
      <c r="A443" s="15"/>
      <c r="B443" s="262"/>
      <c r="C443" s="263"/>
      <c r="D443" s="231" t="s">
        <v>149</v>
      </c>
      <c r="E443" s="264" t="s">
        <v>1</v>
      </c>
      <c r="F443" s="265" t="s">
        <v>170</v>
      </c>
      <c r="G443" s="263"/>
      <c r="H443" s="266">
        <v>2.508</v>
      </c>
      <c r="I443" s="267"/>
      <c r="J443" s="263"/>
      <c r="K443" s="263"/>
      <c r="L443" s="268"/>
      <c r="M443" s="269"/>
      <c r="N443" s="270"/>
      <c r="O443" s="270"/>
      <c r="P443" s="270"/>
      <c r="Q443" s="270"/>
      <c r="R443" s="270"/>
      <c r="S443" s="270"/>
      <c r="T443" s="271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2" t="s">
        <v>149</v>
      </c>
      <c r="AU443" s="272" t="s">
        <v>147</v>
      </c>
      <c r="AV443" s="15" t="s">
        <v>146</v>
      </c>
      <c r="AW443" s="15" t="s">
        <v>30</v>
      </c>
      <c r="AX443" s="15" t="s">
        <v>81</v>
      </c>
      <c r="AY443" s="272" t="s">
        <v>139</v>
      </c>
    </row>
    <row r="444" s="2" customFormat="1" ht="24.15" customHeight="1">
      <c r="A444" s="38"/>
      <c r="B444" s="39"/>
      <c r="C444" s="215" t="s">
        <v>455</v>
      </c>
      <c r="D444" s="215" t="s">
        <v>142</v>
      </c>
      <c r="E444" s="216" t="s">
        <v>456</v>
      </c>
      <c r="F444" s="217" t="s">
        <v>457</v>
      </c>
      <c r="G444" s="218" t="s">
        <v>166</v>
      </c>
      <c r="H444" s="219">
        <v>5.9690000000000003</v>
      </c>
      <c r="I444" s="220"/>
      <c r="J444" s="221">
        <f>ROUND(I444*H444,2)</f>
        <v>0</v>
      </c>
      <c r="K444" s="222"/>
      <c r="L444" s="44"/>
      <c r="M444" s="223" t="s">
        <v>1</v>
      </c>
      <c r="N444" s="224" t="s">
        <v>39</v>
      </c>
      <c r="O444" s="91"/>
      <c r="P444" s="225">
        <f>O444*H444</f>
        <v>0</v>
      </c>
      <c r="Q444" s="225">
        <v>0.0047299999999999998</v>
      </c>
      <c r="R444" s="225">
        <f>Q444*H444</f>
        <v>0.028233370000000001</v>
      </c>
      <c r="S444" s="225">
        <v>0</v>
      </c>
      <c r="T444" s="22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7" t="s">
        <v>257</v>
      </c>
      <c r="AT444" s="227" t="s">
        <v>142</v>
      </c>
      <c r="AU444" s="227" t="s">
        <v>147</v>
      </c>
      <c r="AY444" s="17" t="s">
        <v>139</v>
      </c>
      <c r="BE444" s="228">
        <f>IF(N444="základní",J444,0)</f>
        <v>0</v>
      </c>
      <c r="BF444" s="228">
        <f>IF(N444="snížená",J444,0)</f>
        <v>0</v>
      </c>
      <c r="BG444" s="228">
        <f>IF(N444="zákl. přenesená",J444,0)</f>
        <v>0</v>
      </c>
      <c r="BH444" s="228">
        <f>IF(N444="sníž. přenesená",J444,0)</f>
        <v>0</v>
      </c>
      <c r="BI444" s="228">
        <f>IF(N444="nulová",J444,0)</f>
        <v>0</v>
      </c>
      <c r="BJ444" s="17" t="s">
        <v>147</v>
      </c>
      <c r="BK444" s="228">
        <f>ROUND(I444*H444,2)</f>
        <v>0</v>
      </c>
      <c r="BL444" s="17" t="s">
        <v>257</v>
      </c>
      <c r="BM444" s="227" t="s">
        <v>458</v>
      </c>
    </row>
    <row r="445" s="13" customFormat="1">
      <c r="A445" s="13"/>
      <c r="B445" s="229"/>
      <c r="C445" s="230"/>
      <c r="D445" s="231" t="s">
        <v>149</v>
      </c>
      <c r="E445" s="232" t="s">
        <v>1</v>
      </c>
      <c r="F445" s="233" t="s">
        <v>459</v>
      </c>
      <c r="G445" s="230"/>
      <c r="H445" s="232" t="s">
        <v>1</v>
      </c>
      <c r="I445" s="234"/>
      <c r="J445" s="230"/>
      <c r="K445" s="230"/>
      <c r="L445" s="235"/>
      <c r="M445" s="236"/>
      <c r="N445" s="237"/>
      <c r="O445" s="237"/>
      <c r="P445" s="237"/>
      <c r="Q445" s="237"/>
      <c r="R445" s="237"/>
      <c r="S445" s="237"/>
      <c r="T445" s="23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9" t="s">
        <v>149</v>
      </c>
      <c r="AU445" s="239" t="s">
        <v>147</v>
      </c>
      <c r="AV445" s="13" t="s">
        <v>81</v>
      </c>
      <c r="AW445" s="13" t="s">
        <v>30</v>
      </c>
      <c r="AX445" s="13" t="s">
        <v>73</v>
      </c>
      <c r="AY445" s="239" t="s">
        <v>139</v>
      </c>
    </row>
    <row r="446" s="14" customFormat="1">
      <c r="A446" s="14"/>
      <c r="B446" s="240"/>
      <c r="C446" s="241"/>
      <c r="D446" s="231" t="s">
        <v>149</v>
      </c>
      <c r="E446" s="242" t="s">
        <v>1</v>
      </c>
      <c r="F446" s="243" t="s">
        <v>460</v>
      </c>
      <c r="G446" s="241"/>
      <c r="H446" s="244">
        <v>0.96899999999999997</v>
      </c>
      <c r="I446" s="245"/>
      <c r="J446" s="241"/>
      <c r="K446" s="241"/>
      <c r="L446" s="246"/>
      <c r="M446" s="247"/>
      <c r="N446" s="248"/>
      <c r="O446" s="248"/>
      <c r="P446" s="248"/>
      <c r="Q446" s="248"/>
      <c r="R446" s="248"/>
      <c r="S446" s="248"/>
      <c r="T446" s="249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0" t="s">
        <v>149</v>
      </c>
      <c r="AU446" s="250" t="s">
        <v>147</v>
      </c>
      <c r="AV446" s="14" t="s">
        <v>147</v>
      </c>
      <c r="AW446" s="14" t="s">
        <v>30</v>
      </c>
      <c r="AX446" s="14" t="s">
        <v>73</v>
      </c>
      <c r="AY446" s="250" t="s">
        <v>139</v>
      </c>
    </row>
    <row r="447" s="13" customFormat="1">
      <c r="A447" s="13"/>
      <c r="B447" s="229"/>
      <c r="C447" s="230"/>
      <c r="D447" s="231" t="s">
        <v>149</v>
      </c>
      <c r="E447" s="232" t="s">
        <v>1</v>
      </c>
      <c r="F447" s="233" t="s">
        <v>461</v>
      </c>
      <c r="G447" s="230"/>
      <c r="H447" s="232" t="s">
        <v>1</v>
      </c>
      <c r="I447" s="234"/>
      <c r="J447" s="230"/>
      <c r="K447" s="230"/>
      <c r="L447" s="235"/>
      <c r="M447" s="236"/>
      <c r="N447" s="237"/>
      <c r="O447" s="237"/>
      <c r="P447" s="237"/>
      <c r="Q447" s="237"/>
      <c r="R447" s="237"/>
      <c r="S447" s="237"/>
      <c r="T447" s="23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9" t="s">
        <v>149</v>
      </c>
      <c r="AU447" s="239" t="s">
        <v>147</v>
      </c>
      <c r="AV447" s="13" t="s">
        <v>81</v>
      </c>
      <c r="AW447" s="13" t="s">
        <v>30</v>
      </c>
      <c r="AX447" s="13" t="s">
        <v>73</v>
      </c>
      <c r="AY447" s="239" t="s">
        <v>139</v>
      </c>
    </row>
    <row r="448" s="14" customFormat="1">
      <c r="A448" s="14"/>
      <c r="B448" s="240"/>
      <c r="C448" s="241"/>
      <c r="D448" s="231" t="s">
        <v>149</v>
      </c>
      <c r="E448" s="242" t="s">
        <v>1</v>
      </c>
      <c r="F448" s="243" t="s">
        <v>462</v>
      </c>
      <c r="G448" s="241"/>
      <c r="H448" s="244">
        <v>5</v>
      </c>
      <c r="I448" s="245"/>
      <c r="J448" s="241"/>
      <c r="K448" s="241"/>
      <c r="L448" s="246"/>
      <c r="M448" s="247"/>
      <c r="N448" s="248"/>
      <c r="O448" s="248"/>
      <c r="P448" s="248"/>
      <c r="Q448" s="248"/>
      <c r="R448" s="248"/>
      <c r="S448" s="248"/>
      <c r="T448" s="24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0" t="s">
        <v>149</v>
      </c>
      <c r="AU448" s="250" t="s">
        <v>147</v>
      </c>
      <c r="AV448" s="14" t="s">
        <v>147</v>
      </c>
      <c r="AW448" s="14" t="s">
        <v>30</v>
      </c>
      <c r="AX448" s="14" t="s">
        <v>73</v>
      </c>
      <c r="AY448" s="250" t="s">
        <v>139</v>
      </c>
    </row>
    <row r="449" s="15" customFormat="1">
      <c r="A449" s="15"/>
      <c r="B449" s="262"/>
      <c r="C449" s="263"/>
      <c r="D449" s="231" t="s">
        <v>149</v>
      </c>
      <c r="E449" s="264" t="s">
        <v>1</v>
      </c>
      <c r="F449" s="265" t="s">
        <v>170</v>
      </c>
      <c r="G449" s="263"/>
      <c r="H449" s="266">
        <v>5.9690000000000003</v>
      </c>
      <c r="I449" s="267"/>
      <c r="J449" s="263"/>
      <c r="K449" s="263"/>
      <c r="L449" s="268"/>
      <c r="M449" s="269"/>
      <c r="N449" s="270"/>
      <c r="O449" s="270"/>
      <c r="P449" s="270"/>
      <c r="Q449" s="270"/>
      <c r="R449" s="270"/>
      <c r="S449" s="270"/>
      <c r="T449" s="271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2" t="s">
        <v>149</v>
      </c>
      <c r="AU449" s="272" t="s">
        <v>147</v>
      </c>
      <c r="AV449" s="15" t="s">
        <v>146</v>
      </c>
      <c r="AW449" s="15" t="s">
        <v>30</v>
      </c>
      <c r="AX449" s="15" t="s">
        <v>81</v>
      </c>
      <c r="AY449" s="272" t="s">
        <v>139</v>
      </c>
    </row>
    <row r="450" s="2" customFormat="1" ht="33" customHeight="1">
      <c r="A450" s="38"/>
      <c r="B450" s="39"/>
      <c r="C450" s="215" t="s">
        <v>463</v>
      </c>
      <c r="D450" s="215" t="s">
        <v>142</v>
      </c>
      <c r="E450" s="216" t="s">
        <v>464</v>
      </c>
      <c r="F450" s="217" t="s">
        <v>465</v>
      </c>
      <c r="G450" s="218" t="s">
        <v>145</v>
      </c>
      <c r="H450" s="219">
        <v>0.047</v>
      </c>
      <c r="I450" s="220"/>
      <c r="J450" s="221">
        <f>ROUND(I450*H450,2)</f>
        <v>0</v>
      </c>
      <c r="K450" s="222"/>
      <c r="L450" s="44"/>
      <c r="M450" s="223" t="s">
        <v>1</v>
      </c>
      <c r="N450" s="224" t="s">
        <v>39</v>
      </c>
      <c r="O450" s="91"/>
      <c r="P450" s="225">
        <f>O450*H450</f>
        <v>0</v>
      </c>
      <c r="Q450" s="225">
        <v>0</v>
      </c>
      <c r="R450" s="225">
        <f>Q450*H450</f>
        <v>0</v>
      </c>
      <c r="S450" s="225">
        <v>0</v>
      </c>
      <c r="T450" s="226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7" t="s">
        <v>257</v>
      </c>
      <c r="AT450" s="227" t="s">
        <v>142</v>
      </c>
      <c r="AU450" s="227" t="s">
        <v>147</v>
      </c>
      <c r="AY450" s="17" t="s">
        <v>139</v>
      </c>
      <c r="BE450" s="228">
        <f>IF(N450="základní",J450,0)</f>
        <v>0</v>
      </c>
      <c r="BF450" s="228">
        <f>IF(N450="snížená",J450,0)</f>
        <v>0</v>
      </c>
      <c r="BG450" s="228">
        <f>IF(N450="zákl. přenesená",J450,0)</f>
        <v>0</v>
      </c>
      <c r="BH450" s="228">
        <f>IF(N450="sníž. přenesená",J450,0)</f>
        <v>0</v>
      </c>
      <c r="BI450" s="228">
        <f>IF(N450="nulová",J450,0)</f>
        <v>0</v>
      </c>
      <c r="BJ450" s="17" t="s">
        <v>147</v>
      </c>
      <c r="BK450" s="228">
        <f>ROUND(I450*H450,2)</f>
        <v>0</v>
      </c>
      <c r="BL450" s="17" t="s">
        <v>257</v>
      </c>
      <c r="BM450" s="227" t="s">
        <v>466</v>
      </c>
    </row>
    <row r="451" s="2" customFormat="1" ht="37.8" customHeight="1">
      <c r="A451" s="38"/>
      <c r="B451" s="39"/>
      <c r="C451" s="215" t="s">
        <v>467</v>
      </c>
      <c r="D451" s="215" t="s">
        <v>142</v>
      </c>
      <c r="E451" s="216" t="s">
        <v>468</v>
      </c>
      <c r="F451" s="217" t="s">
        <v>469</v>
      </c>
      <c r="G451" s="218" t="s">
        <v>145</v>
      </c>
      <c r="H451" s="219">
        <v>0.094</v>
      </c>
      <c r="I451" s="220"/>
      <c r="J451" s="221">
        <f>ROUND(I451*H451,2)</f>
        <v>0</v>
      </c>
      <c r="K451" s="222"/>
      <c r="L451" s="44"/>
      <c r="M451" s="223" t="s">
        <v>1</v>
      </c>
      <c r="N451" s="224" t="s">
        <v>39</v>
      </c>
      <c r="O451" s="91"/>
      <c r="P451" s="225">
        <f>O451*H451</f>
        <v>0</v>
      </c>
      <c r="Q451" s="225">
        <v>0</v>
      </c>
      <c r="R451" s="225">
        <f>Q451*H451</f>
        <v>0</v>
      </c>
      <c r="S451" s="225">
        <v>0</v>
      </c>
      <c r="T451" s="226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7" t="s">
        <v>257</v>
      </c>
      <c r="AT451" s="227" t="s">
        <v>142</v>
      </c>
      <c r="AU451" s="227" t="s">
        <v>147</v>
      </c>
      <c r="AY451" s="17" t="s">
        <v>139</v>
      </c>
      <c r="BE451" s="228">
        <f>IF(N451="základní",J451,0)</f>
        <v>0</v>
      </c>
      <c r="BF451" s="228">
        <f>IF(N451="snížená",J451,0)</f>
        <v>0</v>
      </c>
      <c r="BG451" s="228">
        <f>IF(N451="zákl. přenesená",J451,0)</f>
        <v>0</v>
      </c>
      <c r="BH451" s="228">
        <f>IF(N451="sníž. přenesená",J451,0)</f>
        <v>0</v>
      </c>
      <c r="BI451" s="228">
        <f>IF(N451="nulová",J451,0)</f>
        <v>0</v>
      </c>
      <c r="BJ451" s="17" t="s">
        <v>147</v>
      </c>
      <c r="BK451" s="228">
        <f>ROUND(I451*H451,2)</f>
        <v>0</v>
      </c>
      <c r="BL451" s="17" t="s">
        <v>257</v>
      </c>
      <c r="BM451" s="227" t="s">
        <v>470</v>
      </c>
    </row>
    <row r="452" s="14" customFormat="1">
      <c r="A452" s="14"/>
      <c r="B452" s="240"/>
      <c r="C452" s="241"/>
      <c r="D452" s="231" t="s">
        <v>149</v>
      </c>
      <c r="E452" s="241"/>
      <c r="F452" s="243" t="s">
        <v>471</v>
      </c>
      <c r="G452" s="241"/>
      <c r="H452" s="244">
        <v>0.094</v>
      </c>
      <c r="I452" s="245"/>
      <c r="J452" s="241"/>
      <c r="K452" s="241"/>
      <c r="L452" s="246"/>
      <c r="M452" s="247"/>
      <c r="N452" s="248"/>
      <c r="O452" s="248"/>
      <c r="P452" s="248"/>
      <c r="Q452" s="248"/>
      <c r="R452" s="248"/>
      <c r="S452" s="248"/>
      <c r="T452" s="249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0" t="s">
        <v>149</v>
      </c>
      <c r="AU452" s="250" t="s">
        <v>147</v>
      </c>
      <c r="AV452" s="14" t="s">
        <v>147</v>
      </c>
      <c r="AW452" s="14" t="s">
        <v>4</v>
      </c>
      <c r="AX452" s="14" t="s">
        <v>81</v>
      </c>
      <c r="AY452" s="250" t="s">
        <v>139</v>
      </c>
    </row>
    <row r="453" s="12" customFormat="1" ht="22.8" customHeight="1">
      <c r="A453" s="12"/>
      <c r="B453" s="199"/>
      <c r="C453" s="200"/>
      <c r="D453" s="201" t="s">
        <v>72</v>
      </c>
      <c r="E453" s="213" t="s">
        <v>472</v>
      </c>
      <c r="F453" s="213" t="s">
        <v>473</v>
      </c>
      <c r="G453" s="200"/>
      <c r="H453" s="200"/>
      <c r="I453" s="203"/>
      <c r="J453" s="214">
        <f>BK453</f>
        <v>0</v>
      </c>
      <c r="K453" s="200"/>
      <c r="L453" s="205"/>
      <c r="M453" s="206"/>
      <c r="N453" s="207"/>
      <c r="O453" s="207"/>
      <c r="P453" s="208">
        <f>SUM(P454:P534)</f>
        <v>0</v>
      </c>
      <c r="Q453" s="207"/>
      <c r="R453" s="208">
        <f>SUM(R454:R534)</f>
        <v>0.081549999999999997</v>
      </c>
      <c r="S453" s="207"/>
      <c r="T453" s="209">
        <f>SUM(T454:T534)</f>
        <v>0.00198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10" t="s">
        <v>147</v>
      </c>
      <c r="AT453" s="211" t="s">
        <v>72</v>
      </c>
      <c r="AU453" s="211" t="s">
        <v>81</v>
      </c>
      <c r="AY453" s="210" t="s">
        <v>139</v>
      </c>
      <c r="BK453" s="212">
        <f>SUM(BK454:BK534)</f>
        <v>0</v>
      </c>
    </row>
    <row r="454" s="2" customFormat="1" ht="16.5" customHeight="1">
      <c r="A454" s="38"/>
      <c r="B454" s="39"/>
      <c r="C454" s="215" t="s">
        <v>474</v>
      </c>
      <c r="D454" s="215" t="s">
        <v>142</v>
      </c>
      <c r="E454" s="216" t="s">
        <v>475</v>
      </c>
      <c r="F454" s="217" t="s">
        <v>476</v>
      </c>
      <c r="G454" s="218" t="s">
        <v>160</v>
      </c>
      <c r="H454" s="219">
        <v>1</v>
      </c>
      <c r="I454" s="220"/>
      <c r="J454" s="221">
        <f>ROUND(I454*H454,2)</f>
        <v>0</v>
      </c>
      <c r="K454" s="222"/>
      <c r="L454" s="44"/>
      <c r="M454" s="223" t="s">
        <v>1</v>
      </c>
      <c r="N454" s="224" t="s">
        <v>39</v>
      </c>
      <c r="O454" s="91"/>
      <c r="P454" s="225">
        <f>O454*H454</f>
        <v>0</v>
      </c>
      <c r="Q454" s="225">
        <v>0.016320000000000001</v>
      </c>
      <c r="R454" s="225">
        <f>Q454*H454</f>
        <v>0.016320000000000001</v>
      </c>
      <c r="S454" s="225">
        <v>0</v>
      </c>
      <c r="T454" s="226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7" t="s">
        <v>257</v>
      </c>
      <c r="AT454" s="227" t="s">
        <v>142</v>
      </c>
      <c r="AU454" s="227" t="s">
        <v>147</v>
      </c>
      <c r="AY454" s="17" t="s">
        <v>139</v>
      </c>
      <c r="BE454" s="228">
        <f>IF(N454="základní",J454,0)</f>
        <v>0</v>
      </c>
      <c r="BF454" s="228">
        <f>IF(N454="snížená",J454,0)</f>
        <v>0</v>
      </c>
      <c r="BG454" s="228">
        <f>IF(N454="zákl. přenesená",J454,0)</f>
        <v>0</v>
      </c>
      <c r="BH454" s="228">
        <f>IF(N454="sníž. přenesená",J454,0)</f>
        <v>0</v>
      </c>
      <c r="BI454" s="228">
        <f>IF(N454="nulová",J454,0)</f>
        <v>0</v>
      </c>
      <c r="BJ454" s="17" t="s">
        <v>147</v>
      </c>
      <c r="BK454" s="228">
        <f>ROUND(I454*H454,2)</f>
        <v>0</v>
      </c>
      <c r="BL454" s="17" t="s">
        <v>257</v>
      </c>
      <c r="BM454" s="227" t="s">
        <v>477</v>
      </c>
    </row>
    <row r="455" s="14" customFormat="1">
      <c r="A455" s="14"/>
      <c r="B455" s="240"/>
      <c r="C455" s="241"/>
      <c r="D455" s="231" t="s">
        <v>149</v>
      </c>
      <c r="E455" s="242" t="s">
        <v>1</v>
      </c>
      <c r="F455" s="243" t="s">
        <v>81</v>
      </c>
      <c r="G455" s="241"/>
      <c r="H455" s="244">
        <v>1</v>
      </c>
      <c r="I455" s="245"/>
      <c r="J455" s="241"/>
      <c r="K455" s="241"/>
      <c r="L455" s="246"/>
      <c r="M455" s="247"/>
      <c r="N455" s="248"/>
      <c r="O455" s="248"/>
      <c r="P455" s="248"/>
      <c r="Q455" s="248"/>
      <c r="R455" s="248"/>
      <c r="S455" s="248"/>
      <c r="T455" s="24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0" t="s">
        <v>149</v>
      </c>
      <c r="AU455" s="250" t="s">
        <v>147</v>
      </c>
      <c r="AV455" s="14" t="s">
        <v>147</v>
      </c>
      <c r="AW455" s="14" t="s">
        <v>30</v>
      </c>
      <c r="AX455" s="14" t="s">
        <v>81</v>
      </c>
      <c r="AY455" s="250" t="s">
        <v>139</v>
      </c>
    </row>
    <row r="456" s="2" customFormat="1" ht="16.5" customHeight="1">
      <c r="A456" s="38"/>
      <c r="B456" s="39"/>
      <c r="C456" s="215" t="s">
        <v>478</v>
      </c>
      <c r="D456" s="215" t="s">
        <v>142</v>
      </c>
      <c r="E456" s="216" t="s">
        <v>479</v>
      </c>
      <c r="F456" s="217" t="s">
        <v>480</v>
      </c>
      <c r="G456" s="218" t="s">
        <v>160</v>
      </c>
      <c r="H456" s="219">
        <v>4</v>
      </c>
      <c r="I456" s="220"/>
      <c r="J456" s="221">
        <f>ROUND(I456*H456,2)</f>
        <v>0</v>
      </c>
      <c r="K456" s="222"/>
      <c r="L456" s="44"/>
      <c r="M456" s="223" t="s">
        <v>1</v>
      </c>
      <c r="N456" s="224" t="s">
        <v>39</v>
      </c>
      <c r="O456" s="91"/>
      <c r="P456" s="225">
        <f>O456*H456</f>
        <v>0</v>
      </c>
      <c r="Q456" s="225">
        <v>0.0020200000000000001</v>
      </c>
      <c r="R456" s="225">
        <f>Q456*H456</f>
        <v>0.0080800000000000004</v>
      </c>
      <c r="S456" s="225">
        <v>0</v>
      </c>
      <c r="T456" s="226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7" t="s">
        <v>257</v>
      </c>
      <c r="AT456" s="227" t="s">
        <v>142</v>
      </c>
      <c r="AU456" s="227" t="s">
        <v>147</v>
      </c>
      <c r="AY456" s="17" t="s">
        <v>139</v>
      </c>
      <c r="BE456" s="228">
        <f>IF(N456="základní",J456,0)</f>
        <v>0</v>
      </c>
      <c r="BF456" s="228">
        <f>IF(N456="snížená",J456,0)</f>
        <v>0</v>
      </c>
      <c r="BG456" s="228">
        <f>IF(N456="zákl. přenesená",J456,0)</f>
        <v>0</v>
      </c>
      <c r="BH456" s="228">
        <f>IF(N456="sníž. přenesená",J456,0)</f>
        <v>0</v>
      </c>
      <c r="BI456" s="228">
        <f>IF(N456="nulová",J456,0)</f>
        <v>0</v>
      </c>
      <c r="BJ456" s="17" t="s">
        <v>147</v>
      </c>
      <c r="BK456" s="228">
        <f>ROUND(I456*H456,2)</f>
        <v>0</v>
      </c>
      <c r="BL456" s="17" t="s">
        <v>257</v>
      </c>
      <c r="BM456" s="227" t="s">
        <v>481</v>
      </c>
    </row>
    <row r="457" s="13" customFormat="1">
      <c r="A457" s="13"/>
      <c r="B457" s="229"/>
      <c r="C457" s="230"/>
      <c r="D457" s="231" t="s">
        <v>149</v>
      </c>
      <c r="E457" s="232" t="s">
        <v>1</v>
      </c>
      <c r="F457" s="233" t="s">
        <v>482</v>
      </c>
      <c r="G457" s="230"/>
      <c r="H457" s="232" t="s">
        <v>1</v>
      </c>
      <c r="I457" s="234"/>
      <c r="J457" s="230"/>
      <c r="K457" s="230"/>
      <c r="L457" s="235"/>
      <c r="M457" s="236"/>
      <c r="N457" s="237"/>
      <c r="O457" s="237"/>
      <c r="P457" s="237"/>
      <c r="Q457" s="237"/>
      <c r="R457" s="237"/>
      <c r="S457" s="237"/>
      <c r="T457" s="23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9" t="s">
        <v>149</v>
      </c>
      <c r="AU457" s="239" t="s">
        <v>147</v>
      </c>
      <c r="AV457" s="13" t="s">
        <v>81</v>
      </c>
      <c r="AW457" s="13" t="s">
        <v>30</v>
      </c>
      <c r="AX457" s="13" t="s">
        <v>73</v>
      </c>
      <c r="AY457" s="239" t="s">
        <v>139</v>
      </c>
    </row>
    <row r="458" s="14" customFormat="1">
      <c r="A458" s="14"/>
      <c r="B458" s="240"/>
      <c r="C458" s="241"/>
      <c r="D458" s="231" t="s">
        <v>149</v>
      </c>
      <c r="E458" s="242" t="s">
        <v>1</v>
      </c>
      <c r="F458" s="243" t="s">
        <v>483</v>
      </c>
      <c r="G458" s="241"/>
      <c r="H458" s="244">
        <v>4</v>
      </c>
      <c r="I458" s="245"/>
      <c r="J458" s="241"/>
      <c r="K458" s="241"/>
      <c r="L458" s="246"/>
      <c r="M458" s="247"/>
      <c r="N458" s="248"/>
      <c r="O458" s="248"/>
      <c r="P458" s="248"/>
      <c r="Q458" s="248"/>
      <c r="R458" s="248"/>
      <c r="S458" s="248"/>
      <c r="T458" s="24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0" t="s">
        <v>149</v>
      </c>
      <c r="AU458" s="250" t="s">
        <v>147</v>
      </c>
      <c r="AV458" s="14" t="s">
        <v>147</v>
      </c>
      <c r="AW458" s="14" t="s">
        <v>30</v>
      </c>
      <c r="AX458" s="14" t="s">
        <v>81</v>
      </c>
      <c r="AY458" s="250" t="s">
        <v>139</v>
      </c>
    </row>
    <row r="459" s="2" customFormat="1" ht="16.5" customHeight="1">
      <c r="A459" s="38"/>
      <c r="B459" s="39"/>
      <c r="C459" s="215" t="s">
        <v>484</v>
      </c>
      <c r="D459" s="215" t="s">
        <v>142</v>
      </c>
      <c r="E459" s="216" t="s">
        <v>485</v>
      </c>
      <c r="F459" s="217" t="s">
        <v>486</v>
      </c>
      <c r="G459" s="218" t="s">
        <v>160</v>
      </c>
      <c r="H459" s="219">
        <v>3</v>
      </c>
      <c r="I459" s="220"/>
      <c r="J459" s="221">
        <f>ROUND(I459*H459,2)</f>
        <v>0</v>
      </c>
      <c r="K459" s="222"/>
      <c r="L459" s="44"/>
      <c r="M459" s="223" t="s">
        <v>1</v>
      </c>
      <c r="N459" s="224" t="s">
        <v>39</v>
      </c>
      <c r="O459" s="91"/>
      <c r="P459" s="225">
        <f>O459*H459</f>
        <v>0</v>
      </c>
      <c r="Q459" s="225">
        <v>0</v>
      </c>
      <c r="R459" s="225">
        <f>Q459*H459</f>
        <v>0</v>
      </c>
      <c r="S459" s="225">
        <v>0</v>
      </c>
      <c r="T459" s="226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7" t="s">
        <v>257</v>
      </c>
      <c r="AT459" s="227" t="s">
        <v>142</v>
      </c>
      <c r="AU459" s="227" t="s">
        <v>147</v>
      </c>
      <c r="AY459" s="17" t="s">
        <v>139</v>
      </c>
      <c r="BE459" s="228">
        <f>IF(N459="základní",J459,0)</f>
        <v>0</v>
      </c>
      <c r="BF459" s="228">
        <f>IF(N459="snížená",J459,0)</f>
        <v>0</v>
      </c>
      <c r="BG459" s="228">
        <f>IF(N459="zákl. přenesená",J459,0)</f>
        <v>0</v>
      </c>
      <c r="BH459" s="228">
        <f>IF(N459="sníž. přenesená",J459,0)</f>
        <v>0</v>
      </c>
      <c r="BI459" s="228">
        <f>IF(N459="nulová",J459,0)</f>
        <v>0</v>
      </c>
      <c r="BJ459" s="17" t="s">
        <v>147</v>
      </c>
      <c r="BK459" s="228">
        <f>ROUND(I459*H459,2)</f>
        <v>0</v>
      </c>
      <c r="BL459" s="17" t="s">
        <v>257</v>
      </c>
      <c r="BM459" s="227" t="s">
        <v>487</v>
      </c>
    </row>
    <row r="460" s="13" customFormat="1">
      <c r="A460" s="13"/>
      <c r="B460" s="229"/>
      <c r="C460" s="230"/>
      <c r="D460" s="231" t="s">
        <v>149</v>
      </c>
      <c r="E460" s="232" t="s">
        <v>1</v>
      </c>
      <c r="F460" s="233" t="s">
        <v>488</v>
      </c>
      <c r="G460" s="230"/>
      <c r="H460" s="232" t="s">
        <v>1</v>
      </c>
      <c r="I460" s="234"/>
      <c r="J460" s="230"/>
      <c r="K460" s="230"/>
      <c r="L460" s="235"/>
      <c r="M460" s="236"/>
      <c r="N460" s="237"/>
      <c r="O460" s="237"/>
      <c r="P460" s="237"/>
      <c r="Q460" s="237"/>
      <c r="R460" s="237"/>
      <c r="S460" s="237"/>
      <c r="T460" s="238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9" t="s">
        <v>149</v>
      </c>
      <c r="AU460" s="239" t="s">
        <v>147</v>
      </c>
      <c r="AV460" s="13" t="s">
        <v>81</v>
      </c>
      <c r="AW460" s="13" t="s">
        <v>30</v>
      </c>
      <c r="AX460" s="13" t="s">
        <v>73</v>
      </c>
      <c r="AY460" s="239" t="s">
        <v>139</v>
      </c>
    </row>
    <row r="461" s="14" customFormat="1">
      <c r="A461" s="14"/>
      <c r="B461" s="240"/>
      <c r="C461" s="241"/>
      <c r="D461" s="231" t="s">
        <v>149</v>
      </c>
      <c r="E461" s="242" t="s">
        <v>1</v>
      </c>
      <c r="F461" s="243" t="s">
        <v>140</v>
      </c>
      <c r="G461" s="241"/>
      <c r="H461" s="244">
        <v>3</v>
      </c>
      <c r="I461" s="245"/>
      <c r="J461" s="241"/>
      <c r="K461" s="241"/>
      <c r="L461" s="246"/>
      <c r="M461" s="247"/>
      <c r="N461" s="248"/>
      <c r="O461" s="248"/>
      <c r="P461" s="248"/>
      <c r="Q461" s="248"/>
      <c r="R461" s="248"/>
      <c r="S461" s="248"/>
      <c r="T461" s="24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0" t="s">
        <v>149</v>
      </c>
      <c r="AU461" s="250" t="s">
        <v>147</v>
      </c>
      <c r="AV461" s="14" t="s">
        <v>147</v>
      </c>
      <c r="AW461" s="14" t="s">
        <v>30</v>
      </c>
      <c r="AX461" s="14" t="s">
        <v>81</v>
      </c>
      <c r="AY461" s="250" t="s">
        <v>139</v>
      </c>
    </row>
    <row r="462" s="2" customFormat="1" ht="24.15" customHeight="1">
      <c r="A462" s="38"/>
      <c r="B462" s="39"/>
      <c r="C462" s="251" t="s">
        <v>489</v>
      </c>
      <c r="D462" s="251" t="s">
        <v>152</v>
      </c>
      <c r="E462" s="252" t="s">
        <v>490</v>
      </c>
      <c r="F462" s="253" t="s">
        <v>491</v>
      </c>
      <c r="G462" s="254" t="s">
        <v>174</v>
      </c>
      <c r="H462" s="255">
        <v>2</v>
      </c>
      <c r="I462" s="256"/>
      <c r="J462" s="257">
        <f>ROUND(I462*H462,2)</f>
        <v>0</v>
      </c>
      <c r="K462" s="258"/>
      <c r="L462" s="259"/>
      <c r="M462" s="260" t="s">
        <v>1</v>
      </c>
      <c r="N462" s="261" t="s">
        <v>39</v>
      </c>
      <c r="O462" s="91"/>
      <c r="P462" s="225">
        <f>O462*H462</f>
        <v>0</v>
      </c>
      <c r="Q462" s="225">
        <v>0.021499999999999998</v>
      </c>
      <c r="R462" s="225">
        <f>Q462*H462</f>
        <v>0.042999999999999997</v>
      </c>
      <c r="S462" s="225">
        <v>0</v>
      </c>
      <c r="T462" s="22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7" t="s">
        <v>338</v>
      </c>
      <c r="AT462" s="227" t="s">
        <v>152</v>
      </c>
      <c r="AU462" s="227" t="s">
        <v>147</v>
      </c>
      <c r="AY462" s="17" t="s">
        <v>139</v>
      </c>
      <c r="BE462" s="228">
        <f>IF(N462="základní",J462,0)</f>
        <v>0</v>
      </c>
      <c r="BF462" s="228">
        <f>IF(N462="snížená",J462,0)</f>
        <v>0</v>
      </c>
      <c r="BG462" s="228">
        <f>IF(N462="zákl. přenesená",J462,0)</f>
        <v>0</v>
      </c>
      <c r="BH462" s="228">
        <f>IF(N462="sníž. přenesená",J462,0)</f>
        <v>0</v>
      </c>
      <c r="BI462" s="228">
        <f>IF(N462="nulová",J462,0)</f>
        <v>0</v>
      </c>
      <c r="BJ462" s="17" t="s">
        <v>147</v>
      </c>
      <c r="BK462" s="228">
        <f>ROUND(I462*H462,2)</f>
        <v>0</v>
      </c>
      <c r="BL462" s="17" t="s">
        <v>257</v>
      </c>
      <c r="BM462" s="227" t="s">
        <v>492</v>
      </c>
    </row>
    <row r="463" s="13" customFormat="1">
      <c r="A463" s="13"/>
      <c r="B463" s="229"/>
      <c r="C463" s="230"/>
      <c r="D463" s="231" t="s">
        <v>149</v>
      </c>
      <c r="E463" s="232" t="s">
        <v>1</v>
      </c>
      <c r="F463" s="233" t="s">
        <v>261</v>
      </c>
      <c r="G463" s="230"/>
      <c r="H463" s="232" t="s">
        <v>1</v>
      </c>
      <c r="I463" s="234"/>
      <c r="J463" s="230"/>
      <c r="K463" s="230"/>
      <c r="L463" s="235"/>
      <c r="M463" s="236"/>
      <c r="N463" s="237"/>
      <c r="O463" s="237"/>
      <c r="P463" s="237"/>
      <c r="Q463" s="237"/>
      <c r="R463" s="237"/>
      <c r="S463" s="237"/>
      <c r="T463" s="238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9" t="s">
        <v>149</v>
      </c>
      <c r="AU463" s="239" t="s">
        <v>147</v>
      </c>
      <c r="AV463" s="13" t="s">
        <v>81</v>
      </c>
      <c r="AW463" s="13" t="s">
        <v>30</v>
      </c>
      <c r="AX463" s="13" t="s">
        <v>73</v>
      </c>
      <c r="AY463" s="239" t="s">
        <v>139</v>
      </c>
    </row>
    <row r="464" s="14" customFormat="1">
      <c r="A464" s="14"/>
      <c r="B464" s="240"/>
      <c r="C464" s="241"/>
      <c r="D464" s="231" t="s">
        <v>149</v>
      </c>
      <c r="E464" s="242" t="s">
        <v>1</v>
      </c>
      <c r="F464" s="243" t="s">
        <v>147</v>
      </c>
      <c r="G464" s="241"/>
      <c r="H464" s="244">
        <v>2</v>
      </c>
      <c r="I464" s="245"/>
      <c r="J464" s="241"/>
      <c r="K464" s="241"/>
      <c r="L464" s="246"/>
      <c r="M464" s="247"/>
      <c r="N464" s="248"/>
      <c r="O464" s="248"/>
      <c r="P464" s="248"/>
      <c r="Q464" s="248"/>
      <c r="R464" s="248"/>
      <c r="S464" s="248"/>
      <c r="T464" s="249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0" t="s">
        <v>149</v>
      </c>
      <c r="AU464" s="250" t="s">
        <v>147</v>
      </c>
      <c r="AV464" s="14" t="s">
        <v>147</v>
      </c>
      <c r="AW464" s="14" t="s">
        <v>30</v>
      </c>
      <c r="AX464" s="14" t="s">
        <v>81</v>
      </c>
      <c r="AY464" s="250" t="s">
        <v>139</v>
      </c>
    </row>
    <row r="465" s="2" customFormat="1" ht="16.5" customHeight="1">
      <c r="A465" s="38"/>
      <c r="B465" s="39"/>
      <c r="C465" s="215" t="s">
        <v>493</v>
      </c>
      <c r="D465" s="215" t="s">
        <v>142</v>
      </c>
      <c r="E465" s="216" t="s">
        <v>494</v>
      </c>
      <c r="F465" s="217" t="s">
        <v>495</v>
      </c>
      <c r="G465" s="218" t="s">
        <v>160</v>
      </c>
      <c r="H465" s="219">
        <v>3</v>
      </c>
      <c r="I465" s="220"/>
      <c r="J465" s="221">
        <f>ROUND(I465*H465,2)</f>
        <v>0</v>
      </c>
      <c r="K465" s="222"/>
      <c r="L465" s="44"/>
      <c r="M465" s="223" t="s">
        <v>1</v>
      </c>
      <c r="N465" s="224" t="s">
        <v>39</v>
      </c>
      <c r="O465" s="91"/>
      <c r="P465" s="225">
        <f>O465*H465</f>
        <v>0</v>
      </c>
      <c r="Q465" s="225">
        <v>0</v>
      </c>
      <c r="R465" s="225">
        <f>Q465*H465</f>
        <v>0</v>
      </c>
      <c r="S465" s="225">
        <v>0</v>
      </c>
      <c r="T465" s="226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7" t="s">
        <v>146</v>
      </c>
      <c r="AT465" s="227" t="s">
        <v>142</v>
      </c>
      <c r="AU465" s="227" t="s">
        <v>147</v>
      </c>
      <c r="AY465" s="17" t="s">
        <v>139</v>
      </c>
      <c r="BE465" s="228">
        <f>IF(N465="základní",J465,0)</f>
        <v>0</v>
      </c>
      <c r="BF465" s="228">
        <f>IF(N465="snížená",J465,0)</f>
        <v>0</v>
      </c>
      <c r="BG465" s="228">
        <f>IF(N465="zákl. přenesená",J465,0)</f>
        <v>0</v>
      </c>
      <c r="BH465" s="228">
        <f>IF(N465="sníž. přenesená",J465,0)</f>
        <v>0</v>
      </c>
      <c r="BI465" s="228">
        <f>IF(N465="nulová",J465,0)</f>
        <v>0</v>
      </c>
      <c r="BJ465" s="17" t="s">
        <v>147</v>
      </c>
      <c r="BK465" s="228">
        <f>ROUND(I465*H465,2)</f>
        <v>0</v>
      </c>
      <c r="BL465" s="17" t="s">
        <v>146</v>
      </c>
      <c r="BM465" s="227" t="s">
        <v>496</v>
      </c>
    </row>
    <row r="466" s="13" customFormat="1">
      <c r="A466" s="13"/>
      <c r="B466" s="229"/>
      <c r="C466" s="230"/>
      <c r="D466" s="231" t="s">
        <v>149</v>
      </c>
      <c r="E466" s="232" t="s">
        <v>1</v>
      </c>
      <c r="F466" s="233" t="s">
        <v>497</v>
      </c>
      <c r="G466" s="230"/>
      <c r="H466" s="232" t="s">
        <v>1</v>
      </c>
      <c r="I466" s="234"/>
      <c r="J466" s="230"/>
      <c r="K466" s="230"/>
      <c r="L466" s="235"/>
      <c r="M466" s="236"/>
      <c r="N466" s="237"/>
      <c r="O466" s="237"/>
      <c r="P466" s="237"/>
      <c r="Q466" s="237"/>
      <c r="R466" s="237"/>
      <c r="S466" s="237"/>
      <c r="T466" s="23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9" t="s">
        <v>149</v>
      </c>
      <c r="AU466" s="239" t="s">
        <v>147</v>
      </c>
      <c r="AV466" s="13" t="s">
        <v>81</v>
      </c>
      <c r="AW466" s="13" t="s">
        <v>30</v>
      </c>
      <c r="AX466" s="13" t="s">
        <v>73</v>
      </c>
      <c r="AY466" s="239" t="s">
        <v>139</v>
      </c>
    </row>
    <row r="467" s="14" customFormat="1">
      <c r="A467" s="14"/>
      <c r="B467" s="240"/>
      <c r="C467" s="241"/>
      <c r="D467" s="231" t="s">
        <v>149</v>
      </c>
      <c r="E467" s="242" t="s">
        <v>1</v>
      </c>
      <c r="F467" s="243" t="s">
        <v>81</v>
      </c>
      <c r="G467" s="241"/>
      <c r="H467" s="244">
        <v>1</v>
      </c>
      <c r="I467" s="245"/>
      <c r="J467" s="241"/>
      <c r="K467" s="241"/>
      <c r="L467" s="246"/>
      <c r="M467" s="247"/>
      <c r="N467" s="248"/>
      <c r="O467" s="248"/>
      <c r="P467" s="248"/>
      <c r="Q467" s="248"/>
      <c r="R467" s="248"/>
      <c r="S467" s="248"/>
      <c r="T467" s="249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0" t="s">
        <v>149</v>
      </c>
      <c r="AU467" s="250" t="s">
        <v>147</v>
      </c>
      <c r="AV467" s="14" t="s">
        <v>147</v>
      </c>
      <c r="AW467" s="14" t="s">
        <v>30</v>
      </c>
      <c r="AX467" s="14" t="s">
        <v>73</v>
      </c>
      <c r="AY467" s="250" t="s">
        <v>139</v>
      </c>
    </row>
    <row r="468" s="13" customFormat="1">
      <c r="A468" s="13"/>
      <c r="B468" s="229"/>
      <c r="C468" s="230"/>
      <c r="D468" s="231" t="s">
        <v>149</v>
      </c>
      <c r="E468" s="232" t="s">
        <v>1</v>
      </c>
      <c r="F468" s="233" t="s">
        <v>498</v>
      </c>
      <c r="G468" s="230"/>
      <c r="H468" s="232" t="s">
        <v>1</v>
      </c>
      <c r="I468" s="234"/>
      <c r="J468" s="230"/>
      <c r="K468" s="230"/>
      <c r="L468" s="235"/>
      <c r="M468" s="236"/>
      <c r="N468" s="237"/>
      <c r="O468" s="237"/>
      <c r="P468" s="237"/>
      <c r="Q468" s="237"/>
      <c r="R468" s="237"/>
      <c r="S468" s="237"/>
      <c r="T468" s="23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9" t="s">
        <v>149</v>
      </c>
      <c r="AU468" s="239" t="s">
        <v>147</v>
      </c>
      <c r="AV468" s="13" t="s">
        <v>81</v>
      </c>
      <c r="AW468" s="13" t="s">
        <v>30</v>
      </c>
      <c r="AX468" s="13" t="s">
        <v>73</v>
      </c>
      <c r="AY468" s="239" t="s">
        <v>139</v>
      </c>
    </row>
    <row r="469" s="14" customFormat="1">
      <c r="A469" s="14"/>
      <c r="B469" s="240"/>
      <c r="C469" s="241"/>
      <c r="D469" s="231" t="s">
        <v>149</v>
      </c>
      <c r="E469" s="242" t="s">
        <v>1</v>
      </c>
      <c r="F469" s="243" t="s">
        <v>81</v>
      </c>
      <c r="G469" s="241"/>
      <c r="H469" s="244">
        <v>1</v>
      </c>
      <c r="I469" s="245"/>
      <c r="J469" s="241"/>
      <c r="K469" s="241"/>
      <c r="L469" s="246"/>
      <c r="M469" s="247"/>
      <c r="N469" s="248"/>
      <c r="O469" s="248"/>
      <c r="P469" s="248"/>
      <c r="Q469" s="248"/>
      <c r="R469" s="248"/>
      <c r="S469" s="248"/>
      <c r="T469" s="24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0" t="s">
        <v>149</v>
      </c>
      <c r="AU469" s="250" t="s">
        <v>147</v>
      </c>
      <c r="AV469" s="14" t="s">
        <v>147</v>
      </c>
      <c r="AW469" s="14" t="s">
        <v>30</v>
      </c>
      <c r="AX469" s="14" t="s">
        <v>73</v>
      </c>
      <c r="AY469" s="250" t="s">
        <v>139</v>
      </c>
    </row>
    <row r="470" s="13" customFormat="1">
      <c r="A470" s="13"/>
      <c r="B470" s="229"/>
      <c r="C470" s="230"/>
      <c r="D470" s="231" t="s">
        <v>149</v>
      </c>
      <c r="E470" s="232" t="s">
        <v>1</v>
      </c>
      <c r="F470" s="233" t="s">
        <v>499</v>
      </c>
      <c r="G470" s="230"/>
      <c r="H470" s="232" t="s">
        <v>1</v>
      </c>
      <c r="I470" s="234"/>
      <c r="J470" s="230"/>
      <c r="K470" s="230"/>
      <c r="L470" s="235"/>
      <c r="M470" s="236"/>
      <c r="N470" s="237"/>
      <c r="O470" s="237"/>
      <c r="P470" s="237"/>
      <c r="Q470" s="237"/>
      <c r="R470" s="237"/>
      <c r="S470" s="237"/>
      <c r="T470" s="23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9" t="s">
        <v>149</v>
      </c>
      <c r="AU470" s="239" t="s">
        <v>147</v>
      </c>
      <c r="AV470" s="13" t="s">
        <v>81</v>
      </c>
      <c r="AW470" s="13" t="s">
        <v>30</v>
      </c>
      <c r="AX470" s="13" t="s">
        <v>73</v>
      </c>
      <c r="AY470" s="239" t="s">
        <v>139</v>
      </c>
    </row>
    <row r="471" s="14" customFormat="1">
      <c r="A471" s="14"/>
      <c r="B471" s="240"/>
      <c r="C471" s="241"/>
      <c r="D471" s="231" t="s">
        <v>149</v>
      </c>
      <c r="E471" s="242" t="s">
        <v>1</v>
      </c>
      <c r="F471" s="243" t="s">
        <v>81</v>
      </c>
      <c r="G471" s="241"/>
      <c r="H471" s="244">
        <v>1</v>
      </c>
      <c r="I471" s="245"/>
      <c r="J471" s="241"/>
      <c r="K471" s="241"/>
      <c r="L471" s="246"/>
      <c r="M471" s="247"/>
      <c r="N471" s="248"/>
      <c r="O471" s="248"/>
      <c r="P471" s="248"/>
      <c r="Q471" s="248"/>
      <c r="R471" s="248"/>
      <c r="S471" s="248"/>
      <c r="T471" s="249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0" t="s">
        <v>149</v>
      </c>
      <c r="AU471" s="250" t="s">
        <v>147</v>
      </c>
      <c r="AV471" s="14" t="s">
        <v>147</v>
      </c>
      <c r="AW471" s="14" t="s">
        <v>30</v>
      </c>
      <c r="AX471" s="14" t="s">
        <v>73</v>
      </c>
      <c r="AY471" s="250" t="s">
        <v>139</v>
      </c>
    </row>
    <row r="472" s="15" customFormat="1">
      <c r="A472" s="15"/>
      <c r="B472" s="262"/>
      <c r="C472" s="263"/>
      <c r="D472" s="231" t="s">
        <v>149</v>
      </c>
      <c r="E472" s="264" t="s">
        <v>1</v>
      </c>
      <c r="F472" s="265" t="s">
        <v>170</v>
      </c>
      <c r="G472" s="263"/>
      <c r="H472" s="266">
        <v>3</v>
      </c>
      <c r="I472" s="267"/>
      <c r="J472" s="263"/>
      <c r="K472" s="263"/>
      <c r="L472" s="268"/>
      <c r="M472" s="269"/>
      <c r="N472" s="270"/>
      <c r="O472" s="270"/>
      <c r="P472" s="270"/>
      <c r="Q472" s="270"/>
      <c r="R472" s="270"/>
      <c r="S472" s="270"/>
      <c r="T472" s="271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2" t="s">
        <v>149</v>
      </c>
      <c r="AU472" s="272" t="s">
        <v>147</v>
      </c>
      <c r="AV472" s="15" t="s">
        <v>146</v>
      </c>
      <c r="AW472" s="15" t="s">
        <v>30</v>
      </c>
      <c r="AX472" s="15" t="s">
        <v>81</v>
      </c>
      <c r="AY472" s="272" t="s">
        <v>139</v>
      </c>
    </row>
    <row r="473" s="2" customFormat="1" ht="16.5" customHeight="1">
      <c r="A473" s="38"/>
      <c r="B473" s="39"/>
      <c r="C473" s="215" t="s">
        <v>500</v>
      </c>
      <c r="D473" s="215" t="s">
        <v>142</v>
      </c>
      <c r="E473" s="216" t="s">
        <v>501</v>
      </c>
      <c r="F473" s="217" t="s">
        <v>502</v>
      </c>
      <c r="G473" s="218" t="s">
        <v>160</v>
      </c>
      <c r="H473" s="219">
        <v>1</v>
      </c>
      <c r="I473" s="220"/>
      <c r="J473" s="221">
        <f>ROUND(I473*H473,2)</f>
        <v>0</v>
      </c>
      <c r="K473" s="222"/>
      <c r="L473" s="44"/>
      <c r="M473" s="223" t="s">
        <v>1</v>
      </c>
      <c r="N473" s="224" t="s">
        <v>39</v>
      </c>
      <c r="O473" s="91"/>
      <c r="P473" s="225">
        <f>O473*H473</f>
        <v>0</v>
      </c>
      <c r="Q473" s="225">
        <v>0</v>
      </c>
      <c r="R473" s="225">
        <f>Q473*H473</f>
        <v>0</v>
      </c>
      <c r="S473" s="225">
        <v>0</v>
      </c>
      <c r="T473" s="226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7" t="s">
        <v>257</v>
      </c>
      <c r="AT473" s="227" t="s">
        <v>142</v>
      </c>
      <c r="AU473" s="227" t="s">
        <v>147</v>
      </c>
      <c r="AY473" s="17" t="s">
        <v>139</v>
      </c>
      <c r="BE473" s="228">
        <f>IF(N473="základní",J473,0)</f>
        <v>0</v>
      </c>
      <c r="BF473" s="228">
        <f>IF(N473="snížená",J473,0)</f>
        <v>0</v>
      </c>
      <c r="BG473" s="228">
        <f>IF(N473="zákl. přenesená",J473,0)</f>
        <v>0</v>
      </c>
      <c r="BH473" s="228">
        <f>IF(N473="sníž. přenesená",J473,0)</f>
        <v>0</v>
      </c>
      <c r="BI473" s="228">
        <f>IF(N473="nulová",J473,0)</f>
        <v>0</v>
      </c>
      <c r="BJ473" s="17" t="s">
        <v>147</v>
      </c>
      <c r="BK473" s="228">
        <f>ROUND(I473*H473,2)</f>
        <v>0</v>
      </c>
      <c r="BL473" s="17" t="s">
        <v>257</v>
      </c>
      <c r="BM473" s="227" t="s">
        <v>503</v>
      </c>
    </row>
    <row r="474" s="13" customFormat="1">
      <c r="A474" s="13"/>
      <c r="B474" s="229"/>
      <c r="C474" s="230"/>
      <c r="D474" s="231" t="s">
        <v>149</v>
      </c>
      <c r="E474" s="232" t="s">
        <v>1</v>
      </c>
      <c r="F474" s="233" t="s">
        <v>504</v>
      </c>
      <c r="G474" s="230"/>
      <c r="H474" s="232" t="s">
        <v>1</v>
      </c>
      <c r="I474" s="234"/>
      <c r="J474" s="230"/>
      <c r="K474" s="230"/>
      <c r="L474" s="235"/>
      <c r="M474" s="236"/>
      <c r="N474" s="237"/>
      <c r="O474" s="237"/>
      <c r="P474" s="237"/>
      <c r="Q474" s="237"/>
      <c r="R474" s="237"/>
      <c r="S474" s="237"/>
      <c r="T474" s="23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9" t="s">
        <v>149</v>
      </c>
      <c r="AU474" s="239" t="s">
        <v>147</v>
      </c>
      <c r="AV474" s="13" t="s">
        <v>81</v>
      </c>
      <c r="AW474" s="13" t="s">
        <v>30</v>
      </c>
      <c r="AX474" s="13" t="s">
        <v>73</v>
      </c>
      <c r="AY474" s="239" t="s">
        <v>139</v>
      </c>
    </row>
    <row r="475" s="14" customFormat="1">
      <c r="A475" s="14"/>
      <c r="B475" s="240"/>
      <c r="C475" s="241"/>
      <c r="D475" s="231" t="s">
        <v>149</v>
      </c>
      <c r="E475" s="242" t="s">
        <v>1</v>
      </c>
      <c r="F475" s="243" t="s">
        <v>81</v>
      </c>
      <c r="G475" s="241"/>
      <c r="H475" s="244">
        <v>1</v>
      </c>
      <c r="I475" s="245"/>
      <c r="J475" s="241"/>
      <c r="K475" s="241"/>
      <c r="L475" s="246"/>
      <c r="M475" s="247"/>
      <c r="N475" s="248"/>
      <c r="O475" s="248"/>
      <c r="P475" s="248"/>
      <c r="Q475" s="248"/>
      <c r="R475" s="248"/>
      <c r="S475" s="248"/>
      <c r="T475" s="249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0" t="s">
        <v>149</v>
      </c>
      <c r="AU475" s="250" t="s">
        <v>147</v>
      </c>
      <c r="AV475" s="14" t="s">
        <v>147</v>
      </c>
      <c r="AW475" s="14" t="s">
        <v>30</v>
      </c>
      <c r="AX475" s="14" t="s">
        <v>73</v>
      </c>
      <c r="AY475" s="250" t="s">
        <v>139</v>
      </c>
    </row>
    <row r="476" s="15" customFormat="1">
      <c r="A476" s="15"/>
      <c r="B476" s="262"/>
      <c r="C476" s="263"/>
      <c r="D476" s="231" t="s">
        <v>149</v>
      </c>
      <c r="E476" s="264" t="s">
        <v>1</v>
      </c>
      <c r="F476" s="265" t="s">
        <v>170</v>
      </c>
      <c r="G476" s="263"/>
      <c r="H476" s="266">
        <v>1</v>
      </c>
      <c r="I476" s="267"/>
      <c r="J476" s="263"/>
      <c r="K476" s="263"/>
      <c r="L476" s="268"/>
      <c r="M476" s="269"/>
      <c r="N476" s="270"/>
      <c r="O476" s="270"/>
      <c r="P476" s="270"/>
      <c r="Q476" s="270"/>
      <c r="R476" s="270"/>
      <c r="S476" s="270"/>
      <c r="T476" s="271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72" t="s">
        <v>149</v>
      </c>
      <c r="AU476" s="272" t="s">
        <v>147</v>
      </c>
      <c r="AV476" s="15" t="s">
        <v>146</v>
      </c>
      <c r="AW476" s="15" t="s">
        <v>30</v>
      </c>
      <c r="AX476" s="15" t="s">
        <v>81</v>
      </c>
      <c r="AY476" s="272" t="s">
        <v>139</v>
      </c>
    </row>
    <row r="477" s="2" customFormat="1" ht="16.5" customHeight="1">
      <c r="A477" s="38"/>
      <c r="B477" s="39"/>
      <c r="C477" s="215" t="s">
        <v>505</v>
      </c>
      <c r="D477" s="215" t="s">
        <v>142</v>
      </c>
      <c r="E477" s="216" t="s">
        <v>506</v>
      </c>
      <c r="F477" s="217" t="s">
        <v>507</v>
      </c>
      <c r="G477" s="218" t="s">
        <v>160</v>
      </c>
      <c r="H477" s="219">
        <v>1</v>
      </c>
      <c r="I477" s="220"/>
      <c r="J477" s="221">
        <f>ROUND(I477*H477,2)</f>
        <v>0</v>
      </c>
      <c r="K477" s="222"/>
      <c r="L477" s="44"/>
      <c r="M477" s="223" t="s">
        <v>1</v>
      </c>
      <c r="N477" s="224" t="s">
        <v>39</v>
      </c>
      <c r="O477" s="91"/>
      <c r="P477" s="225">
        <f>O477*H477</f>
        <v>0</v>
      </c>
      <c r="Q477" s="225">
        <v>0</v>
      </c>
      <c r="R477" s="225">
        <f>Q477*H477</f>
        <v>0</v>
      </c>
      <c r="S477" s="225">
        <v>0</v>
      </c>
      <c r="T477" s="226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7" t="s">
        <v>257</v>
      </c>
      <c r="AT477" s="227" t="s">
        <v>142</v>
      </c>
      <c r="AU477" s="227" t="s">
        <v>147</v>
      </c>
      <c r="AY477" s="17" t="s">
        <v>139</v>
      </c>
      <c r="BE477" s="228">
        <f>IF(N477="základní",J477,0)</f>
        <v>0</v>
      </c>
      <c r="BF477" s="228">
        <f>IF(N477="snížená",J477,0)</f>
        <v>0</v>
      </c>
      <c r="BG477" s="228">
        <f>IF(N477="zákl. přenesená",J477,0)</f>
        <v>0</v>
      </c>
      <c r="BH477" s="228">
        <f>IF(N477="sníž. přenesená",J477,0)</f>
        <v>0</v>
      </c>
      <c r="BI477" s="228">
        <f>IF(N477="nulová",J477,0)</f>
        <v>0</v>
      </c>
      <c r="BJ477" s="17" t="s">
        <v>147</v>
      </c>
      <c r="BK477" s="228">
        <f>ROUND(I477*H477,2)</f>
        <v>0</v>
      </c>
      <c r="BL477" s="17" t="s">
        <v>257</v>
      </c>
      <c r="BM477" s="227" t="s">
        <v>508</v>
      </c>
    </row>
    <row r="478" s="13" customFormat="1">
      <c r="A478" s="13"/>
      <c r="B478" s="229"/>
      <c r="C478" s="230"/>
      <c r="D478" s="231" t="s">
        <v>149</v>
      </c>
      <c r="E478" s="232" t="s">
        <v>1</v>
      </c>
      <c r="F478" s="233" t="s">
        <v>231</v>
      </c>
      <c r="G478" s="230"/>
      <c r="H478" s="232" t="s">
        <v>1</v>
      </c>
      <c r="I478" s="234"/>
      <c r="J478" s="230"/>
      <c r="K478" s="230"/>
      <c r="L478" s="235"/>
      <c r="M478" s="236"/>
      <c r="N478" s="237"/>
      <c r="O478" s="237"/>
      <c r="P478" s="237"/>
      <c r="Q478" s="237"/>
      <c r="R478" s="237"/>
      <c r="S478" s="237"/>
      <c r="T478" s="23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9" t="s">
        <v>149</v>
      </c>
      <c r="AU478" s="239" t="s">
        <v>147</v>
      </c>
      <c r="AV478" s="13" t="s">
        <v>81</v>
      </c>
      <c r="AW478" s="13" t="s">
        <v>30</v>
      </c>
      <c r="AX478" s="13" t="s">
        <v>73</v>
      </c>
      <c r="AY478" s="239" t="s">
        <v>139</v>
      </c>
    </row>
    <row r="479" s="14" customFormat="1">
      <c r="A479" s="14"/>
      <c r="B479" s="240"/>
      <c r="C479" s="241"/>
      <c r="D479" s="231" t="s">
        <v>149</v>
      </c>
      <c r="E479" s="242" t="s">
        <v>1</v>
      </c>
      <c r="F479" s="243" t="s">
        <v>81</v>
      </c>
      <c r="G479" s="241"/>
      <c r="H479" s="244">
        <v>1</v>
      </c>
      <c r="I479" s="245"/>
      <c r="J479" s="241"/>
      <c r="K479" s="241"/>
      <c r="L479" s="246"/>
      <c r="M479" s="247"/>
      <c r="N479" s="248"/>
      <c r="O479" s="248"/>
      <c r="P479" s="248"/>
      <c r="Q479" s="248"/>
      <c r="R479" s="248"/>
      <c r="S479" s="248"/>
      <c r="T479" s="249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0" t="s">
        <v>149</v>
      </c>
      <c r="AU479" s="250" t="s">
        <v>147</v>
      </c>
      <c r="AV479" s="14" t="s">
        <v>147</v>
      </c>
      <c r="AW479" s="14" t="s">
        <v>30</v>
      </c>
      <c r="AX479" s="14" t="s">
        <v>81</v>
      </c>
      <c r="AY479" s="250" t="s">
        <v>139</v>
      </c>
    </row>
    <row r="480" s="2" customFormat="1" ht="16.5" customHeight="1">
      <c r="A480" s="38"/>
      <c r="B480" s="39"/>
      <c r="C480" s="215" t="s">
        <v>509</v>
      </c>
      <c r="D480" s="215" t="s">
        <v>142</v>
      </c>
      <c r="E480" s="216" t="s">
        <v>510</v>
      </c>
      <c r="F480" s="217" t="s">
        <v>511</v>
      </c>
      <c r="G480" s="218" t="s">
        <v>174</v>
      </c>
      <c r="H480" s="219">
        <v>1</v>
      </c>
      <c r="I480" s="220"/>
      <c r="J480" s="221">
        <f>ROUND(I480*H480,2)</f>
        <v>0</v>
      </c>
      <c r="K480" s="222"/>
      <c r="L480" s="44"/>
      <c r="M480" s="223" t="s">
        <v>1</v>
      </c>
      <c r="N480" s="224" t="s">
        <v>39</v>
      </c>
      <c r="O480" s="91"/>
      <c r="P480" s="225">
        <f>O480*H480</f>
        <v>0</v>
      </c>
      <c r="Q480" s="225">
        <v>0</v>
      </c>
      <c r="R480" s="225">
        <f>Q480*H480</f>
        <v>0</v>
      </c>
      <c r="S480" s="225">
        <v>0.00198</v>
      </c>
      <c r="T480" s="226">
        <f>S480*H480</f>
        <v>0.00198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7" t="s">
        <v>257</v>
      </c>
      <c r="AT480" s="227" t="s">
        <v>142</v>
      </c>
      <c r="AU480" s="227" t="s">
        <v>147</v>
      </c>
      <c r="AY480" s="17" t="s">
        <v>139</v>
      </c>
      <c r="BE480" s="228">
        <f>IF(N480="základní",J480,0)</f>
        <v>0</v>
      </c>
      <c r="BF480" s="228">
        <f>IF(N480="snížená",J480,0)</f>
        <v>0</v>
      </c>
      <c r="BG480" s="228">
        <f>IF(N480="zákl. přenesená",J480,0)</f>
        <v>0</v>
      </c>
      <c r="BH480" s="228">
        <f>IF(N480="sníž. přenesená",J480,0)</f>
        <v>0</v>
      </c>
      <c r="BI480" s="228">
        <f>IF(N480="nulová",J480,0)</f>
        <v>0</v>
      </c>
      <c r="BJ480" s="17" t="s">
        <v>147</v>
      </c>
      <c r="BK480" s="228">
        <f>ROUND(I480*H480,2)</f>
        <v>0</v>
      </c>
      <c r="BL480" s="17" t="s">
        <v>257</v>
      </c>
      <c r="BM480" s="227" t="s">
        <v>512</v>
      </c>
    </row>
    <row r="481" s="13" customFormat="1">
      <c r="A481" s="13"/>
      <c r="B481" s="229"/>
      <c r="C481" s="230"/>
      <c r="D481" s="231" t="s">
        <v>149</v>
      </c>
      <c r="E481" s="232" t="s">
        <v>1</v>
      </c>
      <c r="F481" s="233" t="s">
        <v>231</v>
      </c>
      <c r="G481" s="230"/>
      <c r="H481" s="232" t="s">
        <v>1</v>
      </c>
      <c r="I481" s="234"/>
      <c r="J481" s="230"/>
      <c r="K481" s="230"/>
      <c r="L481" s="235"/>
      <c r="M481" s="236"/>
      <c r="N481" s="237"/>
      <c r="O481" s="237"/>
      <c r="P481" s="237"/>
      <c r="Q481" s="237"/>
      <c r="R481" s="237"/>
      <c r="S481" s="237"/>
      <c r="T481" s="23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9" t="s">
        <v>149</v>
      </c>
      <c r="AU481" s="239" t="s">
        <v>147</v>
      </c>
      <c r="AV481" s="13" t="s">
        <v>81</v>
      </c>
      <c r="AW481" s="13" t="s">
        <v>30</v>
      </c>
      <c r="AX481" s="13" t="s">
        <v>73</v>
      </c>
      <c r="AY481" s="239" t="s">
        <v>139</v>
      </c>
    </row>
    <row r="482" s="14" customFormat="1">
      <c r="A482" s="14"/>
      <c r="B482" s="240"/>
      <c r="C482" s="241"/>
      <c r="D482" s="231" t="s">
        <v>149</v>
      </c>
      <c r="E482" s="242" t="s">
        <v>1</v>
      </c>
      <c r="F482" s="243" t="s">
        <v>81</v>
      </c>
      <c r="G482" s="241"/>
      <c r="H482" s="244">
        <v>1</v>
      </c>
      <c r="I482" s="245"/>
      <c r="J482" s="241"/>
      <c r="K482" s="241"/>
      <c r="L482" s="246"/>
      <c r="M482" s="247"/>
      <c r="N482" s="248"/>
      <c r="O482" s="248"/>
      <c r="P482" s="248"/>
      <c r="Q482" s="248"/>
      <c r="R482" s="248"/>
      <c r="S482" s="248"/>
      <c r="T482" s="249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0" t="s">
        <v>149</v>
      </c>
      <c r="AU482" s="250" t="s">
        <v>147</v>
      </c>
      <c r="AV482" s="14" t="s">
        <v>147</v>
      </c>
      <c r="AW482" s="14" t="s">
        <v>30</v>
      </c>
      <c r="AX482" s="14" t="s">
        <v>81</v>
      </c>
      <c r="AY482" s="250" t="s">
        <v>139</v>
      </c>
    </row>
    <row r="483" s="2" customFormat="1" ht="16.5" customHeight="1">
      <c r="A483" s="38"/>
      <c r="B483" s="39"/>
      <c r="C483" s="215" t="s">
        <v>513</v>
      </c>
      <c r="D483" s="215" t="s">
        <v>142</v>
      </c>
      <c r="E483" s="216" t="s">
        <v>514</v>
      </c>
      <c r="F483" s="217" t="s">
        <v>515</v>
      </c>
      <c r="G483" s="218" t="s">
        <v>160</v>
      </c>
      <c r="H483" s="219">
        <v>2</v>
      </c>
      <c r="I483" s="220"/>
      <c r="J483" s="221">
        <f>ROUND(I483*H483,2)</f>
        <v>0</v>
      </c>
      <c r="K483" s="222"/>
      <c r="L483" s="44"/>
      <c r="M483" s="223" t="s">
        <v>1</v>
      </c>
      <c r="N483" s="224" t="s">
        <v>39</v>
      </c>
      <c r="O483" s="91"/>
      <c r="P483" s="225">
        <f>O483*H483</f>
        <v>0</v>
      </c>
      <c r="Q483" s="225">
        <v>0.001</v>
      </c>
      <c r="R483" s="225">
        <f>Q483*H483</f>
        <v>0.002</v>
      </c>
      <c r="S483" s="225">
        <v>0</v>
      </c>
      <c r="T483" s="226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7" t="s">
        <v>257</v>
      </c>
      <c r="AT483" s="227" t="s">
        <v>142</v>
      </c>
      <c r="AU483" s="227" t="s">
        <v>147</v>
      </c>
      <c r="AY483" s="17" t="s">
        <v>139</v>
      </c>
      <c r="BE483" s="228">
        <f>IF(N483="základní",J483,0)</f>
        <v>0</v>
      </c>
      <c r="BF483" s="228">
        <f>IF(N483="snížená",J483,0)</f>
        <v>0</v>
      </c>
      <c r="BG483" s="228">
        <f>IF(N483="zákl. přenesená",J483,0)</f>
        <v>0</v>
      </c>
      <c r="BH483" s="228">
        <f>IF(N483="sníž. přenesená",J483,0)</f>
        <v>0</v>
      </c>
      <c r="BI483" s="228">
        <f>IF(N483="nulová",J483,0)</f>
        <v>0</v>
      </c>
      <c r="BJ483" s="17" t="s">
        <v>147</v>
      </c>
      <c r="BK483" s="228">
        <f>ROUND(I483*H483,2)</f>
        <v>0</v>
      </c>
      <c r="BL483" s="17" t="s">
        <v>257</v>
      </c>
      <c r="BM483" s="227" t="s">
        <v>516</v>
      </c>
    </row>
    <row r="484" s="14" customFormat="1">
      <c r="A484" s="14"/>
      <c r="B484" s="240"/>
      <c r="C484" s="241"/>
      <c r="D484" s="231" t="s">
        <v>149</v>
      </c>
      <c r="E484" s="242" t="s">
        <v>1</v>
      </c>
      <c r="F484" s="243" t="s">
        <v>517</v>
      </c>
      <c r="G484" s="241"/>
      <c r="H484" s="244">
        <v>2</v>
      </c>
      <c r="I484" s="245"/>
      <c r="J484" s="241"/>
      <c r="K484" s="241"/>
      <c r="L484" s="246"/>
      <c r="M484" s="247"/>
      <c r="N484" s="248"/>
      <c r="O484" s="248"/>
      <c r="P484" s="248"/>
      <c r="Q484" s="248"/>
      <c r="R484" s="248"/>
      <c r="S484" s="248"/>
      <c r="T484" s="24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0" t="s">
        <v>149</v>
      </c>
      <c r="AU484" s="250" t="s">
        <v>147</v>
      </c>
      <c r="AV484" s="14" t="s">
        <v>147</v>
      </c>
      <c r="AW484" s="14" t="s">
        <v>30</v>
      </c>
      <c r="AX484" s="14" t="s">
        <v>81</v>
      </c>
      <c r="AY484" s="250" t="s">
        <v>139</v>
      </c>
    </row>
    <row r="485" s="2" customFormat="1" ht="16.5" customHeight="1">
      <c r="A485" s="38"/>
      <c r="B485" s="39"/>
      <c r="C485" s="215" t="s">
        <v>518</v>
      </c>
      <c r="D485" s="215" t="s">
        <v>142</v>
      </c>
      <c r="E485" s="216" t="s">
        <v>519</v>
      </c>
      <c r="F485" s="217" t="s">
        <v>520</v>
      </c>
      <c r="G485" s="218" t="s">
        <v>174</v>
      </c>
      <c r="H485" s="219">
        <v>3</v>
      </c>
      <c r="I485" s="220"/>
      <c r="J485" s="221">
        <f>ROUND(I485*H485,2)</f>
        <v>0</v>
      </c>
      <c r="K485" s="222"/>
      <c r="L485" s="44"/>
      <c r="M485" s="223" t="s">
        <v>1</v>
      </c>
      <c r="N485" s="224" t="s">
        <v>39</v>
      </c>
      <c r="O485" s="91"/>
      <c r="P485" s="225">
        <f>O485*H485</f>
        <v>0</v>
      </c>
      <c r="Q485" s="225">
        <v>0.00042999999999999999</v>
      </c>
      <c r="R485" s="225">
        <f>Q485*H485</f>
        <v>0.0012899999999999999</v>
      </c>
      <c r="S485" s="225">
        <v>0</v>
      </c>
      <c r="T485" s="226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27" t="s">
        <v>257</v>
      </c>
      <c r="AT485" s="227" t="s">
        <v>142</v>
      </c>
      <c r="AU485" s="227" t="s">
        <v>147</v>
      </c>
      <c r="AY485" s="17" t="s">
        <v>139</v>
      </c>
      <c r="BE485" s="228">
        <f>IF(N485="základní",J485,0)</f>
        <v>0</v>
      </c>
      <c r="BF485" s="228">
        <f>IF(N485="snížená",J485,0)</f>
        <v>0</v>
      </c>
      <c r="BG485" s="228">
        <f>IF(N485="zákl. přenesená",J485,0)</f>
        <v>0</v>
      </c>
      <c r="BH485" s="228">
        <f>IF(N485="sníž. přenesená",J485,0)</f>
        <v>0</v>
      </c>
      <c r="BI485" s="228">
        <f>IF(N485="nulová",J485,0)</f>
        <v>0</v>
      </c>
      <c r="BJ485" s="17" t="s">
        <v>147</v>
      </c>
      <c r="BK485" s="228">
        <f>ROUND(I485*H485,2)</f>
        <v>0</v>
      </c>
      <c r="BL485" s="17" t="s">
        <v>257</v>
      </c>
      <c r="BM485" s="227" t="s">
        <v>521</v>
      </c>
    </row>
    <row r="486" s="13" customFormat="1">
      <c r="A486" s="13"/>
      <c r="B486" s="229"/>
      <c r="C486" s="230"/>
      <c r="D486" s="231" t="s">
        <v>149</v>
      </c>
      <c r="E486" s="232" t="s">
        <v>1</v>
      </c>
      <c r="F486" s="233" t="s">
        <v>522</v>
      </c>
      <c r="G486" s="230"/>
      <c r="H486" s="232" t="s">
        <v>1</v>
      </c>
      <c r="I486" s="234"/>
      <c r="J486" s="230"/>
      <c r="K486" s="230"/>
      <c r="L486" s="235"/>
      <c r="M486" s="236"/>
      <c r="N486" s="237"/>
      <c r="O486" s="237"/>
      <c r="P486" s="237"/>
      <c r="Q486" s="237"/>
      <c r="R486" s="237"/>
      <c r="S486" s="237"/>
      <c r="T486" s="23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9" t="s">
        <v>149</v>
      </c>
      <c r="AU486" s="239" t="s">
        <v>147</v>
      </c>
      <c r="AV486" s="13" t="s">
        <v>81</v>
      </c>
      <c r="AW486" s="13" t="s">
        <v>30</v>
      </c>
      <c r="AX486" s="13" t="s">
        <v>73</v>
      </c>
      <c r="AY486" s="239" t="s">
        <v>139</v>
      </c>
    </row>
    <row r="487" s="14" customFormat="1">
      <c r="A487" s="14"/>
      <c r="B487" s="240"/>
      <c r="C487" s="241"/>
      <c r="D487" s="231" t="s">
        <v>149</v>
      </c>
      <c r="E487" s="242" t="s">
        <v>1</v>
      </c>
      <c r="F487" s="243" t="s">
        <v>140</v>
      </c>
      <c r="G487" s="241"/>
      <c r="H487" s="244">
        <v>3</v>
      </c>
      <c r="I487" s="245"/>
      <c r="J487" s="241"/>
      <c r="K487" s="241"/>
      <c r="L487" s="246"/>
      <c r="M487" s="247"/>
      <c r="N487" s="248"/>
      <c r="O487" s="248"/>
      <c r="P487" s="248"/>
      <c r="Q487" s="248"/>
      <c r="R487" s="248"/>
      <c r="S487" s="248"/>
      <c r="T487" s="249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0" t="s">
        <v>149</v>
      </c>
      <c r="AU487" s="250" t="s">
        <v>147</v>
      </c>
      <c r="AV487" s="14" t="s">
        <v>147</v>
      </c>
      <c r="AW487" s="14" t="s">
        <v>30</v>
      </c>
      <c r="AX487" s="14" t="s">
        <v>73</v>
      </c>
      <c r="AY487" s="250" t="s">
        <v>139</v>
      </c>
    </row>
    <row r="488" s="15" customFormat="1">
      <c r="A488" s="15"/>
      <c r="B488" s="262"/>
      <c r="C488" s="263"/>
      <c r="D488" s="231" t="s">
        <v>149</v>
      </c>
      <c r="E488" s="264" t="s">
        <v>1</v>
      </c>
      <c r="F488" s="265" t="s">
        <v>170</v>
      </c>
      <c r="G488" s="263"/>
      <c r="H488" s="266">
        <v>3</v>
      </c>
      <c r="I488" s="267"/>
      <c r="J488" s="263"/>
      <c r="K488" s="263"/>
      <c r="L488" s="268"/>
      <c r="M488" s="269"/>
      <c r="N488" s="270"/>
      <c r="O488" s="270"/>
      <c r="P488" s="270"/>
      <c r="Q488" s="270"/>
      <c r="R488" s="270"/>
      <c r="S488" s="270"/>
      <c r="T488" s="271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72" t="s">
        <v>149</v>
      </c>
      <c r="AU488" s="272" t="s">
        <v>147</v>
      </c>
      <c r="AV488" s="15" t="s">
        <v>146</v>
      </c>
      <c r="AW488" s="15" t="s">
        <v>30</v>
      </c>
      <c r="AX488" s="15" t="s">
        <v>81</v>
      </c>
      <c r="AY488" s="272" t="s">
        <v>139</v>
      </c>
    </row>
    <row r="489" s="2" customFormat="1" ht="16.5" customHeight="1">
      <c r="A489" s="38"/>
      <c r="B489" s="39"/>
      <c r="C489" s="215" t="s">
        <v>523</v>
      </c>
      <c r="D489" s="215" t="s">
        <v>142</v>
      </c>
      <c r="E489" s="216" t="s">
        <v>524</v>
      </c>
      <c r="F489" s="217" t="s">
        <v>525</v>
      </c>
      <c r="G489" s="218" t="s">
        <v>174</v>
      </c>
      <c r="H489" s="219">
        <v>4</v>
      </c>
      <c r="I489" s="220"/>
      <c r="J489" s="221">
        <f>ROUND(I489*H489,2)</f>
        <v>0</v>
      </c>
      <c r="K489" s="222"/>
      <c r="L489" s="44"/>
      <c r="M489" s="223" t="s">
        <v>1</v>
      </c>
      <c r="N489" s="224" t="s">
        <v>39</v>
      </c>
      <c r="O489" s="91"/>
      <c r="P489" s="225">
        <f>O489*H489</f>
        <v>0</v>
      </c>
      <c r="Q489" s="225">
        <v>0.00050000000000000001</v>
      </c>
      <c r="R489" s="225">
        <f>Q489*H489</f>
        <v>0.002</v>
      </c>
      <c r="S489" s="225">
        <v>0</v>
      </c>
      <c r="T489" s="226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7" t="s">
        <v>257</v>
      </c>
      <c r="AT489" s="227" t="s">
        <v>142</v>
      </c>
      <c r="AU489" s="227" t="s">
        <v>147</v>
      </c>
      <c r="AY489" s="17" t="s">
        <v>139</v>
      </c>
      <c r="BE489" s="228">
        <f>IF(N489="základní",J489,0)</f>
        <v>0</v>
      </c>
      <c r="BF489" s="228">
        <f>IF(N489="snížená",J489,0)</f>
        <v>0</v>
      </c>
      <c r="BG489" s="228">
        <f>IF(N489="zákl. přenesená",J489,0)</f>
        <v>0</v>
      </c>
      <c r="BH489" s="228">
        <f>IF(N489="sníž. přenesená",J489,0)</f>
        <v>0</v>
      </c>
      <c r="BI489" s="228">
        <f>IF(N489="nulová",J489,0)</f>
        <v>0</v>
      </c>
      <c r="BJ489" s="17" t="s">
        <v>147</v>
      </c>
      <c r="BK489" s="228">
        <f>ROUND(I489*H489,2)</f>
        <v>0</v>
      </c>
      <c r="BL489" s="17" t="s">
        <v>257</v>
      </c>
      <c r="BM489" s="227" t="s">
        <v>526</v>
      </c>
    </row>
    <row r="490" s="13" customFormat="1">
      <c r="A490" s="13"/>
      <c r="B490" s="229"/>
      <c r="C490" s="230"/>
      <c r="D490" s="231" t="s">
        <v>149</v>
      </c>
      <c r="E490" s="232" t="s">
        <v>1</v>
      </c>
      <c r="F490" s="233" t="s">
        <v>527</v>
      </c>
      <c r="G490" s="230"/>
      <c r="H490" s="232" t="s">
        <v>1</v>
      </c>
      <c r="I490" s="234"/>
      <c r="J490" s="230"/>
      <c r="K490" s="230"/>
      <c r="L490" s="235"/>
      <c r="M490" s="236"/>
      <c r="N490" s="237"/>
      <c r="O490" s="237"/>
      <c r="P490" s="237"/>
      <c r="Q490" s="237"/>
      <c r="R490" s="237"/>
      <c r="S490" s="237"/>
      <c r="T490" s="23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9" t="s">
        <v>149</v>
      </c>
      <c r="AU490" s="239" t="s">
        <v>147</v>
      </c>
      <c r="AV490" s="13" t="s">
        <v>81</v>
      </c>
      <c r="AW490" s="13" t="s">
        <v>30</v>
      </c>
      <c r="AX490" s="13" t="s">
        <v>73</v>
      </c>
      <c r="AY490" s="239" t="s">
        <v>139</v>
      </c>
    </row>
    <row r="491" s="14" customFormat="1">
      <c r="A491" s="14"/>
      <c r="B491" s="240"/>
      <c r="C491" s="241"/>
      <c r="D491" s="231" t="s">
        <v>149</v>
      </c>
      <c r="E491" s="242" t="s">
        <v>1</v>
      </c>
      <c r="F491" s="243" t="s">
        <v>146</v>
      </c>
      <c r="G491" s="241"/>
      <c r="H491" s="244">
        <v>4</v>
      </c>
      <c r="I491" s="245"/>
      <c r="J491" s="241"/>
      <c r="K491" s="241"/>
      <c r="L491" s="246"/>
      <c r="M491" s="247"/>
      <c r="N491" s="248"/>
      <c r="O491" s="248"/>
      <c r="P491" s="248"/>
      <c r="Q491" s="248"/>
      <c r="R491" s="248"/>
      <c r="S491" s="248"/>
      <c r="T491" s="249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0" t="s">
        <v>149</v>
      </c>
      <c r="AU491" s="250" t="s">
        <v>147</v>
      </c>
      <c r="AV491" s="14" t="s">
        <v>147</v>
      </c>
      <c r="AW491" s="14" t="s">
        <v>30</v>
      </c>
      <c r="AX491" s="14" t="s">
        <v>73</v>
      </c>
      <c r="AY491" s="250" t="s">
        <v>139</v>
      </c>
    </row>
    <row r="492" s="15" customFormat="1">
      <c r="A492" s="15"/>
      <c r="B492" s="262"/>
      <c r="C492" s="263"/>
      <c r="D492" s="231" t="s">
        <v>149</v>
      </c>
      <c r="E492" s="264" t="s">
        <v>1</v>
      </c>
      <c r="F492" s="265" t="s">
        <v>170</v>
      </c>
      <c r="G492" s="263"/>
      <c r="H492" s="266">
        <v>4</v>
      </c>
      <c r="I492" s="267"/>
      <c r="J492" s="263"/>
      <c r="K492" s="263"/>
      <c r="L492" s="268"/>
      <c r="M492" s="269"/>
      <c r="N492" s="270"/>
      <c r="O492" s="270"/>
      <c r="P492" s="270"/>
      <c r="Q492" s="270"/>
      <c r="R492" s="270"/>
      <c r="S492" s="270"/>
      <c r="T492" s="271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2" t="s">
        <v>149</v>
      </c>
      <c r="AU492" s="272" t="s">
        <v>147</v>
      </c>
      <c r="AV492" s="15" t="s">
        <v>146</v>
      </c>
      <c r="AW492" s="15" t="s">
        <v>30</v>
      </c>
      <c r="AX492" s="15" t="s">
        <v>81</v>
      </c>
      <c r="AY492" s="272" t="s">
        <v>139</v>
      </c>
    </row>
    <row r="493" s="2" customFormat="1" ht="16.5" customHeight="1">
      <c r="A493" s="38"/>
      <c r="B493" s="39"/>
      <c r="C493" s="215" t="s">
        <v>528</v>
      </c>
      <c r="D493" s="215" t="s">
        <v>142</v>
      </c>
      <c r="E493" s="216" t="s">
        <v>529</v>
      </c>
      <c r="F493" s="217" t="s">
        <v>530</v>
      </c>
      <c r="G493" s="218" t="s">
        <v>174</v>
      </c>
      <c r="H493" s="219">
        <v>3.5</v>
      </c>
      <c r="I493" s="220"/>
      <c r="J493" s="221">
        <f>ROUND(I493*H493,2)</f>
        <v>0</v>
      </c>
      <c r="K493" s="222"/>
      <c r="L493" s="44"/>
      <c r="M493" s="223" t="s">
        <v>1</v>
      </c>
      <c r="N493" s="224" t="s">
        <v>39</v>
      </c>
      <c r="O493" s="91"/>
      <c r="P493" s="225">
        <f>O493*H493</f>
        <v>0</v>
      </c>
      <c r="Q493" s="225">
        <v>0.00076000000000000004</v>
      </c>
      <c r="R493" s="225">
        <f>Q493*H493</f>
        <v>0.00266</v>
      </c>
      <c r="S493" s="225">
        <v>0</v>
      </c>
      <c r="T493" s="226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27" t="s">
        <v>257</v>
      </c>
      <c r="AT493" s="227" t="s">
        <v>142</v>
      </c>
      <c r="AU493" s="227" t="s">
        <v>147</v>
      </c>
      <c r="AY493" s="17" t="s">
        <v>139</v>
      </c>
      <c r="BE493" s="228">
        <f>IF(N493="základní",J493,0)</f>
        <v>0</v>
      </c>
      <c r="BF493" s="228">
        <f>IF(N493="snížená",J493,0)</f>
        <v>0</v>
      </c>
      <c r="BG493" s="228">
        <f>IF(N493="zákl. přenesená",J493,0)</f>
        <v>0</v>
      </c>
      <c r="BH493" s="228">
        <f>IF(N493="sníž. přenesená",J493,0)</f>
        <v>0</v>
      </c>
      <c r="BI493" s="228">
        <f>IF(N493="nulová",J493,0)</f>
        <v>0</v>
      </c>
      <c r="BJ493" s="17" t="s">
        <v>147</v>
      </c>
      <c r="BK493" s="228">
        <f>ROUND(I493*H493,2)</f>
        <v>0</v>
      </c>
      <c r="BL493" s="17" t="s">
        <v>257</v>
      </c>
      <c r="BM493" s="227" t="s">
        <v>531</v>
      </c>
    </row>
    <row r="494" s="13" customFormat="1">
      <c r="A494" s="13"/>
      <c r="B494" s="229"/>
      <c r="C494" s="230"/>
      <c r="D494" s="231" t="s">
        <v>149</v>
      </c>
      <c r="E494" s="232" t="s">
        <v>1</v>
      </c>
      <c r="F494" s="233" t="s">
        <v>532</v>
      </c>
      <c r="G494" s="230"/>
      <c r="H494" s="232" t="s">
        <v>1</v>
      </c>
      <c r="I494" s="234"/>
      <c r="J494" s="230"/>
      <c r="K494" s="230"/>
      <c r="L494" s="235"/>
      <c r="M494" s="236"/>
      <c r="N494" s="237"/>
      <c r="O494" s="237"/>
      <c r="P494" s="237"/>
      <c r="Q494" s="237"/>
      <c r="R494" s="237"/>
      <c r="S494" s="237"/>
      <c r="T494" s="238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9" t="s">
        <v>149</v>
      </c>
      <c r="AU494" s="239" t="s">
        <v>147</v>
      </c>
      <c r="AV494" s="13" t="s">
        <v>81</v>
      </c>
      <c r="AW494" s="13" t="s">
        <v>30</v>
      </c>
      <c r="AX494" s="13" t="s">
        <v>73</v>
      </c>
      <c r="AY494" s="239" t="s">
        <v>139</v>
      </c>
    </row>
    <row r="495" s="14" customFormat="1">
      <c r="A495" s="14"/>
      <c r="B495" s="240"/>
      <c r="C495" s="241"/>
      <c r="D495" s="231" t="s">
        <v>149</v>
      </c>
      <c r="E495" s="242" t="s">
        <v>1</v>
      </c>
      <c r="F495" s="243" t="s">
        <v>274</v>
      </c>
      <c r="G495" s="241"/>
      <c r="H495" s="244">
        <v>1.5</v>
      </c>
      <c r="I495" s="245"/>
      <c r="J495" s="241"/>
      <c r="K495" s="241"/>
      <c r="L495" s="246"/>
      <c r="M495" s="247"/>
      <c r="N495" s="248"/>
      <c r="O495" s="248"/>
      <c r="P495" s="248"/>
      <c r="Q495" s="248"/>
      <c r="R495" s="248"/>
      <c r="S495" s="248"/>
      <c r="T495" s="249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0" t="s">
        <v>149</v>
      </c>
      <c r="AU495" s="250" t="s">
        <v>147</v>
      </c>
      <c r="AV495" s="14" t="s">
        <v>147</v>
      </c>
      <c r="AW495" s="14" t="s">
        <v>30</v>
      </c>
      <c r="AX495" s="14" t="s">
        <v>73</v>
      </c>
      <c r="AY495" s="250" t="s">
        <v>139</v>
      </c>
    </row>
    <row r="496" s="13" customFormat="1">
      <c r="A496" s="13"/>
      <c r="B496" s="229"/>
      <c r="C496" s="230"/>
      <c r="D496" s="231" t="s">
        <v>149</v>
      </c>
      <c r="E496" s="232" t="s">
        <v>1</v>
      </c>
      <c r="F496" s="233" t="s">
        <v>533</v>
      </c>
      <c r="G496" s="230"/>
      <c r="H496" s="232" t="s">
        <v>1</v>
      </c>
      <c r="I496" s="234"/>
      <c r="J496" s="230"/>
      <c r="K496" s="230"/>
      <c r="L496" s="235"/>
      <c r="M496" s="236"/>
      <c r="N496" s="237"/>
      <c r="O496" s="237"/>
      <c r="P496" s="237"/>
      <c r="Q496" s="237"/>
      <c r="R496" s="237"/>
      <c r="S496" s="237"/>
      <c r="T496" s="238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9" t="s">
        <v>149</v>
      </c>
      <c r="AU496" s="239" t="s">
        <v>147</v>
      </c>
      <c r="AV496" s="13" t="s">
        <v>81</v>
      </c>
      <c r="AW496" s="13" t="s">
        <v>30</v>
      </c>
      <c r="AX496" s="13" t="s">
        <v>73</v>
      </c>
      <c r="AY496" s="239" t="s">
        <v>139</v>
      </c>
    </row>
    <row r="497" s="14" customFormat="1">
      <c r="A497" s="14"/>
      <c r="B497" s="240"/>
      <c r="C497" s="241"/>
      <c r="D497" s="231" t="s">
        <v>149</v>
      </c>
      <c r="E497" s="242" t="s">
        <v>1</v>
      </c>
      <c r="F497" s="243" t="s">
        <v>147</v>
      </c>
      <c r="G497" s="241"/>
      <c r="H497" s="244">
        <v>2</v>
      </c>
      <c r="I497" s="245"/>
      <c r="J497" s="241"/>
      <c r="K497" s="241"/>
      <c r="L497" s="246"/>
      <c r="M497" s="247"/>
      <c r="N497" s="248"/>
      <c r="O497" s="248"/>
      <c r="P497" s="248"/>
      <c r="Q497" s="248"/>
      <c r="R497" s="248"/>
      <c r="S497" s="248"/>
      <c r="T497" s="249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0" t="s">
        <v>149</v>
      </c>
      <c r="AU497" s="250" t="s">
        <v>147</v>
      </c>
      <c r="AV497" s="14" t="s">
        <v>147</v>
      </c>
      <c r="AW497" s="14" t="s">
        <v>30</v>
      </c>
      <c r="AX497" s="14" t="s">
        <v>73</v>
      </c>
      <c r="AY497" s="250" t="s">
        <v>139</v>
      </c>
    </row>
    <row r="498" s="15" customFormat="1">
      <c r="A498" s="15"/>
      <c r="B498" s="262"/>
      <c r="C498" s="263"/>
      <c r="D498" s="231" t="s">
        <v>149</v>
      </c>
      <c r="E498" s="264" t="s">
        <v>1</v>
      </c>
      <c r="F498" s="265" t="s">
        <v>170</v>
      </c>
      <c r="G498" s="263"/>
      <c r="H498" s="266">
        <v>3.5</v>
      </c>
      <c r="I498" s="267"/>
      <c r="J498" s="263"/>
      <c r="K498" s="263"/>
      <c r="L498" s="268"/>
      <c r="M498" s="269"/>
      <c r="N498" s="270"/>
      <c r="O498" s="270"/>
      <c r="P498" s="270"/>
      <c r="Q498" s="270"/>
      <c r="R498" s="270"/>
      <c r="S498" s="270"/>
      <c r="T498" s="271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72" t="s">
        <v>149</v>
      </c>
      <c r="AU498" s="272" t="s">
        <v>147</v>
      </c>
      <c r="AV498" s="15" t="s">
        <v>146</v>
      </c>
      <c r="AW498" s="15" t="s">
        <v>30</v>
      </c>
      <c r="AX498" s="15" t="s">
        <v>81</v>
      </c>
      <c r="AY498" s="272" t="s">
        <v>139</v>
      </c>
    </row>
    <row r="499" s="2" customFormat="1" ht="16.5" customHeight="1">
      <c r="A499" s="38"/>
      <c r="B499" s="39"/>
      <c r="C499" s="215" t="s">
        <v>534</v>
      </c>
      <c r="D499" s="215" t="s">
        <v>142</v>
      </c>
      <c r="E499" s="216" t="s">
        <v>535</v>
      </c>
      <c r="F499" s="217" t="s">
        <v>536</v>
      </c>
      <c r="G499" s="218" t="s">
        <v>174</v>
      </c>
      <c r="H499" s="219">
        <v>1</v>
      </c>
      <c r="I499" s="220"/>
      <c r="J499" s="221">
        <f>ROUND(I499*H499,2)</f>
        <v>0</v>
      </c>
      <c r="K499" s="222"/>
      <c r="L499" s="44"/>
      <c r="M499" s="223" t="s">
        <v>1</v>
      </c>
      <c r="N499" s="224" t="s">
        <v>39</v>
      </c>
      <c r="O499" s="91"/>
      <c r="P499" s="225">
        <f>O499*H499</f>
        <v>0</v>
      </c>
      <c r="Q499" s="225">
        <v>0.0015299999999999999</v>
      </c>
      <c r="R499" s="225">
        <f>Q499*H499</f>
        <v>0.0015299999999999999</v>
      </c>
      <c r="S499" s="225">
        <v>0</v>
      </c>
      <c r="T499" s="226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27" t="s">
        <v>257</v>
      </c>
      <c r="AT499" s="227" t="s">
        <v>142</v>
      </c>
      <c r="AU499" s="227" t="s">
        <v>147</v>
      </c>
      <c r="AY499" s="17" t="s">
        <v>139</v>
      </c>
      <c r="BE499" s="228">
        <f>IF(N499="základní",J499,0)</f>
        <v>0</v>
      </c>
      <c r="BF499" s="228">
        <f>IF(N499="snížená",J499,0)</f>
        <v>0</v>
      </c>
      <c r="BG499" s="228">
        <f>IF(N499="zákl. přenesená",J499,0)</f>
        <v>0</v>
      </c>
      <c r="BH499" s="228">
        <f>IF(N499="sníž. přenesená",J499,0)</f>
        <v>0</v>
      </c>
      <c r="BI499" s="228">
        <f>IF(N499="nulová",J499,0)</f>
        <v>0</v>
      </c>
      <c r="BJ499" s="17" t="s">
        <v>147</v>
      </c>
      <c r="BK499" s="228">
        <f>ROUND(I499*H499,2)</f>
        <v>0</v>
      </c>
      <c r="BL499" s="17" t="s">
        <v>257</v>
      </c>
      <c r="BM499" s="227" t="s">
        <v>537</v>
      </c>
    </row>
    <row r="500" s="13" customFormat="1">
      <c r="A500" s="13"/>
      <c r="B500" s="229"/>
      <c r="C500" s="230"/>
      <c r="D500" s="231" t="s">
        <v>149</v>
      </c>
      <c r="E500" s="232" t="s">
        <v>1</v>
      </c>
      <c r="F500" s="233" t="s">
        <v>231</v>
      </c>
      <c r="G500" s="230"/>
      <c r="H500" s="232" t="s">
        <v>1</v>
      </c>
      <c r="I500" s="234"/>
      <c r="J500" s="230"/>
      <c r="K500" s="230"/>
      <c r="L500" s="235"/>
      <c r="M500" s="236"/>
      <c r="N500" s="237"/>
      <c r="O500" s="237"/>
      <c r="P500" s="237"/>
      <c r="Q500" s="237"/>
      <c r="R500" s="237"/>
      <c r="S500" s="237"/>
      <c r="T500" s="23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9" t="s">
        <v>149</v>
      </c>
      <c r="AU500" s="239" t="s">
        <v>147</v>
      </c>
      <c r="AV500" s="13" t="s">
        <v>81</v>
      </c>
      <c r="AW500" s="13" t="s">
        <v>30</v>
      </c>
      <c r="AX500" s="13" t="s">
        <v>73</v>
      </c>
      <c r="AY500" s="239" t="s">
        <v>139</v>
      </c>
    </row>
    <row r="501" s="14" customFormat="1">
      <c r="A501" s="14"/>
      <c r="B501" s="240"/>
      <c r="C501" s="241"/>
      <c r="D501" s="231" t="s">
        <v>149</v>
      </c>
      <c r="E501" s="242" t="s">
        <v>1</v>
      </c>
      <c r="F501" s="243" t="s">
        <v>81</v>
      </c>
      <c r="G501" s="241"/>
      <c r="H501" s="244">
        <v>1</v>
      </c>
      <c r="I501" s="245"/>
      <c r="J501" s="241"/>
      <c r="K501" s="241"/>
      <c r="L501" s="246"/>
      <c r="M501" s="247"/>
      <c r="N501" s="248"/>
      <c r="O501" s="248"/>
      <c r="P501" s="248"/>
      <c r="Q501" s="248"/>
      <c r="R501" s="248"/>
      <c r="S501" s="248"/>
      <c r="T501" s="24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0" t="s">
        <v>149</v>
      </c>
      <c r="AU501" s="250" t="s">
        <v>147</v>
      </c>
      <c r="AV501" s="14" t="s">
        <v>147</v>
      </c>
      <c r="AW501" s="14" t="s">
        <v>30</v>
      </c>
      <c r="AX501" s="14" t="s">
        <v>81</v>
      </c>
      <c r="AY501" s="250" t="s">
        <v>139</v>
      </c>
    </row>
    <row r="502" s="2" customFormat="1" ht="16.5" customHeight="1">
      <c r="A502" s="38"/>
      <c r="B502" s="39"/>
      <c r="C502" s="215" t="s">
        <v>538</v>
      </c>
      <c r="D502" s="215" t="s">
        <v>142</v>
      </c>
      <c r="E502" s="216" t="s">
        <v>539</v>
      </c>
      <c r="F502" s="217" t="s">
        <v>540</v>
      </c>
      <c r="G502" s="218" t="s">
        <v>160</v>
      </c>
      <c r="H502" s="219">
        <v>1</v>
      </c>
      <c r="I502" s="220"/>
      <c r="J502" s="221">
        <f>ROUND(I502*H502,2)</f>
        <v>0</v>
      </c>
      <c r="K502" s="222"/>
      <c r="L502" s="44"/>
      <c r="M502" s="223" t="s">
        <v>1</v>
      </c>
      <c r="N502" s="224" t="s">
        <v>39</v>
      </c>
      <c r="O502" s="91"/>
      <c r="P502" s="225">
        <f>O502*H502</f>
        <v>0</v>
      </c>
      <c r="Q502" s="225">
        <v>0</v>
      </c>
      <c r="R502" s="225">
        <f>Q502*H502</f>
        <v>0</v>
      </c>
      <c r="S502" s="225">
        <v>0</v>
      </c>
      <c r="T502" s="226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7" t="s">
        <v>257</v>
      </c>
      <c r="AT502" s="227" t="s">
        <v>142</v>
      </c>
      <c r="AU502" s="227" t="s">
        <v>147</v>
      </c>
      <c r="AY502" s="17" t="s">
        <v>139</v>
      </c>
      <c r="BE502" s="228">
        <f>IF(N502="základní",J502,0)</f>
        <v>0</v>
      </c>
      <c r="BF502" s="228">
        <f>IF(N502="snížená",J502,0)</f>
        <v>0</v>
      </c>
      <c r="BG502" s="228">
        <f>IF(N502="zákl. přenesená",J502,0)</f>
        <v>0</v>
      </c>
      <c r="BH502" s="228">
        <f>IF(N502="sníž. přenesená",J502,0)</f>
        <v>0</v>
      </c>
      <c r="BI502" s="228">
        <f>IF(N502="nulová",J502,0)</f>
        <v>0</v>
      </c>
      <c r="BJ502" s="17" t="s">
        <v>147</v>
      </c>
      <c r="BK502" s="228">
        <f>ROUND(I502*H502,2)</f>
        <v>0</v>
      </c>
      <c r="BL502" s="17" t="s">
        <v>257</v>
      </c>
      <c r="BM502" s="227" t="s">
        <v>541</v>
      </c>
    </row>
    <row r="503" s="13" customFormat="1">
      <c r="A503" s="13"/>
      <c r="B503" s="229"/>
      <c r="C503" s="230"/>
      <c r="D503" s="231" t="s">
        <v>149</v>
      </c>
      <c r="E503" s="232" t="s">
        <v>1</v>
      </c>
      <c r="F503" s="233" t="s">
        <v>522</v>
      </c>
      <c r="G503" s="230"/>
      <c r="H503" s="232" t="s">
        <v>1</v>
      </c>
      <c r="I503" s="234"/>
      <c r="J503" s="230"/>
      <c r="K503" s="230"/>
      <c r="L503" s="235"/>
      <c r="M503" s="236"/>
      <c r="N503" s="237"/>
      <c r="O503" s="237"/>
      <c r="P503" s="237"/>
      <c r="Q503" s="237"/>
      <c r="R503" s="237"/>
      <c r="S503" s="237"/>
      <c r="T503" s="23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9" t="s">
        <v>149</v>
      </c>
      <c r="AU503" s="239" t="s">
        <v>147</v>
      </c>
      <c r="AV503" s="13" t="s">
        <v>81</v>
      </c>
      <c r="AW503" s="13" t="s">
        <v>30</v>
      </c>
      <c r="AX503" s="13" t="s">
        <v>73</v>
      </c>
      <c r="AY503" s="239" t="s">
        <v>139</v>
      </c>
    </row>
    <row r="504" s="14" customFormat="1">
      <c r="A504" s="14"/>
      <c r="B504" s="240"/>
      <c r="C504" s="241"/>
      <c r="D504" s="231" t="s">
        <v>149</v>
      </c>
      <c r="E504" s="242" t="s">
        <v>1</v>
      </c>
      <c r="F504" s="243" t="s">
        <v>81</v>
      </c>
      <c r="G504" s="241"/>
      <c r="H504" s="244">
        <v>1</v>
      </c>
      <c r="I504" s="245"/>
      <c r="J504" s="241"/>
      <c r="K504" s="241"/>
      <c r="L504" s="246"/>
      <c r="M504" s="247"/>
      <c r="N504" s="248"/>
      <c r="O504" s="248"/>
      <c r="P504" s="248"/>
      <c r="Q504" s="248"/>
      <c r="R504" s="248"/>
      <c r="S504" s="248"/>
      <c r="T504" s="24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0" t="s">
        <v>149</v>
      </c>
      <c r="AU504" s="250" t="s">
        <v>147</v>
      </c>
      <c r="AV504" s="14" t="s">
        <v>147</v>
      </c>
      <c r="AW504" s="14" t="s">
        <v>30</v>
      </c>
      <c r="AX504" s="14" t="s">
        <v>73</v>
      </c>
      <c r="AY504" s="250" t="s">
        <v>139</v>
      </c>
    </row>
    <row r="505" s="15" customFormat="1">
      <c r="A505" s="15"/>
      <c r="B505" s="262"/>
      <c r="C505" s="263"/>
      <c r="D505" s="231" t="s">
        <v>149</v>
      </c>
      <c r="E505" s="264" t="s">
        <v>1</v>
      </c>
      <c r="F505" s="265" t="s">
        <v>170</v>
      </c>
      <c r="G505" s="263"/>
      <c r="H505" s="266">
        <v>1</v>
      </c>
      <c r="I505" s="267"/>
      <c r="J505" s="263"/>
      <c r="K505" s="263"/>
      <c r="L505" s="268"/>
      <c r="M505" s="269"/>
      <c r="N505" s="270"/>
      <c r="O505" s="270"/>
      <c r="P505" s="270"/>
      <c r="Q505" s="270"/>
      <c r="R505" s="270"/>
      <c r="S505" s="270"/>
      <c r="T505" s="271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72" t="s">
        <v>149</v>
      </c>
      <c r="AU505" s="272" t="s">
        <v>147</v>
      </c>
      <c r="AV505" s="15" t="s">
        <v>146</v>
      </c>
      <c r="AW505" s="15" t="s">
        <v>30</v>
      </c>
      <c r="AX505" s="15" t="s">
        <v>81</v>
      </c>
      <c r="AY505" s="272" t="s">
        <v>139</v>
      </c>
    </row>
    <row r="506" s="2" customFormat="1" ht="16.5" customHeight="1">
      <c r="A506" s="38"/>
      <c r="B506" s="39"/>
      <c r="C506" s="215" t="s">
        <v>542</v>
      </c>
      <c r="D506" s="215" t="s">
        <v>142</v>
      </c>
      <c r="E506" s="216" t="s">
        <v>543</v>
      </c>
      <c r="F506" s="217" t="s">
        <v>544</v>
      </c>
      <c r="G506" s="218" t="s">
        <v>160</v>
      </c>
      <c r="H506" s="219">
        <v>3</v>
      </c>
      <c r="I506" s="220"/>
      <c r="J506" s="221">
        <f>ROUND(I506*H506,2)</f>
        <v>0</v>
      </c>
      <c r="K506" s="222"/>
      <c r="L506" s="44"/>
      <c r="M506" s="223" t="s">
        <v>1</v>
      </c>
      <c r="N506" s="224" t="s">
        <v>39</v>
      </c>
      <c r="O506" s="91"/>
      <c r="P506" s="225">
        <f>O506*H506</f>
        <v>0</v>
      </c>
      <c r="Q506" s="225">
        <v>0</v>
      </c>
      <c r="R506" s="225">
        <f>Q506*H506</f>
        <v>0</v>
      </c>
      <c r="S506" s="225">
        <v>0</v>
      </c>
      <c r="T506" s="226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27" t="s">
        <v>257</v>
      </c>
      <c r="AT506" s="227" t="s">
        <v>142</v>
      </c>
      <c r="AU506" s="227" t="s">
        <v>147</v>
      </c>
      <c r="AY506" s="17" t="s">
        <v>139</v>
      </c>
      <c r="BE506" s="228">
        <f>IF(N506="základní",J506,0)</f>
        <v>0</v>
      </c>
      <c r="BF506" s="228">
        <f>IF(N506="snížená",J506,0)</f>
        <v>0</v>
      </c>
      <c r="BG506" s="228">
        <f>IF(N506="zákl. přenesená",J506,0)</f>
        <v>0</v>
      </c>
      <c r="BH506" s="228">
        <f>IF(N506="sníž. přenesená",J506,0)</f>
        <v>0</v>
      </c>
      <c r="BI506" s="228">
        <f>IF(N506="nulová",J506,0)</f>
        <v>0</v>
      </c>
      <c r="BJ506" s="17" t="s">
        <v>147</v>
      </c>
      <c r="BK506" s="228">
        <f>ROUND(I506*H506,2)</f>
        <v>0</v>
      </c>
      <c r="BL506" s="17" t="s">
        <v>257</v>
      </c>
      <c r="BM506" s="227" t="s">
        <v>545</v>
      </c>
    </row>
    <row r="507" s="13" customFormat="1">
      <c r="A507" s="13"/>
      <c r="B507" s="229"/>
      <c r="C507" s="230"/>
      <c r="D507" s="231" t="s">
        <v>149</v>
      </c>
      <c r="E507" s="232" t="s">
        <v>1</v>
      </c>
      <c r="F507" s="233" t="s">
        <v>546</v>
      </c>
      <c r="G507" s="230"/>
      <c r="H507" s="232" t="s">
        <v>1</v>
      </c>
      <c r="I507" s="234"/>
      <c r="J507" s="230"/>
      <c r="K507" s="230"/>
      <c r="L507" s="235"/>
      <c r="M507" s="236"/>
      <c r="N507" s="237"/>
      <c r="O507" s="237"/>
      <c r="P507" s="237"/>
      <c r="Q507" s="237"/>
      <c r="R507" s="237"/>
      <c r="S507" s="237"/>
      <c r="T507" s="238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9" t="s">
        <v>149</v>
      </c>
      <c r="AU507" s="239" t="s">
        <v>147</v>
      </c>
      <c r="AV507" s="13" t="s">
        <v>81</v>
      </c>
      <c r="AW507" s="13" t="s">
        <v>30</v>
      </c>
      <c r="AX507" s="13" t="s">
        <v>73</v>
      </c>
      <c r="AY507" s="239" t="s">
        <v>139</v>
      </c>
    </row>
    <row r="508" s="14" customFormat="1">
      <c r="A508" s="14"/>
      <c r="B508" s="240"/>
      <c r="C508" s="241"/>
      <c r="D508" s="231" t="s">
        <v>149</v>
      </c>
      <c r="E508" s="242" t="s">
        <v>1</v>
      </c>
      <c r="F508" s="243" t="s">
        <v>287</v>
      </c>
      <c r="G508" s="241"/>
      <c r="H508" s="244">
        <v>3</v>
      </c>
      <c r="I508" s="245"/>
      <c r="J508" s="241"/>
      <c r="K508" s="241"/>
      <c r="L508" s="246"/>
      <c r="M508" s="247"/>
      <c r="N508" s="248"/>
      <c r="O508" s="248"/>
      <c r="P508" s="248"/>
      <c r="Q508" s="248"/>
      <c r="R508" s="248"/>
      <c r="S508" s="248"/>
      <c r="T508" s="24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0" t="s">
        <v>149</v>
      </c>
      <c r="AU508" s="250" t="s">
        <v>147</v>
      </c>
      <c r="AV508" s="14" t="s">
        <v>147</v>
      </c>
      <c r="AW508" s="14" t="s">
        <v>30</v>
      </c>
      <c r="AX508" s="14" t="s">
        <v>73</v>
      </c>
      <c r="AY508" s="250" t="s">
        <v>139</v>
      </c>
    </row>
    <row r="509" s="15" customFormat="1">
      <c r="A509" s="15"/>
      <c r="B509" s="262"/>
      <c r="C509" s="263"/>
      <c r="D509" s="231" t="s">
        <v>149</v>
      </c>
      <c r="E509" s="264" t="s">
        <v>1</v>
      </c>
      <c r="F509" s="265" t="s">
        <v>170</v>
      </c>
      <c r="G509" s="263"/>
      <c r="H509" s="266">
        <v>3</v>
      </c>
      <c r="I509" s="267"/>
      <c r="J509" s="263"/>
      <c r="K509" s="263"/>
      <c r="L509" s="268"/>
      <c r="M509" s="269"/>
      <c r="N509" s="270"/>
      <c r="O509" s="270"/>
      <c r="P509" s="270"/>
      <c r="Q509" s="270"/>
      <c r="R509" s="270"/>
      <c r="S509" s="270"/>
      <c r="T509" s="271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72" t="s">
        <v>149</v>
      </c>
      <c r="AU509" s="272" t="s">
        <v>147</v>
      </c>
      <c r="AV509" s="15" t="s">
        <v>146</v>
      </c>
      <c r="AW509" s="15" t="s">
        <v>30</v>
      </c>
      <c r="AX509" s="15" t="s">
        <v>81</v>
      </c>
      <c r="AY509" s="272" t="s">
        <v>139</v>
      </c>
    </row>
    <row r="510" s="2" customFormat="1" ht="16.5" customHeight="1">
      <c r="A510" s="38"/>
      <c r="B510" s="39"/>
      <c r="C510" s="215" t="s">
        <v>547</v>
      </c>
      <c r="D510" s="215" t="s">
        <v>142</v>
      </c>
      <c r="E510" s="216" t="s">
        <v>548</v>
      </c>
      <c r="F510" s="217" t="s">
        <v>549</v>
      </c>
      <c r="G510" s="218" t="s">
        <v>160</v>
      </c>
      <c r="H510" s="219">
        <v>1</v>
      </c>
      <c r="I510" s="220"/>
      <c r="J510" s="221">
        <f>ROUND(I510*H510,2)</f>
        <v>0</v>
      </c>
      <c r="K510" s="222"/>
      <c r="L510" s="44"/>
      <c r="M510" s="223" t="s">
        <v>1</v>
      </c>
      <c r="N510" s="224" t="s">
        <v>39</v>
      </c>
      <c r="O510" s="91"/>
      <c r="P510" s="225">
        <f>O510*H510</f>
        <v>0</v>
      </c>
      <c r="Q510" s="225">
        <v>0</v>
      </c>
      <c r="R510" s="225">
        <f>Q510*H510</f>
        <v>0</v>
      </c>
      <c r="S510" s="225">
        <v>0</v>
      </c>
      <c r="T510" s="226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27" t="s">
        <v>257</v>
      </c>
      <c r="AT510" s="227" t="s">
        <v>142</v>
      </c>
      <c r="AU510" s="227" t="s">
        <v>147</v>
      </c>
      <c r="AY510" s="17" t="s">
        <v>139</v>
      </c>
      <c r="BE510" s="228">
        <f>IF(N510="základní",J510,0)</f>
        <v>0</v>
      </c>
      <c r="BF510" s="228">
        <f>IF(N510="snížená",J510,0)</f>
        <v>0</v>
      </c>
      <c r="BG510" s="228">
        <f>IF(N510="zákl. přenesená",J510,0)</f>
        <v>0</v>
      </c>
      <c r="BH510" s="228">
        <f>IF(N510="sníž. přenesená",J510,0)</f>
        <v>0</v>
      </c>
      <c r="BI510" s="228">
        <f>IF(N510="nulová",J510,0)</f>
        <v>0</v>
      </c>
      <c r="BJ510" s="17" t="s">
        <v>147</v>
      </c>
      <c r="BK510" s="228">
        <f>ROUND(I510*H510,2)</f>
        <v>0</v>
      </c>
      <c r="BL510" s="17" t="s">
        <v>257</v>
      </c>
      <c r="BM510" s="227" t="s">
        <v>550</v>
      </c>
    </row>
    <row r="511" s="13" customFormat="1">
      <c r="A511" s="13"/>
      <c r="B511" s="229"/>
      <c r="C511" s="230"/>
      <c r="D511" s="231" t="s">
        <v>149</v>
      </c>
      <c r="E511" s="232" t="s">
        <v>1</v>
      </c>
      <c r="F511" s="233" t="s">
        <v>532</v>
      </c>
      <c r="G511" s="230"/>
      <c r="H511" s="232" t="s">
        <v>1</v>
      </c>
      <c r="I511" s="234"/>
      <c r="J511" s="230"/>
      <c r="K511" s="230"/>
      <c r="L511" s="235"/>
      <c r="M511" s="236"/>
      <c r="N511" s="237"/>
      <c r="O511" s="237"/>
      <c r="P511" s="237"/>
      <c r="Q511" s="237"/>
      <c r="R511" s="237"/>
      <c r="S511" s="237"/>
      <c r="T511" s="238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9" t="s">
        <v>149</v>
      </c>
      <c r="AU511" s="239" t="s">
        <v>147</v>
      </c>
      <c r="AV511" s="13" t="s">
        <v>81</v>
      </c>
      <c r="AW511" s="13" t="s">
        <v>30</v>
      </c>
      <c r="AX511" s="13" t="s">
        <v>73</v>
      </c>
      <c r="AY511" s="239" t="s">
        <v>139</v>
      </c>
    </row>
    <row r="512" s="14" customFormat="1">
      <c r="A512" s="14"/>
      <c r="B512" s="240"/>
      <c r="C512" s="241"/>
      <c r="D512" s="231" t="s">
        <v>149</v>
      </c>
      <c r="E512" s="242" t="s">
        <v>1</v>
      </c>
      <c r="F512" s="243" t="s">
        <v>81</v>
      </c>
      <c r="G512" s="241"/>
      <c r="H512" s="244">
        <v>1</v>
      </c>
      <c r="I512" s="245"/>
      <c r="J512" s="241"/>
      <c r="K512" s="241"/>
      <c r="L512" s="246"/>
      <c r="M512" s="247"/>
      <c r="N512" s="248"/>
      <c r="O512" s="248"/>
      <c r="P512" s="248"/>
      <c r="Q512" s="248"/>
      <c r="R512" s="248"/>
      <c r="S512" s="248"/>
      <c r="T512" s="24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0" t="s">
        <v>149</v>
      </c>
      <c r="AU512" s="250" t="s">
        <v>147</v>
      </c>
      <c r="AV512" s="14" t="s">
        <v>147</v>
      </c>
      <c r="AW512" s="14" t="s">
        <v>30</v>
      </c>
      <c r="AX512" s="14" t="s">
        <v>81</v>
      </c>
      <c r="AY512" s="250" t="s">
        <v>139</v>
      </c>
    </row>
    <row r="513" s="2" customFormat="1" ht="21.75" customHeight="1">
      <c r="A513" s="38"/>
      <c r="B513" s="39"/>
      <c r="C513" s="215" t="s">
        <v>551</v>
      </c>
      <c r="D513" s="215" t="s">
        <v>142</v>
      </c>
      <c r="E513" s="216" t="s">
        <v>552</v>
      </c>
      <c r="F513" s="217" t="s">
        <v>553</v>
      </c>
      <c r="G513" s="218" t="s">
        <v>160</v>
      </c>
      <c r="H513" s="219">
        <v>1</v>
      </c>
      <c r="I513" s="220"/>
      <c r="J513" s="221">
        <f>ROUND(I513*H513,2)</f>
        <v>0</v>
      </c>
      <c r="K513" s="222"/>
      <c r="L513" s="44"/>
      <c r="M513" s="223" t="s">
        <v>1</v>
      </c>
      <c r="N513" s="224" t="s">
        <v>39</v>
      </c>
      <c r="O513" s="91"/>
      <c r="P513" s="225">
        <f>O513*H513</f>
        <v>0</v>
      </c>
      <c r="Q513" s="225">
        <v>0</v>
      </c>
      <c r="R513" s="225">
        <f>Q513*H513</f>
        <v>0</v>
      </c>
      <c r="S513" s="225">
        <v>0</v>
      </c>
      <c r="T513" s="226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7" t="s">
        <v>257</v>
      </c>
      <c r="AT513" s="227" t="s">
        <v>142</v>
      </c>
      <c r="AU513" s="227" t="s">
        <v>147</v>
      </c>
      <c r="AY513" s="17" t="s">
        <v>139</v>
      </c>
      <c r="BE513" s="228">
        <f>IF(N513="základní",J513,0)</f>
        <v>0</v>
      </c>
      <c r="BF513" s="228">
        <f>IF(N513="snížená",J513,0)</f>
        <v>0</v>
      </c>
      <c r="BG513" s="228">
        <f>IF(N513="zákl. přenesená",J513,0)</f>
        <v>0</v>
      </c>
      <c r="BH513" s="228">
        <f>IF(N513="sníž. přenesená",J513,0)</f>
        <v>0</v>
      </c>
      <c r="BI513" s="228">
        <f>IF(N513="nulová",J513,0)</f>
        <v>0</v>
      </c>
      <c r="BJ513" s="17" t="s">
        <v>147</v>
      </c>
      <c r="BK513" s="228">
        <f>ROUND(I513*H513,2)</f>
        <v>0</v>
      </c>
      <c r="BL513" s="17" t="s">
        <v>257</v>
      </c>
      <c r="BM513" s="227" t="s">
        <v>554</v>
      </c>
    </row>
    <row r="514" s="13" customFormat="1">
      <c r="A514" s="13"/>
      <c r="B514" s="229"/>
      <c r="C514" s="230"/>
      <c r="D514" s="231" t="s">
        <v>149</v>
      </c>
      <c r="E514" s="232" t="s">
        <v>1</v>
      </c>
      <c r="F514" s="233" t="s">
        <v>231</v>
      </c>
      <c r="G514" s="230"/>
      <c r="H514" s="232" t="s">
        <v>1</v>
      </c>
      <c r="I514" s="234"/>
      <c r="J514" s="230"/>
      <c r="K514" s="230"/>
      <c r="L514" s="235"/>
      <c r="M514" s="236"/>
      <c r="N514" s="237"/>
      <c r="O514" s="237"/>
      <c r="P514" s="237"/>
      <c r="Q514" s="237"/>
      <c r="R514" s="237"/>
      <c r="S514" s="237"/>
      <c r="T514" s="23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9" t="s">
        <v>149</v>
      </c>
      <c r="AU514" s="239" t="s">
        <v>147</v>
      </c>
      <c r="AV514" s="13" t="s">
        <v>81</v>
      </c>
      <c r="AW514" s="13" t="s">
        <v>30</v>
      </c>
      <c r="AX514" s="13" t="s">
        <v>73</v>
      </c>
      <c r="AY514" s="239" t="s">
        <v>139</v>
      </c>
    </row>
    <row r="515" s="14" customFormat="1">
      <c r="A515" s="14"/>
      <c r="B515" s="240"/>
      <c r="C515" s="241"/>
      <c r="D515" s="231" t="s">
        <v>149</v>
      </c>
      <c r="E515" s="242" t="s">
        <v>1</v>
      </c>
      <c r="F515" s="243" t="s">
        <v>81</v>
      </c>
      <c r="G515" s="241"/>
      <c r="H515" s="244">
        <v>1</v>
      </c>
      <c r="I515" s="245"/>
      <c r="J515" s="241"/>
      <c r="K515" s="241"/>
      <c r="L515" s="246"/>
      <c r="M515" s="247"/>
      <c r="N515" s="248"/>
      <c r="O515" s="248"/>
      <c r="P515" s="248"/>
      <c r="Q515" s="248"/>
      <c r="R515" s="248"/>
      <c r="S515" s="248"/>
      <c r="T515" s="249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0" t="s">
        <v>149</v>
      </c>
      <c r="AU515" s="250" t="s">
        <v>147</v>
      </c>
      <c r="AV515" s="14" t="s">
        <v>147</v>
      </c>
      <c r="AW515" s="14" t="s">
        <v>30</v>
      </c>
      <c r="AX515" s="14" t="s">
        <v>81</v>
      </c>
      <c r="AY515" s="250" t="s">
        <v>139</v>
      </c>
    </row>
    <row r="516" s="2" customFormat="1" ht="24.15" customHeight="1">
      <c r="A516" s="38"/>
      <c r="B516" s="39"/>
      <c r="C516" s="215" t="s">
        <v>555</v>
      </c>
      <c r="D516" s="215" t="s">
        <v>142</v>
      </c>
      <c r="E516" s="216" t="s">
        <v>556</v>
      </c>
      <c r="F516" s="217" t="s">
        <v>557</v>
      </c>
      <c r="G516" s="218" t="s">
        <v>160</v>
      </c>
      <c r="H516" s="219">
        <v>1</v>
      </c>
      <c r="I516" s="220"/>
      <c r="J516" s="221">
        <f>ROUND(I516*H516,2)</f>
        <v>0</v>
      </c>
      <c r="K516" s="222"/>
      <c r="L516" s="44"/>
      <c r="M516" s="223" t="s">
        <v>1</v>
      </c>
      <c r="N516" s="224" t="s">
        <v>39</v>
      </c>
      <c r="O516" s="91"/>
      <c r="P516" s="225">
        <f>O516*H516</f>
        <v>0</v>
      </c>
      <c r="Q516" s="225">
        <v>0.00014999999999999999</v>
      </c>
      <c r="R516" s="225">
        <f>Q516*H516</f>
        <v>0.00014999999999999999</v>
      </c>
      <c r="S516" s="225">
        <v>0</v>
      </c>
      <c r="T516" s="226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7" t="s">
        <v>257</v>
      </c>
      <c r="AT516" s="227" t="s">
        <v>142</v>
      </c>
      <c r="AU516" s="227" t="s">
        <v>147</v>
      </c>
      <c r="AY516" s="17" t="s">
        <v>139</v>
      </c>
      <c r="BE516" s="228">
        <f>IF(N516="základní",J516,0)</f>
        <v>0</v>
      </c>
      <c r="BF516" s="228">
        <f>IF(N516="snížená",J516,0)</f>
        <v>0</v>
      </c>
      <c r="BG516" s="228">
        <f>IF(N516="zákl. přenesená",J516,0)</f>
        <v>0</v>
      </c>
      <c r="BH516" s="228">
        <f>IF(N516="sníž. přenesená",J516,0)</f>
        <v>0</v>
      </c>
      <c r="BI516" s="228">
        <f>IF(N516="nulová",J516,0)</f>
        <v>0</v>
      </c>
      <c r="BJ516" s="17" t="s">
        <v>147</v>
      </c>
      <c r="BK516" s="228">
        <f>ROUND(I516*H516,2)</f>
        <v>0</v>
      </c>
      <c r="BL516" s="17" t="s">
        <v>257</v>
      </c>
      <c r="BM516" s="227" t="s">
        <v>558</v>
      </c>
    </row>
    <row r="517" s="13" customFormat="1">
      <c r="A517" s="13"/>
      <c r="B517" s="229"/>
      <c r="C517" s="230"/>
      <c r="D517" s="231" t="s">
        <v>149</v>
      </c>
      <c r="E517" s="232" t="s">
        <v>1</v>
      </c>
      <c r="F517" s="233" t="s">
        <v>532</v>
      </c>
      <c r="G517" s="230"/>
      <c r="H517" s="232" t="s">
        <v>1</v>
      </c>
      <c r="I517" s="234"/>
      <c r="J517" s="230"/>
      <c r="K517" s="230"/>
      <c r="L517" s="235"/>
      <c r="M517" s="236"/>
      <c r="N517" s="237"/>
      <c r="O517" s="237"/>
      <c r="P517" s="237"/>
      <c r="Q517" s="237"/>
      <c r="R517" s="237"/>
      <c r="S517" s="237"/>
      <c r="T517" s="238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9" t="s">
        <v>149</v>
      </c>
      <c r="AU517" s="239" t="s">
        <v>147</v>
      </c>
      <c r="AV517" s="13" t="s">
        <v>81</v>
      </c>
      <c r="AW517" s="13" t="s">
        <v>30</v>
      </c>
      <c r="AX517" s="13" t="s">
        <v>73</v>
      </c>
      <c r="AY517" s="239" t="s">
        <v>139</v>
      </c>
    </row>
    <row r="518" s="14" customFormat="1">
      <c r="A518" s="14"/>
      <c r="B518" s="240"/>
      <c r="C518" s="241"/>
      <c r="D518" s="231" t="s">
        <v>149</v>
      </c>
      <c r="E518" s="242" t="s">
        <v>1</v>
      </c>
      <c r="F518" s="243" t="s">
        <v>81</v>
      </c>
      <c r="G518" s="241"/>
      <c r="H518" s="244">
        <v>1</v>
      </c>
      <c r="I518" s="245"/>
      <c r="J518" s="241"/>
      <c r="K518" s="241"/>
      <c r="L518" s="246"/>
      <c r="M518" s="247"/>
      <c r="N518" s="248"/>
      <c r="O518" s="248"/>
      <c r="P518" s="248"/>
      <c r="Q518" s="248"/>
      <c r="R518" s="248"/>
      <c r="S518" s="248"/>
      <c r="T518" s="249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0" t="s">
        <v>149</v>
      </c>
      <c r="AU518" s="250" t="s">
        <v>147</v>
      </c>
      <c r="AV518" s="14" t="s">
        <v>147</v>
      </c>
      <c r="AW518" s="14" t="s">
        <v>30</v>
      </c>
      <c r="AX518" s="14" t="s">
        <v>81</v>
      </c>
      <c r="AY518" s="250" t="s">
        <v>139</v>
      </c>
    </row>
    <row r="519" s="2" customFormat="1" ht="16.5" customHeight="1">
      <c r="A519" s="38"/>
      <c r="B519" s="39"/>
      <c r="C519" s="251" t="s">
        <v>369</v>
      </c>
      <c r="D519" s="251" t="s">
        <v>152</v>
      </c>
      <c r="E519" s="252" t="s">
        <v>559</v>
      </c>
      <c r="F519" s="253" t="s">
        <v>560</v>
      </c>
      <c r="G519" s="254" t="s">
        <v>160</v>
      </c>
      <c r="H519" s="255">
        <v>1</v>
      </c>
      <c r="I519" s="256"/>
      <c r="J519" s="257">
        <f>ROUND(I519*H519,2)</f>
        <v>0</v>
      </c>
      <c r="K519" s="258"/>
      <c r="L519" s="259"/>
      <c r="M519" s="260" t="s">
        <v>1</v>
      </c>
      <c r="N519" s="261" t="s">
        <v>39</v>
      </c>
      <c r="O519" s="91"/>
      <c r="P519" s="225">
        <f>O519*H519</f>
        <v>0</v>
      </c>
      <c r="Q519" s="225">
        <v>0.0030000000000000001</v>
      </c>
      <c r="R519" s="225">
        <f>Q519*H519</f>
        <v>0.0030000000000000001</v>
      </c>
      <c r="S519" s="225">
        <v>0</v>
      </c>
      <c r="T519" s="226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27" t="s">
        <v>338</v>
      </c>
      <c r="AT519" s="227" t="s">
        <v>152</v>
      </c>
      <c r="AU519" s="227" t="s">
        <v>147</v>
      </c>
      <c r="AY519" s="17" t="s">
        <v>139</v>
      </c>
      <c r="BE519" s="228">
        <f>IF(N519="základní",J519,0)</f>
        <v>0</v>
      </c>
      <c r="BF519" s="228">
        <f>IF(N519="snížená",J519,0)</f>
        <v>0</v>
      </c>
      <c r="BG519" s="228">
        <f>IF(N519="zákl. přenesená",J519,0)</f>
        <v>0</v>
      </c>
      <c r="BH519" s="228">
        <f>IF(N519="sníž. přenesená",J519,0)</f>
        <v>0</v>
      </c>
      <c r="BI519" s="228">
        <f>IF(N519="nulová",J519,0)</f>
        <v>0</v>
      </c>
      <c r="BJ519" s="17" t="s">
        <v>147</v>
      </c>
      <c r="BK519" s="228">
        <f>ROUND(I519*H519,2)</f>
        <v>0</v>
      </c>
      <c r="BL519" s="17" t="s">
        <v>257</v>
      </c>
      <c r="BM519" s="227" t="s">
        <v>561</v>
      </c>
    </row>
    <row r="520" s="14" customFormat="1">
      <c r="A520" s="14"/>
      <c r="B520" s="240"/>
      <c r="C520" s="241"/>
      <c r="D520" s="231" t="s">
        <v>149</v>
      </c>
      <c r="E520" s="242" t="s">
        <v>1</v>
      </c>
      <c r="F520" s="243" t="s">
        <v>81</v>
      </c>
      <c r="G520" s="241"/>
      <c r="H520" s="244">
        <v>1</v>
      </c>
      <c r="I520" s="245"/>
      <c r="J520" s="241"/>
      <c r="K520" s="241"/>
      <c r="L520" s="246"/>
      <c r="M520" s="247"/>
      <c r="N520" s="248"/>
      <c r="O520" s="248"/>
      <c r="P520" s="248"/>
      <c r="Q520" s="248"/>
      <c r="R520" s="248"/>
      <c r="S520" s="248"/>
      <c r="T520" s="249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0" t="s">
        <v>149</v>
      </c>
      <c r="AU520" s="250" t="s">
        <v>147</v>
      </c>
      <c r="AV520" s="14" t="s">
        <v>147</v>
      </c>
      <c r="AW520" s="14" t="s">
        <v>30</v>
      </c>
      <c r="AX520" s="14" t="s">
        <v>81</v>
      </c>
      <c r="AY520" s="250" t="s">
        <v>139</v>
      </c>
    </row>
    <row r="521" s="2" customFormat="1" ht="16.5" customHeight="1">
      <c r="A521" s="38"/>
      <c r="B521" s="39"/>
      <c r="C521" s="251" t="s">
        <v>562</v>
      </c>
      <c r="D521" s="251" t="s">
        <v>152</v>
      </c>
      <c r="E521" s="252" t="s">
        <v>563</v>
      </c>
      <c r="F521" s="253" t="s">
        <v>564</v>
      </c>
      <c r="G521" s="254" t="s">
        <v>160</v>
      </c>
      <c r="H521" s="255">
        <v>1</v>
      </c>
      <c r="I521" s="256"/>
      <c r="J521" s="257">
        <f>ROUND(I521*H521,2)</f>
        <v>0</v>
      </c>
      <c r="K521" s="258"/>
      <c r="L521" s="259"/>
      <c r="M521" s="260" t="s">
        <v>1</v>
      </c>
      <c r="N521" s="261" t="s">
        <v>39</v>
      </c>
      <c r="O521" s="91"/>
      <c r="P521" s="225">
        <f>O521*H521</f>
        <v>0</v>
      </c>
      <c r="Q521" s="225">
        <v>0.00050000000000000001</v>
      </c>
      <c r="R521" s="225">
        <f>Q521*H521</f>
        <v>0.00050000000000000001</v>
      </c>
      <c r="S521" s="225">
        <v>0</v>
      </c>
      <c r="T521" s="226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7" t="s">
        <v>338</v>
      </c>
      <c r="AT521" s="227" t="s">
        <v>152</v>
      </c>
      <c r="AU521" s="227" t="s">
        <v>147</v>
      </c>
      <c r="AY521" s="17" t="s">
        <v>139</v>
      </c>
      <c r="BE521" s="228">
        <f>IF(N521="základní",J521,0)</f>
        <v>0</v>
      </c>
      <c r="BF521" s="228">
        <f>IF(N521="snížená",J521,0)</f>
        <v>0</v>
      </c>
      <c r="BG521" s="228">
        <f>IF(N521="zákl. přenesená",J521,0)</f>
        <v>0</v>
      </c>
      <c r="BH521" s="228">
        <f>IF(N521="sníž. přenesená",J521,0)</f>
        <v>0</v>
      </c>
      <c r="BI521" s="228">
        <f>IF(N521="nulová",J521,0)</f>
        <v>0</v>
      </c>
      <c r="BJ521" s="17" t="s">
        <v>147</v>
      </c>
      <c r="BK521" s="228">
        <f>ROUND(I521*H521,2)</f>
        <v>0</v>
      </c>
      <c r="BL521" s="17" t="s">
        <v>257</v>
      </c>
      <c r="BM521" s="227" t="s">
        <v>565</v>
      </c>
    </row>
    <row r="522" s="2" customFormat="1" ht="24.15" customHeight="1">
      <c r="A522" s="38"/>
      <c r="B522" s="39"/>
      <c r="C522" s="215" t="s">
        <v>566</v>
      </c>
      <c r="D522" s="215" t="s">
        <v>142</v>
      </c>
      <c r="E522" s="216" t="s">
        <v>567</v>
      </c>
      <c r="F522" s="217" t="s">
        <v>568</v>
      </c>
      <c r="G522" s="218" t="s">
        <v>160</v>
      </c>
      <c r="H522" s="219">
        <v>2</v>
      </c>
      <c r="I522" s="220"/>
      <c r="J522" s="221">
        <f>ROUND(I522*H522,2)</f>
        <v>0</v>
      </c>
      <c r="K522" s="222"/>
      <c r="L522" s="44"/>
      <c r="M522" s="223" t="s">
        <v>1</v>
      </c>
      <c r="N522" s="224" t="s">
        <v>39</v>
      </c>
      <c r="O522" s="91"/>
      <c r="P522" s="225">
        <f>O522*H522</f>
        <v>0</v>
      </c>
      <c r="Q522" s="225">
        <v>6.0000000000000002E-05</v>
      </c>
      <c r="R522" s="225">
        <f>Q522*H522</f>
        <v>0.00012</v>
      </c>
      <c r="S522" s="225">
        <v>0</v>
      </c>
      <c r="T522" s="226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27" t="s">
        <v>257</v>
      </c>
      <c r="AT522" s="227" t="s">
        <v>142</v>
      </c>
      <c r="AU522" s="227" t="s">
        <v>147</v>
      </c>
      <c r="AY522" s="17" t="s">
        <v>139</v>
      </c>
      <c r="BE522" s="228">
        <f>IF(N522="základní",J522,0)</f>
        <v>0</v>
      </c>
      <c r="BF522" s="228">
        <f>IF(N522="snížená",J522,0)</f>
        <v>0</v>
      </c>
      <c r="BG522" s="228">
        <f>IF(N522="zákl. přenesená",J522,0)</f>
        <v>0</v>
      </c>
      <c r="BH522" s="228">
        <f>IF(N522="sníž. přenesená",J522,0)</f>
        <v>0</v>
      </c>
      <c r="BI522" s="228">
        <f>IF(N522="nulová",J522,0)</f>
        <v>0</v>
      </c>
      <c r="BJ522" s="17" t="s">
        <v>147</v>
      </c>
      <c r="BK522" s="228">
        <f>ROUND(I522*H522,2)</f>
        <v>0</v>
      </c>
      <c r="BL522" s="17" t="s">
        <v>257</v>
      </c>
      <c r="BM522" s="227" t="s">
        <v>569</v>
      </c>
    </row>
    <row r="523" s="13" customFormat="1">
      <c r="A523" s="13"/>
      <c r="B523" s="229"/>
      <c r="C523" s="230"/>
      <c r="D523" s="231" t="s">
        <v>149</v>
      </c>
      <c r="E523" s="232" t="s">
        <v>1</v>
      </c>
      <c r="F523" s="233" t="s">
        <v>570</v>
      </c>
      <c r="G523" s="230"/>
      <c r="H523" s="232" t="s">
        <v>1</v>
      </c>
      <c r="I523" s="234"/>
      <c r="J523" s="230"/>
      <c r="K523" s="230"/>
      <c r="L523" s="235"/>
      <c r="M523" s="236"/>
      <c r="N523" s="237"/>
      <c r="O523" s="237"/>
      <c r="P523" s="237"/>
      <c r="Q523" s="237"/>
      <c r="R523" s="237"/>
      <c r="S523" s="237"/>
      <c r="T523" s="238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9" t="s">
        <v>149</v>
      </c>
      <c r="AU523" s="239" t="s">
        <v>147</v>
      </c>
      <c r="AV523" s="13" t="s">
        <v>81</v>
      </c>
      <c r="AW523" s="13" t="s">
        <v>30</v>
      </c>
      <c r="AX523" s="13" t="s">
        <v>73</v>
      </c>
      <c r="AY523" s="239" t="s">
        <v>139</v>
      </c>
    </row>
    <row r="524" s="14" customFormat="1">
      <c r="A524" s="14"/>
      <c r="B524" s="240"/>
      <c r="C524" s="241"/>
      <c r="D524" s="231" t="s">
        <v>149</v>
      </c>
      <c r="E524" s="242" t="s">
        <v>1</v>
      </c>
      <c r="F524" s="243" t="s">
        <v>517</v>
      </c>
      <c r="G524" s="241"/>
      <c r="H524" s="244">
        <v>2</v>
      </c>
      <c r="I524" s="245"/>
      <c r="J524" s="241"/>
      <c r="K524" s="241"/>
      <c r="L524" s="246"/>
      <c r="M524" s="247"/>
      <c r="N524" s="248"/>
      <c r="O524" s="248"/>
      <c r="P524" s="248"/>
      <c r="Q524" s="248"/>
      <c r="R524" s="248"/>
      <c r="S524" s="248"/>
      <c r="T524" s="249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0" t="s">
        <v>149</v>
      </c>
      <c r="AU524" s="250" t="s">
        <v>147</v>
      </c>
      <c r="AV524" s="14" t="s">
        <v>147</v>
      </c>
      <c r="AW524" s="14" t="s">
        <v>30</v>
      </c>
      <c r="AX524" s="14" t="s">
        <v>81</v>
      </c>
      <c r="AY524" s="250" t="s">
        <v>139</v>
      </c>
    </row>
    <row r="525" s="2" customFormat="1" ht="24.15" customHeight="1">
      <c r="A525" s="38"/>
      <c r="B525" s="39"/>
      <c r="C525" s="251" t="s">
        <v>571</v>
      </c>
      <c r="D525" s="251" t="s">
        <v>152</v>
      </c>
      <c r="E525" s="252" t="s">
        <v>572</v>
      </c>
      <c r="F525" s="253" t="s">
        <v>573</v>
      </c>
      <c r="G525" s="254" t="s">
        <v>160</v>
      </c>
      <c r="H525" s="255">
        <v>2</v>
      </c>
      <c r="I525" s="256"/>
      <c r="J525" s="257">
        <f>ROUND(I525*H525,2)</f>
        <v>0</v>
      </c>
      <c r="K525" s="258"/>
      <c r="L525" s="259"/>
      <c r="M525" s="260" t="s">
        <v>1</v>
      </c>
      <c r="N525" s="261" t="s">
        <v>39</v>
      </c>
      <c r="O525" s="91"/>
      <c r="P525" s="225">
        <f>O525*H525</f>
        <v>0</v>
      </c>
      <c r="Q525" s="225">
        <v>0.00044999999999999999</v>
      </c>
      <c r="R525" s="225">
        <f>Q525*H525</f>
        <v>0.00089999999999999998</v>
      </c>
      <c r="S525" s="225">
        <v>0</v>
      </c>
      <c r="T525" s="226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27" t="s">
        <v>338</v>
      </c>
      <c r="AT525" s="227" t="s">
        <v>152</v>
      </c>
      <c r="AU525" s="227" t="s">
        <v>147</v>
      </c>
      <c r="AY525" s="17" t="s">
        <v>139</v>
      </c>
      <c r="BE525" s="228">
        <f>IF(N525="základní",J525,0)</f>
        <v>0</v>
      </c>
      <c r="BF525" s="228">
        <f>IF(N525="snížená",J525,0)</f>
        <v>0</v>
      </c>
      <c r="BG525" s="228">
        <f>IF(N525="zákl. přenesená",J525,0)</f>
        <v>0</v>
      </c>
      <c r="BH525" s="228">
        <f>IF(N525="sníž. přenesená",J525,0)</f>
        <v>0</v>
      </c>
      <c r="BI525" s="228">
        <f>IF(N525="nulová",J525,0)</f>
        <v>0</v>
      </c>
      <c r="BJ525" s="17" t="s">
        <v>147</v>
      </c>
      <c r="BK525" s="228">
        <f>ROUND(I525*H525,2)</f>
        <v>0</v>
      </c>
      <c r="BL525" s="17" t="s">
        <v>257</v>
      </c>
      <c r="BM525" s="227" t="s">
        <v>574</v>
      </c>
    </row>
    <row r="526" s="13" customFormat="1">
      <c r="A526" s="13"/>
      <c r="B526" s="229"/>
      <c r="C526" s="230"/>
      <c r="D526" s="231" t="s">
        <v>149</v>
      </c>
      <c r="E526" s="232" t="s">
        <v>1</v>
      </c>
      <c r="F526" s="233" t="s">
        <v>570</v>
      </c>
      <c r="G526" s="230"/>
      <c r="H526" s="232" t="s">
        <v>1</v>
      </c>
      <c r="I526" s="234"/>
      <c r="J526" s="230"/>
      <c r="K526" s="230"/>
      <c r="L526" s="235"/>
      <c r="M526" s="236"/>
      <c r="N526" s="237"/>
      <c r="O526" s="237"/>
      <c r="P526" s="237"/>
      <c r="Q526" s="237"/>
      <c r="R526" s="237"/>
      <c r="S526" s="237"/>
      <c r="T526" s="238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9" t="s">
        <v>149</v>
      </c>
      <c r="AU526" s="239" t="s">
        <v>147</v>
      </c>
      <c r="AV526" s="13" t="s">
        <v>81</v>
      </c>
      <c r="AW526" s="13" t="s">
        <v>30</v>
      </c>
      <c r="AX526" s="13" t="s">
        <v>73</v>
      </c>
      <c r="AY526" s="239" t="s">
        <v>139</v>
      </c>
    </row>
    <row r="527" s="14" customFormat="1">
      <c r="A527" s="14"/>
      <c r="B527" s="240"/>
      <c r="C527" s="241"/>
      <c r="D527" s="231" t="s">
        <v>149</v>
      </c>
      <c r="E527" s="242" t="s">
        <v>1</v>
      </c>
      <c r="F527" s="243" t="s">
        <v>517</v>
      </c>
      <c r="G527" s="241"/>
      <c r="H527" s="244">
        <v>2</v>
      </c>
      <c r="I527" s="245"/>
      <c r="J527" s="241"/>
      <c r="K527" s="241"/>
      <c r="L527" s="246"/>
      <c r="M527" s="247"/>
      <c r="N527" s="248"/>
      <c r="O527" s="248"/>
      <c r="P527" s="248"/>
      <c r="Q527" s="248"/>
      <c r="R527" s="248"/>
      <c r="S527" s="248"/>
      <c r="T527" s="249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0" t="s">
        <v>149</v>
      </c>
      <c r="AU527" s="250" t="s">
        <v>147</v>
      </c>
      <c r="AV527" s="14" t="s">
        <v>147</v>
      </c>
      <c r="AW527" s="14" t="s">
        <v>30</v>
      </c>
      <c r="AX527" s="14" t="s">
        <v>81</v>
      </c>
      <c r="AY527" s="250" t="s">
        <v>139</v>
      </c>
    </row>
    <row r="528" s="2" customFormat="1" ht="21.75" customHeight="1">
      <c r="A528" s="38"/>
      <c r="B528" s="39"/>
      <c r="C528" s="215" t="s">
        <v>575</v>
      </c>
      <c r="D528" s="215" t="s">
        <v>142</v>
      </c>
      <c r="E528" s="216" t="s">
        <v>576</v>
      </c>
      <c r="F528" s="217" t="s">
        <v>577</v>
      </c>
      <c r="G528" s="218" t="s">
        <v>174</v>
      </c>
      <c r="H528" s="219">
        <v>11.5</v>
      </c>
      <c r="I528" s="220"/>
      <c r="J528" s="221">
        <f>ROUND(I528*H528,2)</f>
        <v>0</v>
      </c>
      <c r="K528" s="222"/>
      <c r="L528" s="44"/>
      <c r="M528" s="223" t="s">
        <v>1</v>
      </c>
      <c r="N528" s="224" t="s">
        <v>39</v>
      </c>
      <c r="O528" s="91"/>
      <c r="P528" s="225">
        <f>O528*H528</f>
        <v>0</v>
      </c>
      <c r="Q528" s="225">
        <v>0</v>
      </c>
      <c r="R528" s="225">
        <f>Q528*H528</f>
        <v>0</v>
      </c>
      <c r="S528" s="225">
        <v>0</v>
      </c>
      <c r="T528" s="226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7" t="s">
        <v>257</v>
      </c>
      <c r="AT528" s="227" t="s">
        <v>142</v>
      </c>
      <c r="AU528" s="227" t="s">
        <v>147</v>
      </c>
      <c r="AY528" s="17" t="s">
        <v>139</v>
      </c>
      <c r="BE528" s="228">
        <f>IF(N528="základní",J528,0)</f>
        <v>0</v>
      </c>
      <c r="BF528" s="228">
        <f>IF(N528="snížená",J528,0)</f>
        <v>0</v>
      </c>
      <c r="BG528" s="228">
        <f>IF(N528="zákl. přenesená",J528,0)</f>
        <v>0</v>
      </c>
      <c r="BH528" s="228">
        <f>IF(N528="sníž. přenesená",J528,0)</f>
        <v>0</v>
      </c>
      <c r="BI528" s="228">
        <f>IF(N528="nulová",J528,0)</f>
        <v>0</v>
      </c>
      <c r="BJ528" s="17" t="s">
        <v>147</v>
      </c>
      <c r="BK528" s="228">
        <f>ROUND(I528*H528,2)</f>
        <v>0</v>
      </c>
      <c r="BL528" s="17" t="s">
        <v>257</v>
      </c>
      <c r="BM528" s="227" t="s">
        <v>578</v>
      </c>
    </row>
    <row r="529" s="14" customFormat="1">
      <c r="A529" s="14"/>
      <c r="B529" s="240"/>
      <c r="C529" s="241"/>
      <c r="D529" s="231" t="s">
        <v>149</v>
      </c>
      <c r="E529" s="242" t="s">
        <v>1</v>
      </c>
      <c r="F529" s="243" t="s">
        <v>579</v>
      </c>
      <c r="G529" s="241"/>
      <c r="H529" s="244">
        <v>11.5</v>
      </c>
      <c r="I529" s="245"/>
      <c r="J529" s="241"/>
      <c r="K529" s="241"/>
      <c r="L529" s="246"/>
      <c r="M529" s="247"/>
      <c r="N529" s="248"/>
      <c r="O529" s="248"/>
      <c r="P529" s="248"/>
      <c r="Q529" s="248"/>
      <c r="R529" s="248"/>
      <c r="S529" s="248"/>
      <c r="T529" s="24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0" t="s">
        <v>149</v>
      </c>
      <c r="AU529" s="250" t="s">
        <v>147</v>
      </c>
      <c r="AV529" s="14" t="s">
        <v>147</v>
      </c>
      <c r="AW529" s="14" t="s">
        <v>30</v>
      </c>
      <c r="AX529" s="14" t="s">
        <v>81</v>
      </c>
      <c r="AY529" s="250" t="s">
        <v>139</v>
      </c>
    </row>
    <row r="530" s="2" customFormat="1" ht="24.15" customHeight="1">
      <c r="A530" s="38"/>
      <c r="B530" s="39"/>
      <c r="C530" s="215" t="s">
        <v>580</v>
      </c>
      <c r="D530" s="215" t="s">
        <v>142</v>
      </c>
      <c r="E530" s="216" t="s">
        <v>581</v>
      </c>
      <c r="F530" s="217" t="s">
        <v>582</v>
      </c>
      <c r="G530" s="218" t="s">
        <v>160</v>
      </c>
      <c r="H530" s="219">
        <v>2</v>
      </c>
      <c r="I530" s="220"/>
      <c r="J530" s="221">
        <f>ROUND(I530*H530,2)</f>
        <v>0</v>
      </c>
      <c r="K530" s="222"/>
      <c r="L530" s="44"/>
      <c r="M530" s="223" t="s">
        <v>1</v>
      </c>
      <c r="N530" s="224" t="s">
        <v>39</v>
      </c>
      <c r="O530" s="91"/>
      <c r="P530" s="225">
        <f>O530*H530</f>
        <v>0</v>
      </c>
      <c r="Q530" s="225">
        <v>0</v>
      </c>
      <c r="R530" s="225">
        <f>Q530*H530</f>
        <v>0</v>
      </c>
      <c r="S530" s="225">
        <v>0</v>
      </c>
      <c r="T530" s="226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7" t="s">
        <v>257</v>
      </c>
      <c r="AT530" s="227" t="s">
        <v>142</v>
      </c>
      <c r="AU530" s="227" t="s">
        <v>147</v>
      </c>
      <c r="AY530" s="17" t="s">
        <v>139</v>
      </c>
      <c r="BE530" s="228">
        <f>IF(N530="základní",J530,0)</f>
        <v>0</v>
      </c>
      <c r="BF530" s="228">
        <f>IF(N530="snížená",J530,0)</f>
        <v>0</v>
      </c>
      <c r="BG530" s="228">
        <f>IF(N530="zákl. přenesená",J530,0)</f>
        <v>0</v>
      </c>
      <c r="BH530" s="228">
        <f>IF(N530="sníž. přenesená",J530,0)</f>
        <v>0</v>
      </c>
      <c r="BI530" s="228">
        <f>IF(N530="nulová",J530,0)</f>
        <v>0</v>
      </c>
      <c r="BJ530" s="17" t="s">
        <v>147</v>
      </c>
      <c r="BK530" s="228">
        <f>ROUND(I530*H530,2)</f>
        <v>0</v>
      </c>
      <c r="BL530" s="17" t="s">
        <v>257</v>
      </c>
      <c r="BM530" s="227" t="s">
        <v>583</v>
      </c>
    </row>
    <row r="531" s="14" customFormat="1">
      <c r="A531" s="14"/>
      <c r="B531" s="240"/>
      <c r="C531" s="241"/>
      <c r="D531" s="231" t="s">
        <v>149</v>
      </c>
      <c r="E531" s="242" t="s">
        <v>1</v>
      </c>
      <c r="F531" s="243" t="s">
        <v>147</v>
      </c>
      <c r="G531" s="241"/>
      <c r="H531" s="244">
        <v>2</v>
      </c>
      <c r="I531" s="245"/>
      <c r="J531" s="241"/>
      <c r="K531" s="241"/>
      <c r="L531" s="246"/>
      <c r="M531" s="247"/>
      <c r="N531" s="248"/>
      <c r="O531" s="248"/>
      <c r="P531" s="248"/>
      <c r="Q531" s="248"/>
      <c r="R531" s="248"/>
      <c r="S531" s="248"/>
      <c r="T531" s="249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0" t="s">
        <v>149</v>
      </c>
      <c r="AU531" s="250" t="s">
        <v>147</v>
      </c>
      <c r="AV531" s="14" t="s">
        <v>147</v>
      </c>
      <c r="AW531" s="14" t="s">
        <v>30</v>
      </c>
      <c r="AX531" s="14" t="s">
        <v>81</v>
      </c>
      <c r="AY531" s="250" t="s">
        <v>139</v>
      </c>
    </row>
    <row r="532" s="2" customFormat="1" ht="24.15" customHeight="1">
      <c r="A532" s="38"/>
      <c r="B532" s="39"/>
      <c r="C532" s="215" t="s">
        <v>584</v>
      </c>
      <c r="D532" s="215" t="s">
        <v>142</v>
      </c>
      <c r="E532" s="216" t="s">
        <v>585</v>
      </c>
      <c r="F532" s="217" t="s">
        <v>586</v>
      </c>
      <c r="G532" s="218" t="s">
        <v>145</v>
      </c>
      <c r="H532" s="219">
        <v>0.082000000000000003</v>
      </c>
      <c r="I532" s="220"/>
      <c r="J532" s="221">
        <f>ROUND(I532*H532,2)</f>
        <v>0</v>
      </c>
      <c r="K532" s="222"/>
      <c r="L532" s="44"/>
      <c r="M532" s="223" t="s">
        <v>1</v>
      </c>
      <c r="N532" s="224" t="s">
        <v>39</v>
      </c>
      <c r="O532" s="91"/>
      <c r="P532" s="225">
        <f>O532*H532</f>
        <v>0</v>
      </c>
      <c r="Q532" s="225">
        <v>0</v>
      </c>
      <c r="R532" s="225">
        <f>Q532*H532</f>
        <v>0</v>
      </c>
      <c r="S532" s="225">
        <v>0</v>
      </c>
      <c r="T532" s="226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27" t="s">
        <v>257</v>
      </c>
      <c r="AT532" s="227" t="s">
        <v>142</v>
      </c>
      <c r="AU532" s="227" t="s">
        <v>147</v>
      </c>
      <c r="AY532" s="17" t="s">
        <v>139</v>
      </c>
      <c r="BE532" s="228">
        <f>IF(N532="základní",J532,0)</f>
        <v>0</v>
      </c>
      <c r="BF532" s="228">
        <f>IF(N532="snížená",J532,0)</f>
        <v>0</v>
      </c>
      <c r="BG532" s="228">
        <f>IF(N532="zákl. přenesená",J532,0)</f>
        <v>0</v>
      </c>
      <c r="BH532" s="228">
        <f>IF(N532="sníž. přenesená",J532,0)</f>
        <v>0</v>
      </c>
      <c r="BI532" s="228">
        <f>IF(N532="nulová",J532,0)</f>
        <v>0</v>
      </c>
      <c r="BJ532" s="17" t="s">
        <v>147</v>
      </c>
      <c r="BK532" s="228">
        <f>ROUND(I532*H532,2)</f>
        <v>0</v>
      </c>
      <c r="BL532" s="17" t="s">
        <v>257</v>
      </c>
      <c r="BM532" s="227" t="s">
        <v>587</v>
      </c>
    </row>
    <row r="533" s="2" customFormat="1" ht="33" customHeight="1">
      <c r="A533" s="38"/>
      <c r="B533" s="39"/>
      <c r="C533" s="215" t="s">
        <v>588</v>
      </c>
      <c r="D533" s="215" t="s">
        <v>142</v>
      </c>
      <c r="E533" s="216" t="s">
        <v>589</v>
      </c>
      <c r="F533" s="217" t="s">
        <v>590</v>
      </c>
      <c r="G533" s="218" t="s">
        <v>145</v>
      </c>
      <c r="H533" s="219">
        <v>0.16400000000000001</v>
      </c>
      <c r="I533" s="220"/>
      <c r="J533" s="221">
        <f>ROUND(I533*H533,2)</f>
        <v>0</v>
      </c>
      <c r="K533" s="222"/>
      <c r="L533" s="44"/>
      <c r="M533" s="223" t="s">
        <v>1</v>
      </c>
      <c r="N533" s="224" t="s">
        <v>39</v>
      </c>
      <c r="O533" s="91"/>
      <c r="P533" s="225">
        <f>O533*H533</f>
        <v>0</v>
      </c>
      <c r="Q533" s="225">
        <v>0</v>
      </c>
      <c r="R533" s="225">
        <f>Q533*H533</f>
        <v>0</v>
      </c>
      <c r="S533" s="225">
        <v>0</v>
      </c>
      <c r="T533" s="226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27" t="s">
        <v>257</v>
      </c>
      <c r="AT533" s="227" t="s">
        <v>142</v>
      </c>
      <c r="AU533" s="227" t="s">
        <v>147</v>
      </c>
      <c r="AY533" s="17" t="s">
        <v>139</v>
      </c>
      <c r="BE533" s="228">
        <f>IF(N533="základní",J533,0)</f>
        <v>0</v>
      </c>
      <c r="BF533" s="228">
        <f>IF(N533="snížená",J533,0)</f>
        <v>0</v>
      </c>
      <c r="BG533" s="228">
        <f>IF(N533="zákl. přenesená",J533,0)</f>
        <v>0</v>
      </c>
      <c r="BH533" s="228">
        <f>IF(N533="sníž. přenesená",J533,0)</f>
        <v>0</v>
      </c>
      <c r="BI533" s="228">
        <f>IF(N533="nulová",J533,0)</f>
        <v>0</v>
      </c>
      <c r="BJ533" s="17" t="s">
        <v>147</v>
      </c>
      <c r="BK533" s="228">
        <f>ROUND(I533*H533,2)</f>
        <v>0</v>
      </c>
      <c r="BL533" s="17" t="s">
        <v>257</v>
      </c>
      <c r="BM533" s="227" t="s">
        <v>591</v>
      </c>
    </row>
    <row r="534" s="14" customFormat="1">
      <c r="A534" s="14"/>
      <c r="B534" s="240"/>
      <c r="C534" s="241"/>
      <c r="D534" s="231" t="s">
        <v>149</v>
      </c>
      <c r="E534" s="241"/>
      <c r="F534" s="243" t="s">
        <v>592</v>
      </c>
      <c r="G534" s="241"/>
      <c r="H534" s="244">
        <v>0.16400000000000001</v>
      </c>
      <c r="I534" s="245"/>
      <c r="J534" s="241"/>
      <c r="K534" s="241"/>
      <c r="L534" s="246"/>
      <c r="M534" s="247"/>
      <c r="N534" s="248"/>
      <c r="O534" s="248"/>
      <c r="P534" s="248"/>
      <c r="Q534" s="248"/>
      <c r="R534" s="248"/>
      <c r="S534" s="248"/>
      <c r="T534" s="249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0" t="s">
        <v>149</v>
      </c>
      <c r="AU534" s="250" t="s">
        <v>147</v>
      </c>
      <c r="AV534" s="14" t="s">
        <v>147</v>
      </c>
      <c r="AW534" s="14" t="s">
        <v>4</v>
      </c>
      <c r="AX534" s="14" t="s">
        <v>81</v>
      </c>
      <c r="AY534" s="250" t="s">
        <v>139</v>
      </c>
    </row>
    <row r="535" s="12" customFormat="1" ht="22.8" customHeight="1">
      <c r="A535" s="12"/>
      <c r="B535" s="199"/>
      <c r="C535" s="200"/>
      <c r="D535" s="201" t="s">
        <v>72</v>
      </c>
      <c r="E535" s="213" t="s">
        <v>593</v>
      </c>
      <c r="F535" s="213" t="s">
        <v>594</v>
      </c>
      <c r="G535" s="200"/>
      <c r="H535" s="200"/>
      <c r="I535" s="203"/>
      <c r="J535" s="214">
        <f>BK535</f>
        <v>0</v>
      </c>
      <c r="K535" s="200"/>
      <c r="L535" s="205"/>
      <c r="M535" s="206"/>
      <c r="N535" s="207"/>
      <c r="O535" s="207"/>
      <c r="P535" s="208">
        <f>SUM(P536:P602)</f>
        <v>0</v>
      </c>
      <c r="Q535" s="207"/>
      <c r="R535" s="208">
        <f>SUM(R536:R602)</f>
        <v>0.047480000000000008</v>
      </c>
      <c r="S535" s="207"/>
      <c r="T535" s="209">
        <f>SUM(T536:T602)</f>
        <v>0.025320000000000002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10" t="s">
        <v>147</v>
      </c>
      <c r="AT535" s="211" t="s">
        <v>72</v>
      </c>
      <c r="AU535" s="211" t="s">
        <v>81</v>
      </c>
      <c r="AY535" s="210" t="s">
        <v>139</v>
      </c>
      <c r="BK535" s="212">
        <f>SUM(BK536:BK602)</f>
        <v>0</v>
      </c>
    </row>
    <row r="536" s="2" customFormat="1" ht="16.5" customHeight="1">
      <c r="A536" s="38"/>
      <c r="B536" s="39"/>
      <c r="C536" s="215" t="s">
        <v>595</v>
      </c>
      <c r="D536" s="215" t="s">
        <v>142</v>
      </c>
      <c r="E536" s="216" t="s">
        <v>596</v>
      </c>
      <c r="F536" s="217" t="s">
        <v>597</v>
      </c>
      <c r="G536" s="218" t="s">
        <v>174</v>
      </c>
      <c r="H536" s="219">
        <v>23</v>
      </c>
      <c r="I536" s="220"/>
      <c r="J536" s="221">
        <f>ROUND(I536*H536,2)</f>
        <v>0</v>
      </c>
      <c r="K536" s="222"/>
      <c r="L536" s="44"/>
      <c r="M536" s="223" t="s">
        <v>1</v>
      </c>
      <c r="N536" s="224" t="s">
        <v>39</v>
      </c>
      <c r="O536" s="91"/>
      <c r="P536" s="225">
        <f>O536*H536</f>
        <v>0</v>
      </c>
      <c r="Q536" s="225">
        <v>0</v>
      </c>
      <c r="R536" s="225">
        <f>Q536*H536</f>
        <v>0</v>
      </c>
      <c r="S536" s="225">
        <v>0.00027999999999999998</v>
      </c>
      <c r="T536" s="226">
        <f>S536*H536</f>
        <v>0.0064399999999999995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27" t="s">
        <v>257</v>
      </c>
      <c r="AT536" s="227" t="s">
        <v>142</v>
      </c>
      <c r="AU536" s="227" t="s">
        <v>147</v>
      </c>
      <c r="AY536" s="17" t="s">
        <v>139</v>
      </c>
      <c r="BE536" s="228">
        <f>IF(N536="základní",J536,0)</f>
        <v>0</v>
      </c>
      <c r="BF536" s="228">
        <f>IF(N536="snížená",J536,0)</f>
        <v>0</v>
      </c>
      <c r="BG536" s="228">
        <f>IF(N536="zákl. přenesená",J536,0)</f>
        <v>0</v>
      </c>
      <c r="BH536" s="228">
        <f>IF(N536="sníž. přenesená",J536,0)</f>
        <v>0</v>
      </c>
      <c r="BI536" s="228">
        <f>IF(N536="nulová",J536,0)</f>
        <v>0</v>
      </c>
      <c r="BJ536" s="17" t="s">
        <v>147</v>
      </c>
      <c r="BK536" s="228">
        <f>ROUND(I536*H536,2)</f>
        <v>0</v>
      </c>
      <c r="BL536" s="17" t="s">
        <v>257</v>
      </c>
      <c r="BM536" s="227" t="s">
        <v>598</v>
      </c>
    </row>
    <row r="537" s="13" customFormat="1">
      <c r="A537" s="13"/>
      <c r="B537" s="229"/>
      <c r="C537" s="230"/>
      <c r="D537" s="231" t="s">
        <v>149</v>
      </c>
      <c r="E537" s="232" t="s">
        <v>1</v>
      </c>
      <c r="F537" s="233" t="s">
        <v>229</v>
      </c>
      <c r="G537" s="230"/>
      <c r="H537" s="232" t="s">
        <v>1</v>
      </c>
      <c r="I537" s="234"/>
      <c r="J537" s="230"/>
      <c r="K537" s="230"/>
      <c r="L537" s="235"/>
      <c r="M537" s="236"/>
      <c r="N537" s="237"/>
      <c r="O537" s="237"/>
      <c r="P537" s="237"/>
      <c r="Q537" s="237"/>
      <c r="R537" s="237"/>
      <c r="S537" s="237"/>
      <c r="T537" s="238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9" t="s">
        <v>149</v>
      </c>
      <c r="AU537" s="239" t="s">
        <v>147</v>
      </c>
      <c r="AV537" s="13" t="s">
        <v>81</v>
      </c>
      <c r="AW537" s="13" t="s">
        <v>30</v>
      </c>
      <c r="AX537" s="13" t="s">
        <v>73</v>
      </c>
      <c r="AY537" s="239" t="s">
        <v>139</v>
      </c>
    </row>
    <row r="538" s="14" customFormat="1">
      <c r="A538" s="14"/>
      <c r="B538" s="240"/>
      <c r="C538" s="241"/>
      <c r="D538" s="231" t="s">
        <v>149</v>
      </c>
      <c r="E538" s="242" t="s">
        <v>1</v>
      </c>
      <c r="F538" s="243" t="s">
        <v>155</v>
      </c>
      <c r="G538" s="241"/>
      <c r="H538" s="244">
        <v>8</v>
      </c>
      <c r="I538" s="245"/>
      <c r="J538" s="241"/>
      <c r="K538" s="241"/>
      <c r="L538" s="246"/>
      <c r="M538" s="247"/>
      <c r="N538" s="248"/>
      <c r="O538" s="248"/>
      <c r="P538" s="248"/>
      <c r="Q538" s="248"/>
      <c r="R538" s="248"/>
      <c r="S538" s="248"/>
      <c r="T538" s="249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0" t="s">
        <v>149</v>
      </c>
      <c r="AU538" s="250" t="s">
        <v>147</v>
      </c>
      <c r="AV538" s="14" t="s">
        <v>147</v>
      </c>
      <c r="AW538" s="14" t="s">
        <v>30</v>
      </c>
      <c r="AX538" s="14" t="s">
        <v>73</v>
      </c>
      <c r="AY538" s="250" t="s">
        <v>139</v>
      </c>
    </row>
    <row r="539" s="13" customFormat="1">
      <c r="A539" s="13"/>
      <c r="B539" s="229"/>
      <c r="C539" s="230"/>
      <c r="D539" s="231" t="s">
        <v>149</v>
      </c>
      <c r="E539" s="232" t="s">
        <v>1</v>
      </c>
      <c r="F539" s="233" t="s">
        <v>599</v>
      </c>
      <c r="G539" s="230"/>
      <c r="H539" s="232" t="s">
        <v>1</v>
      </c>
      <c r="I539" s="234"/>
      <c r="J539" s="230"/>
      <c r="K539" s="230"/>
      <c r="L539" s="235"/>
      <c r="M539" s="236"/>
      <c r="N539" s="237"/>
      <c r="O539" s="237"/>
      <c r="P539" s="237"/>
      <c r="Q539" s="237"/>
      <c r="R539" s="237"/>
      <c r="S539" s="237"/>
      <c r="T539" s="238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9" t="s">
        <v>149</v>
      </c>
      <c r="AU539" s="239" t="s">
        <v>147</v>
      </c>
      <c r="AV539" s="13" t="s">
        <v>81</v>
      </c>
      <c r="AW539" s="13" t="s">
        <v>30</v>
      </c>
      <c r="AX539" s="13" t="s">
        <v>73</v>
      </c>
      <c r="AY539" s="239" t="s">
        <v>139</v>
      </c>
    </row>
    <row r="540" s="14" customFormat="1">
      <c r="A540" s="14"/>
      <c r="B540" s="240"/>
      <c r="C540" s="241"/>
      <c r="D540" s="231" t="s">
        <v>149</v>
      </c>
      <c r="E540" s="242" t="s">
        <v>1</v>
      </c>
      <c r="F540" s="243" t="s">
        <v>241</v>
      </c>
      <c r="G540" s="241"/>
      <c r="H540" s="244">
        <v>14</v>
      </c>
      <c r="I540" s="245"/>
      <c r="J540" s="241"/>
      <c r="K540" s="241"/>
      <c r="L540" s="246"/>
      <c r="M540" s="247"/>
      <c r="N540" s="248"/>
      <c r="O540" s="248"/>
      <c r="P540" s="248"/>
      <c r="Q540" s="248"/>
      <c r="R540" s="248"/>
      <c r="S540" s="248"/>
      <c r="T540" s="24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0" t="s">
        <v>149</v>
      </c>
      <c r="AU540" s="250" t="s">
        <v>147</v>
      </c>
      <c r="AV540" s="14" t="s">
        <v>147</v>
      </c>
      <c r="AW540" s="14" t="s">
        <v>30</v>
      </c>
      <c r="AX540" s="14" t="s">
        <v>73</v>
      </c>
      <c r="AY540" s="250" t="s">
        <v>139</v>
      </c>
    </row>
    <row r="541" s="13" customFormat="1">
      <c r="A541" s="13"/>
      <c r="B541" s="229"/>
      <c r="C541" s="230"/>
      <c r="D541" s="231" t="s">
        <v>149</v>
      </c>
      <c r="E541" s="232" t="s">
        <v>1</v>
      </c>
      <c r="F541" s="233" t="s">
        <v>231</v>
      </c>
      <c r="G541" s="230"/>
      <c r="H541" s="232" t="s">
        <v>1</v>
      </c>
      <c r="I541" s="234"/>
      <c r="J541" s="230"/>
      <c r="K541" s="230"/>
      <c r="L541" s="235"/>
      <c r="M541" s="236"/>
      <c r="N541" s="237"/>
      <c r="O541" s="237"/>
      <c r="P541" s="237"/>
      <c r="Q541" s="237"/>
      <c r="R541" s="237"/>
      <c r="S541" s="237"/>
      <c r="T541" s="238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9" t="s">
        <v>149</v>
      </c>
      <c r="AU541" s="239" t="s">
        <v>147</v>
      </c>
      <c r="AV541" s="13" t="s">
        <v>81</v>
      </c>
      <c r="AW541" s="13" t="s">
        <v>30</v>
      </c>
      <c r="AX541" s="13" t="s">
        <v>73</v>
      </c>
      <c r="AY541" s="239" t="s">
        <v>139</v>
      </c>
    </row>
    <row r="542" s="14" customFormat="1">
      <c r="A542" s="14"/>
      <c r="B542" s="240"/>
      <c r="C542" s="241"/>
      <c r="D542" s="231" t="s">
        <v>149</v>
      </c>
      <c r="E542" s="242" t="s">
        <v>1</v>
      </c>
      <c r="F542" s="243" t="s">
        <v>81</v>
      </c>
      <c r="G542" s="241"/>
      <c r="H542" s="244">
        <v>1</v>
      </c>
      <c r="I542" s="245"/>
      <c r="J542" s="241"/>
      <c r="K542" s="241"/>
      <c r="L542" s="246"/>
      <c r="M542" s="247"/>
      <c r="N542" s="248"/>
      <c r="O542" s="248"/>
      <c r="P542" s="248"/>
      <c r="Q542" s="248"/>
      <c r="R542" s="248"/>
      <c r="S542" s="248"/>
      <c r="T542" s="249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0" t="s">
        <v>149</v>
      </c>
      <c r="AU542" s="250" t="s">
        <v>147</v>
      </c>
      <c r="AV542" s="14" t="s">
        <v>147</v>
      </c>
      <c r="AW542" s="14" t="s">
        <v>30</v>
      </c>
      <c r="AX542" s="14" t="s">
        <v>73</v>
      </c>
      <c r="AY542" s="250" t="s">
        <v>139</v>
      </c>
    </row>
    <row r="543" s="15" customFormat="1">
      <c r="A543" s="15"/>
      <c r="B543" s="262"/>
      <c r="C543" s="263"/>
      <c r="D543" s="231" t="s">
        <v>149</v>
      </c>
      <c r="E543" s="264" t="s">
        <v>1</v>
      </c>
      <c r="F543" s="265" t="s">
        <v>170</v>
      </c>
      <c r="G543" s="263"/>
      <c r="H543" s="266">
        <v>23</v>
      </c>
      <c r="I543" s="267"/>
      <c r="J543" s="263"/>
      <c r="K543" s="263"/>
      <c r="L543" s="268"/>
      <c r="M543" s="269"/>
      <c r="N543" s="270"/>
      <c r="O543" s="270"/>
      <c r="P543" s="270"/>
      <c r="Q543" s="270"/>
      <c r="R543" s="270"/>
      <c r="S543" s="270"/>
      <c r="T543" s="271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72" t="s">
        <v>149</v>
      </c>
      <c r="AU543" s="272" t="s">
        <v>147</v>
      </c>
      <c r="AV543" s="15" t="s">
        <v>146</v>
      </c>
      <c r="AW543" s="15" t="s">
        <v>30</v>
      </c>
      <c r="AX543" s="15" t="s">
        <v>81</v>
      </c>
      <c r="AY543" s="272" t="s">
        <v>139</v>
      </c>
    </row>
    <row r="544" s="2" customFormat="1" ht="21.75" customHeight="1">
      <c r="A544" s="38"/>
      <c r="B544" s="39"/>
      <c r="C544" s="215" t="s">
        <v>600</v>
      </c>
      <c r="D544" s="215" t="s">
        <v>142</v>
      </c>
      <c r="E544" s="216" t="s">
        <v>601</v>
      </c>
      <c r="F544" s="217" t="s">
        <v>602</v>
      </c>
      <c r="G544" s="218" t="s">
        <v>160</v>
      </c>
      <c r="H544" s="219">
        <v>9</v>
      </c>
      <c r="I544" s="220"/>
      <c r="J544" s="221">
        <f>ROUND(I544*H544,2)</f>
        <v>0</v>
      </c>
      <c r="K544" s="222"/>
      <c r="L544" s="44"/>
      <c r="M544" s="223" t="s">
        <v>1</v>
      </c>
      <c r="N544" s="224" t="s">
        <v>39</v>
      </c>
      <c r="O544" s="91"/>
      <c r="P544" s="225">
        <f>O544*H544</f>
        <v>0</v>
      </c>
      <c r="Q544" s="225">
        <v>0</v>
      </c>
      <c r="R544" s="225">
        <f>Q544*H544</f>
        <v>0</v>
      </c>
      <c r="S544" s="225">
        <v>0</v>
      </c>
      <c r="T544" s="226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27" t="s">
        <v>257</v>
      </c>
      <c r="AT544" s="227" t="s">
        <v>142</v>
      </c>
      <c r="AU544" s="227" t="s">
        <v>147</v>
      </c>
      <c r="AY544" s="17" t="s">
        <v>139</v>
      </c>
      <c r="BE544" s="228">
        <f>IF(N544="základní",J544,0)</f>
        <v>0</v>
      </c>
      <c r="BF544" s="228">
        <f>IF(N544="snížená",J544,0)</f>
        <v>0</v>
      </c>
      <c r="BG544" s="228">
        <f>IF(N544="zákl. přenesená",J544,0)</f>
        <v>0</v>
      </c>
      <c r="BH544" s="228">
        <f>IF(N544="sníž. přenesená",J544,0)</f>
        <v>0</v>
      </c>
      <c r="BI544" s="228">
        <f>IF(N544="nulová",J544,0)</f>
        <v>0</v>
      </c>
      <c r="BJ544" s="17" t="s">
        <v>147</v>
      </c>
      <c r="BK544" s="228">
        <f>ROUND(I544*H544,2)</f>
        <v>0</v>
      </c>
      <c r="BL544" s="17" t="s">
        <v>257</v>
      </c>
      <c r="BM544" s="227" t="s">
        <v>603</v>
      </c>
    </row>
    <row r="545" s="14" customFormat="1">
      <c r="A545" s="14"/>
      <c r="B545" s="240"/>
      <c r="C545" s="241"/>
      <c r="D545" s="231" t="s">
        <v>149</v>
      </c>
      <c r="E545" s="242" t="s">
        <v>1</v>
      </c>
      <c r="F545" s="243" t="s">
        <v>202</v>
      </c>
      <c r="G545" s="241"/>
      <c r="H545" s="244">
        <v>9</v>
      </c>
      <c r="I545" s="245"/>
      <c r="J545" s="241"/>
      <c r="K545" s="241"/>
      <c r="L545" s="246"/>
      <c r="M545" s="247"/>
      <c r="N545" s="248"/>
      <c r="O545" s="248"/>
      <c r="P545" s="248"/>
      <c r="Q545" s="248"/>
      <c r="R545" s="248"/>
      <c r="S545" s="248"/>
      <c r="T545" s="249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0" t="s">
        <v>149</v>
      </c>
      <c r="AU545" s="250" t="s">
        <v>147</v>
      </c>
      <c r="AV545" s="14" t="s">
        <v>147</v>
      </c>
      <c r="AW545" s="14" t="s">
        <v>30</v>
      </c>
      <c r="AX545" s="14" t="s">
        <v>81</v>
      </c>
      <c r="AY545" s="250" t="s">
        <v>139</v>
      </c>
    </row>
    <row r="546" s="2" customFormat="1" ht="24.15" customHeight="1">
      <c r="A546" s="38"/>
      <c r="B546" s="39"/>
      <c r="C546" s="215" t="s">
        <v>604</v>
      </c>
      <c r="D546" s="215" t="s">
        <v>142</v>
      </c>
      <c r="E546" s="216" t="s">
        <v>605</v>
      </c>
      <c r="F546" s="217" t="s">
        <v>606</v>
      </c>
      <c r="G546" s="218" t="s">
        <v>174</v>
      </c>
      <c r="H546" s="219">
        <v>33</v>
      </c>
      <c r="I546" s="220"/>
      <c r="J546" s="221">
        <f>ROUND(I546*H546,2)</f>
        <v>0</v>
      </c>
      <c r="K546" s="222"/>
      <c r="L546" s="44"/>
      <c r="M546" s="223" t="s">
        <v>1</v>
      </c>
      <c r="N546" s="224" t="s">
        <v>39</v>
      </c>
      <c r="O546" s="91"/>
      <c r="P546" s="225">
        <f>O546*H546</f>
        <v>0</v>
      </c>
      <c r="Q546" s="225">
        <v>0.0011900000000000001</v>
      </c>
      <c r="R546" s="225">
        <f>Q546*H546</f>
        <v>0.039269999999999999</v>
      </c>
      <c r="S546" s="225">
        <v>0</v>
      </c>
      <c r="T546" s="226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27" t="s">
        <v>257</v>
      </c>
      <c r="AT546" s="227" t="s">
        <v>142</v>
      </c>
      <c r="AU546" s="227" t="s">
        <v>147</v>
      </c>
      <c r="AY546" s="17" t="s">
        <v>139</v>
      </c>
      <c r="BE546" s="228">
        <f>IF(N546="základní",J546,0)</f>
        <v>0</v>
      </c>
      <c r="BF546" s="228">
        <f>IF(N546="snížená",J546,0)</f>
        <v>0</v>
      </c>
      <c r="BG546" s="228">
        <f>IF(N546="zákl. přenesená",J546,0)</f>
        <v>0</v>
      </c>
      <c r="BH546" s="228">
        <f>IF(N546="sníž. přenesená",J546,0)</f>
        <v>0</v>
      </c>
      <c r="BI546" s="228">
        <f>IF(N546="nulová",J546,0)</f>
        <v>0</v>
      </c>
      <c r="BJ546" s="17" t="s">
        <v>147</v>
      </c>
      <c r="BK546" s="228">
        <f>ROUND(I546*H546,2)</f>
        <v>0</v>
      </c>
      <c r="BL546" s="17" t="s">
        <v>257</v>
      </c>
      <c r="BM546" s="227" t="s">
        <v>607</v>
      </c>
    </row>
    <row r="547" s="13" customFormat="1">
      <c r="A547" s="13"/>
      <c r="B547" s="229"/>
      <c r="C547" s="230"/>
      <c r="D547" s="231" t="s">
        <v>149</v>
      </c>
      <c r="E547" s="232" t="s">
        <v>1</v>
      </c>
      <c r="F547" s="233" t="s">
        <v>608</v>
      </c>
      <c r="G547" s="230"/>
      <c r="H547" s="232" t="s">
        <v>1</v>
      </c>
      <c r="I547" s="234"/>
      <c r="J547" s="230"/>
      <c r="K547" s="230"/>
      <c r="L547" s="235"/>
      <c r="M547" s="236"/>
      <c r="N547" s="237"/>
      <c r="O547" s="237"/>
      <c r="P547" s="237"/>
      <c r="Q547" s="237"/>
      <c r="R547" s="237"/>
      <c r="S547" s="237"/>
      <c r="T547" s="238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9" t="s">
        <v>149</v>
      </c>
      <c r="AU547" s="239" t="s">
        <v>147</v>
      </c>
      <c r="AV547" s="13" t="s">
        <v>81</v>
      </c>
      <c r="AW547" s="13" t="s">
        <v>30</v>
      </c>
      <c r="AX547" s="13" t="s">
        <v>73</v>
      </c>
      <c r="AY547" s="239" t="s">
        <v>139</v>
      </c>
    </row>
    <row r="548" s="14" customFormat="1">
      <c r="A548" s="14"/>
      <c r="B548" s="240"/>
      <c r="C548" s="241"/>
      <c r="D548" s="231" t="s">
        <v>149</v>
      </c>
      <c r="E548" s="242" t="s">
        <v>1</v>
      </c>
      <c r="F548" s="243" t="s">
        <v>270</v>
      </c>
      <c r="G548" s="241"/>
      <c r="H548" s="244">
        <v>18</v>
      </c>
      <c r="I548" s="245"/>
      <c r="J548" s="241"/>
      <c r="K548" s="241"/>
      <c r="L548" s="246"/>
      <c r="M548" s="247"/>
      <c r="N548" s="248"/>
      <c r="O548" s="248"/>
      <c r="P548" s="248"/>
      <c r="Q548" s="248"/>
      <c r="R548" s="248"/>
      <c r="S548" s="248"/>
      <c r="T548" s="249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0" t="s">
        <v>149</v>
      </c>
      <c r="AU548" s="250" t="s">
        <v>147</v>
      </c>
      <c r="AV548" s="14" t="s">
        <v>147</v>
      </c>
      <c r="AW548" s="14" t="s">
        <v>30</v>
      </c>
      <c r="AX548" s="14" t="s">
        <v>73</v>
      </c>
      <c r="AY548" s="250" t="s">
        <v>139</v>
      </c>
    </row>
    <row r="549" s="13" customFormat="1">
      <c r="A549" s="13"/>
      <c r="B549" s="229"/>
      <c r="C549" s="230"/>
      <c r="D549" s="231" t="s">
        <v>149</v>
      </c>
      <c r="E549" s="232" t="s">
        <v>1</v>
      </c>
      <c r="F549" s="233" t="s">
        <v>609</v>
      </c>
      <c r="G549" s="230"/>
      <c r="H549" s="232" t="s">
        <v>1</v>
      </c>
      <c r="I549" s="234"/>
      <c r="J549" s="230"/>
      <c r="K549" s="230"/>
      <c r="L549" s="235"/>
      <c r="M549" s="236"/>
      <c r="N549" s="237"/>
      <c r="O549" s="237"/>
      <c r="P549" s="237"/>
      <c r="Q549" s="237"/>
      <c r="R549" s="237"/>
      <c r="S549" s="237"/>
      <c r="T549" s="238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9" t="s">
        <v>149</v>
      </c>
      <c r="AU549" s="239" t="s">
        <v>147</v>
      </c>
      <c r="AV549" s="13" t="s">
        <v>81</v>
      </c>
      <c r="AW549" s="13" t="s">
        <v>30</v>
      </c>
      <c r="AX549" s="13" t="s">
        <v>73</v>
      </c>
      <c r="AY549" s="239" t="s">
        <v>139</v>
      </c>
    </row>
    <row r="550" s="14" customFormat="1">
      <c r="A550" s="14"/>
      <c r="B550" s="240"/>
      <c r="C550" s="241"/>
      <c r="D550" s="231" t="s">
        <v>149</v>
      </c>
      <c r="E550" s="242" t="s">
        <v>1</v>
      </c>
      <c r="F550" s="243" t="s">
        <v>241</v>
      </c>
      <c r="G550" s="241"/>
      <c r="H550" s="244">
        <v>14</v>
      </c>
      <c r="I550" s="245"/>
      <c r="J550" s="241"/>
      <c r="K550" s="241"/>
      <c r="L550" s="246"/>
      <c r="M550" s="247"/>
      <c r="N550" s="248"/>
      <c r="O550" s="248"/>
      <c r="P550" s="248"/>
      <c r="Q550" s="248"/>
      <c r="R550" s="248"/>
      <c r="S550" s="248"/>
      <c r="T550" s="249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0" t="s">
        <v>149</v>
      </c>
      <c r="AU550" s="250" t="s">
        <v>147</v>
      </c>
      <c r="AV550" s="14" t="s">
        <v>147</v>
      </c>
      <c r="AW550" s="14" t="s">
        <v>30</v>
      </c>
      <c r="AX550" s="14" t="s">
        <v>73</v>
      </c>
      <c r="AY550" s="250" t="s">
        <v>139</v>
      </c>
    </row>
    <row r="551" s="13" customFormat="1">
      <c r="A551" s="13"/>
      <c r="B551" s="229"/>
      <c r="C551" s="230"/>
      <c r="D551" s="231" t="s">
        <v>149</v>
      </c>
      <c r="E551" s="232" t="s">
        <v>1</v>
      </c>
      <c r="F551" s="233" t="s">
        <v>231</v>
      </c>
      <c r="G551" s="230"/>
      <c r="H551" s="232" t="s">
        <v>1</v>
      </c>
      <c r="I551" s="234"/>
      <c r="J551" s="230"/>
      <c r="K551" s="230"/>
      <c r="L551" s="235"/>
      <c r="M551" s="236"/>
      <c r="N551" s="237"/>
      <c r="O551" s="237"/>
      <c r="P551" s="237"/>
      <c r="Q551" s="237"/>
      <c r="R551" s="237"/>
      <c r="S551" s="237"/>
      <c r="T551" s="238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9" t="s">
        <v>149</v>
      </c>
      <c r="AU551" s="239" t="s">
        <v>147</v>
      </c>
      <c r="AV551" s="13" t="s">
        <v>81</v>
      </c>
      <c r="AW551" s="13" t="s">
        <v>30</v>
      </c>
      <c r="AX551" s="13" t="s">
        <v>73</v>
      </c>
      <c r="AY551" s="239" t="s">
        <v>139</v>
      </c>
    </row>
    <row r="552" s="14" customFormat="1">
      <c r="A552" s="14"/>
      <c r="B552" s="240"/>
      <c r="C552" s="241"/>
      <c r="D552" s="231" t="s">
        <v>149</v>
      </c>
      <c r="E552" s="242" t="s">
        <v>1</v>
      </c>
      <c r="F552" s="243" t="s">
        <v>81</v>
      </c>
      <c r="G552" s="241"/>
      <c r="H552" s="244">
        <v>1</v>
      </c>
      <c r="I552" s="245"/>
      <c r="J552" s="241"/>
      <c r="K552" s="241"/>
      <c r="L552" s="246"/>
      <c r="M552" s="247"/>
      <c r="N552" s="248"/>
      <c r="O552" s="248"/>
      <c r="P552" s="248"/>
      <c r="Q552" s="248"/>
      <c r="R552" s="248"/>
      <c r="S552" s="248"/>
      <c r="T552" s="249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0" t="s">
        <v>149</v>
      </c>
      <c r="AU552" s="250" t="s">
        <v>147</v>
      </c>
      <c r="AV552" s="14" t="s">
        <v>147</v>
      </c>
      <c r="AW552" s="14" t="s">
        <v>30</v>
      </c>
      <c r="AX552" s="14" t="s">
        <v>73</v>
      </c>
      <c r="AY552" s="250" t="s">
        <v>139</v>
      </c>
    </row>
    <row r="553" s="15" customFormat="1">
      <c r="A553" s="15"/>
      <c r="B553" s="262"/>
      <c r="C553" s="263"/>
      <c r="D553" s="231" t="s">
        <v>149</v>
      </c>
      <c r="E553" s="264" t="s">
        <v>1</v>
      </c>
      <c r="F553" s="265" t="s">
        <v>170</v>
      </c>
      <c r="G553" s="263"/>
      <c r="H553" s="266">
        <v>33</v>
      </c>
      <c r="I553" s="267"/>
      <c r="J553" s="263"/>
      <c r="K553" s="263"/>
      <c r="L553" s="268"/>
      <c r="M553" s="269"/>
      <c r="N553" s="270"/>
      <c r="O553" s="270"/>
      <c r="P553" s="270"/>
      <c r="Q553" s="270"/>
      <c r="R553" s="270"/>
      <c r="S553" s="270"/>
      <c r="T553" s="271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72" t="s">
        <v>149</v>
      </c>
      <c r="AU553" s="272" t="s">
        <v>147</v>
      </c>
      <c r="AV553" s="15" t="s">
        <v>146</v>
      </c>
      <c r="AW553" s="15" t="s">
        <v>30</v>
      </c>
      <c r="AX553" s="15" t="s">
        <v>81</v>
      </c>
      <c r="AY553" s="272" t="s">
        <v>139</v>
      </c>
    </row>
    <row r="554" s="2" customFormat="1" ht="24.15" customHeight="1">
      <c r="A554" s="38"/>
      <c r="B554" s="39"/>
      <c r="C554" s="215" t="s">
        <v>610</v>
      </c>
      <c r="D554" s="215" t="s">
        <v>142</v>
      </c>
      <c r="E554" s="216" t="s">
        <v>611</v>
      </c>
      <c r="F554" s="217" t="s">
        <v>612</v>
      </c>
      <c r="G554" s="218" t="s">
        <v>613</v>
      </c>
      <c r="H554" s="219">
        <v>1</v>
      </c>
      <c r="I554" s="220"/>
      <c r="J554" s="221">
        <f>ROUND(I554*H554,2)</f>
        <v>0</v>
      </c>
      <c r="K554" s="222"/>
      <c r="L554" s="44"/>
      <c r="M554" s="223" t="s">
        <v>1</v>
      </c>
      <c r="N554" s="224" t="s">
        <v>39</v>
      </c>
      <c r="O554" s="91"/>
      <c r="P554" s="225">
        <f>O554*H554</f>
        <v>0</v>
      </c>
      <c r="Q554" s="225">
        <v>0</v>
      </c>
      <c r="R554" s="225">
        <f>Q554*H554</f>
        <v>0</v>
      </c>
      <c r="S554" s="225">
        <v>0</v>
      </c>
      <c r="T554" s="226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27" t="s">
        <v>257</v>
      </c>
      <c r="AT554" s="227" t="s">
        <v>142</v>
      </c>
      <c r="AU554" s="227" t="s">
        <v>147</v>
      </c>
      <c r="AY554" s="17" t="s">
        <v>139</v>
      </c>
      <c r="BE554" s="228">
        <f>IF(N554="základní",J554,0)</f>
        <v>0</v>
      </c>
      <c r="BF554" s="228">
        <f>IF(N554="snížená",J554,0)</f>
        <v>0</v>
      </c>
      <c r="BG554" s="228">
        <f>IF(N554="zákl. přenesená",J554,0)</f>
        <v>0</v>
      </c>
      <c r="BH554" s="228">
        <f>IF(N554="sníž. přenesená",J554,0)</f>
        <v>0</v>
      </c>
      <c r="BI554" s="228">
        <f>IF(N554="nulová",J554,0)</f>
        <v>0</v>
      </c>
      <c r="BJ554" s="17" t="s">
        <v>147</v>
      </c>
      <c r="BK554" s="228">
        <f>ROUND(I554*H554,2)</f>
        <v>0</v>
      </c>
      <c r="BL554" s="17" t="s">
        <v>257</v>
      </c>
      <c r="BM554" s="227" t="s">
        <v>614</v>
      </c>
    </row>
    <row r="555" s="14" customFormat="1">
      <c r="A555" s="14"/>
      <c r="B555" s="240"/>
      <c r="C555" s="241"/>
      <c r="D555" s="231" t="s">
        <v>149</v>
      </c>
      <c r="E555" s="242" t="s">
        <v>1</v>
      </c>
      <c r="F555" s="243" t="s">
        <v>81</v>
      </c>
      <c r="G555" s="241"/>
      <c r="H555" s="244">
        <v>1</v>
      </c>
      <c r="I555" s="245"/>
      <c r="J555" s="241"/>
      <c r="K555" s="241"/>
      <c r="L555" s="246"/>
      <c r="M555" s="247"/>
      <c r="N555" s="248"/>
      <c r="O555" s="248"/>
      <c r="P555" s="248"/>
      <c r="Q555" s="248"/>
      <c r="R555" s="248"/>
      <c r="S555" s="248"/>
      <c r="T555" s="249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0" t="s">
        <v>149</v>
      </c>
      <c r="AU555" s="250" t="s">
        <v>147</v>
      </c>
      <c r="AV555" s="14" t="s">
        <v>147</v>
      </c>
      <c r="AW555" s="14" t="s">
        <v>30</v>
      </c>
      <c r="AX555" s="14" t="s">
        <v>81</v>
      </c>
      <c r="AY555" s="250" t="s">
        <v>139</v>
      </c>
    </row>
    <row r="556" s="2" customFormat="1" ht="24.15" customHeight="1">
      <c r="A556" s="38"/>
      <c r="B556" s="39"/>
      <c r="C556" s="215" t="s">
        <v>615</v>
      </c>
      <c r="D556" s="215" t="s">
        <v>142</v>
      </c>
      <c r="E556" s="216" t="s">
        <v>616</v>
      </c>
      <c r="F556" s="217" t="s">
        <v>617</v>
      </c>
      <c r="G556" s="218" t="s">
        <v>613</v>
      </c>
      <c r="H556" s="219">
        <v>1</v>
      </c>
      <c r="I556" s="220"/>
      <c r="J556" s="221">
        <f>ROUND(I556*H556,2)</f>
        <v>0</v>
      </c>
      <c r="K556" s="222"/>
      <c r="L556" s="44"/>
      <c r="M556" s="223" t="s">
        <v>1</v>
      </c>
      <c r="N556" s="224" t="s">
        <v>39</v>
      </c>
      <c r="O556" s="91"/>
      <c r="P556" s="225">
        <f>O556*H556</f>
        <v>0</v>
      </c>
      <c r="Q556" s="225">
        <v>0</v>
      </c>
      <c r="R556" s="225">
        <f>Q556*H556</f>
        <v>0</v>
      </c>
      <c r="S556" s="225">
        <v>0</v>
      </c>
      <c r="T556" s="226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27" t="s">
        <v>257</v>
      </c>
      <c r="AT556" s="227" t="s">
        <v>142</v>
      </c>
      <c r="AU556" s="227" t="s">
        <v>147</v>
      </c>
      <c r="AY556" s="17" t="s">
        <v>139</v>
      </c>
      <c r="BE556" s="228">
        <f>IF(N556="základní",J556,0)</f>
        <v>0</v>
      </c>
      <c r="BF556" s="228">
        <f>IF(N556="snížená",J556,0)</f>
        <v>0</v>
      </c>
      <c r="BG556" s="228">
        <f>IF(N556="zákl. přenesená",J556,0)</f>
        <v>0</v>
      </c>
      <c r="BH556" s="228">
        <f>IF(N556="sníž. přenesená",J556,0)</f>
        <v>0</v>
      </c>
      <c r="BI556" s="228">
        <f>IF(N556="nulová",J556,0)</f>
        <v>0</v>
      </c>
      <c r="BJ556" s="17" t="s">
        <v>147</v>
      </c>
      <c r="BK556" s="228">
        <f>ROUND(I556*H556,2)</f>
        <v>0</v>
      </c>
      <c r="BL556" s="17" t="s">
        <v>257</v>
      </c>
      <c r="BM556" s="227" t="s">
        <v>618</v>
      </c>
    </row>
    <row r="557" s="2" customFormat="1" ht="37.8" customHeight="1">
      <c r="A557" s="38"/>
      <c r="B557" s="39"/>
      <c r="C557" s="215" t="s">
        <v>619</v>
      </c>
      <c r="D557" s="215" t="s">
        <v>142</v>
      </c>
      <c r="E557" s="216" t="s">
        <v>620</v>
      </c>
      <c r="F557" s="217" t="s">
        <v>621</v>
      </c>
      <c r="G557" s="218" t="s">
        <v>174</v>
      </c>
      <c r="H557" s="219">
        <v>33</v>
      </c>
      <c r="I557" s="220"/>
      <c r="J557" s="221">
        <f>ROUND(I557*H557,2)</f>
        <v>0</v>
      </c>
      <c r="K557" s="222"/>
      <c r="L557" s="44"/>
      <c r="M557" s="223" t="s">
        <v>1</v>
      </c>
      <c r="N557" s="224" t="s">
        <v>39</v>
      </c>
      <c r="O557" s="91"/>
      <c r="P557" s="225">
        <f>O557*H557</f>
        <v>0</v>
      </c>
      <c r="Q557" s="225">
        <v>4.0000000000000003E-05</v>
      </c>
      <c r="R557" s="225">
        <f>Q557*H557</f>
        <v>0.0013200000000000002</v>
      </c>
      <c r="S557" s="225">
        <v>0</v>
      </c>
      <c r="T557" s="226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27" t="s">
        <v>257</v>
      </c>
      <c r="AT557" s="227" t="s">
        <v>142</v>
      </c>
      <c r="AU557" s="227" t="s">
        <v>147</v>
      </c>
      <c r="AY557" s="17" t="s">
        <v>139</v>
      </c>
      <c r="BE557" s="228">
        <f>IF(N557="základní",J557,0)</f>
        <v>0</v>
      </c>
      <c r="BF557" s="228">
        <f>IF(N557="snížená",J557,0)</f>
        <v>0</v>
      </c>
      <c r="BG557" s="228">
        <f>IF(N557="zákl. přenesená",J557,0)</f>
        <v>0</v>
      </c>
      <c r="BH557" s="228">
        <f>IF(N557="sníž. přenesená",J557,0)</f>
        <v>0</v>
      </c>
      <c r="BI557" s="228">
        <f>IF(N557="nulová",J557,0)</f>
        <v>0</v>
      </c>
      <c r="BJ557" s="17" t="s">
        <v>147</v>
      </c>
      <c r="BK557" s="228">
        <f>ROUND(I557*H557,2)</f>
        <v>0</v>
      </c>
      <c r="BL557" s="17" t="s">
        <v>257</v>
      </c>
      <c r="BM557" s="227" t="s">
        <v>622</v>
      </c>
    </row>
    <row r="558" s="14" customFormat="1">
      <c r="A558" s="14"/>
      <c r="B558" s="240"/>
      <c r="C558" s="241"/>
      <c r="D558" s="231" t="s">
        <v>149</v>
      </c>
      <c r="E558" s="242" t="s">
        <v>1</v>
      </c>
      <c r="F558" s="243" t="s">
        <v>343</v>
      </c>
      <c r="G558" s="241"/>
      <c r="H558" s="244">
        <v>33</v>
      </c>
      <c r="I558" s="245"/>
      <c r="J558" s="241"/>
      <c r="K558" s="241"/>
      <c r="L558" s="246"/>
      <c r="M558" s="247"/>
      <c r="N558" s="248"/>
      <c r="O558" s="248"/>
      <c r="P558" s="248"/>
      <c r="Q558" s="248"/>
      <c r="R558" s="248"/>
      <c r="S558" s="248"/>
      <c r="T558" s="249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0" t="s">
        <v>149</v>
      </c>
      <c r="AU558" s="250" t="s">
        <v>147</v>
      </c>
      <c r="AV558" s="14" t="s">
        <v>147</v>
      </c>
      <c r="AW558" s="14" t="s">
        <v>30</v>
      </c>
      <c r="AX558" s="14" t="s">
        <v>81</v>
      </c>
      <c r="AY558" s="250" t="s">
        <v>139</v>
      </c>
    </row>
    <row r="559" s="2" customFormat="1" ht="16.5" customHeight="1">
      <c r="A559" s="38"/>
      <c r="B559" s="39"/>
      <c r="C559" s="215" t="s">
        <v>623</v>
      </c>
      <c r="D559" s="215" t="s">
        <v>142</v>
      </c>
      <c r="E559" s="216" t="s">
        <v>624</v>
      </c>
      <c r="F559" s="217" t="s">
        <v>625</v>
      </c>
      <c r="G559" s="218" t="s">
        <v>174</v>
      </c>
      <c r="H559" s="219">
        <v>23</v>
      </c>
      <c r="I559" s="220"/>
      <c r="J559" s="221">
        <f>ROUND(I559*H559,2)</f>
        <v>0</v>
      </c>
      <c r="K559" s="222"/>
      <c r="L559" s="44"/>
      <c r="M559" s="223" t="s">
        <v>1</v>
      </c>
      <c r="N559" s="224" t="s">
        <v>39</v>
      </c>
      <c r="O559" s="91"/>
      <c r="P559" s="225">
        <f>O559*H559</f>
        <v>0</v>
      </c>
      <c r="Q559" s="225">
        <v>0</v>
      </c>
      <c r="R559" s="225">
        <f>Q559*H559</f>
        <v>0</v>
      </c>
      <c r="S559" s="225">
        <v>0.00024000000000000001</v>
      </c>
      <c r="T559" s="226">
        <f>S559*H559</f>
        <v>0.0055199999999999997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7" t="s">
        <v>257</v>
      </c>
      <c r="AT559" s="227" t="s">
        <v>142</v>
      </c>
      <c r="AU559" s="227" t="s">
        <v>147</v>
      </c>
      <c r="AY559" s="17" t="s">
        <v>139</v>
      </c>
      <c r="BE559" s="228">
        <f>IF(N559="základní",J559,0)</f>
        <v>0</v>
      </c>
      <c r="BF559" s="228">
        <f>IF(N559="snížená",J559,0)</f>
        <v>0</v>
      </c>
      <c r="BG559" s="228">
        <f>IF(N559="zákl. přenesená",J559,0)</f>
        <v>0</v>
      </c>
      <c r="BH559" s="228">
        <f>IF(N559="sníž. přenesená",J559,0)</f>
        <v>0</v>
      </c>
      <c r="BI559" s="228">
        <f>IF(N559="nulová",J559,0)</f>
        <v>0</v>
      </c>
      <c r="BJ559" s="17" t="s">
        <v>147</v>
      </c>
      <c r="BK559" s="228">
        <f>ROUND(I559*H559,2)</f>
        <v>0</v>
      </c>
      <c r="BL559" s="17" t="s">
        <v>257</v>
      </c>
      <c r="BM559" s="227" t="s">
        <v>626</v>
      </c>
    </row>
    <row r="560" s="14" customFormat="1">
      <c r="A560" s="14"/>
      <c r="B560" s="240"/>
      <c r="C560" s="241"/>
      <c r="D560" s="231" t="s">
        <v>149</v>
      </c>
      <c r="E560" s="242" t="s">
        <v>1</v>
      </c>
      <c r="F560" s="243" t="s">
        <v>296</v>
      </c>
      <c r="G560" s="241"/>
      <c r="H560" s="244">
        <v>23</v>
      </c>
      <c r="I560" s="245"/>
      <c r="J560" s="241"/>
      <c r="K560" s="241"/>
      <c r="L560" s="246"/>
      <c r="M560" s="247"/>
      <c r="N560" s="248"/>
      <c r="O560" s="248"/>
      <c r="P560" s="248"/>
      <c r="Q560" s="248"/>
      <c r="R560" s="248"/>
      <c r="S560" s="248"/>
      <c r="T560" s="249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0" t="s">
        <v>149</v>
      </c>
      <c r="AU560" s="250" t="s">
        <v>147</v>
      </c>
      <c r="AV560" s="14" t="s">
        <v>147</v>
      </c>
      <c r="AW560" s="14" t="s">
        <v>30</v>
      </c>
      <c r="AX560" s="14" t="s">
        <v>81</v>
      </c>
      <c r="AY560" s="250" t="s">
        <v>139</v>
      </c>
    </row>
    <row r="561" s="2" customFormat="1" ht="16.5" customHeight="1">
      <c r="A561" s="38"/>
      <c r="B561" s="39"/>
      <c r="C561" s="215" t="s">
        <v>627</v>
      </c>
      <c r="D561" s="215" t="s">
        <v>142</v>
      </c>
      <c r="E561" s="216" t="s">
        <v>628</v>
      </c>
      <c r="F561" s="217" t="s">
        <v>629</v>
      </c>
      <c r="G561" s="218" t="s">
        <v>160</v>
      </c>
      <c r="H561" s="219">
        <v>9</v>
      </c>
      <c r="I561" s="220"/>
      <c r="J561" s="221">
        <f>ROUND(I561*H561,2)</f>
        <v>0</v>
      </c>
      <c r="K561" s="222"/>
      <c r="L561" s="44"/>
      <c r="M561" s="223" t="s">
        <v>1</v>
      </c>
      <c r="N561" s="224" t="s">
        <v>39</v>
      </c>
      <c r="O561" s="91"/>
      <c r="P561" s="225">
        <f>O561*H561</f>
        <v>0</v>
      </c>
      <c r="Q561" s="225">
        <v>0</v>
      </c>
      <c r="R561" s="225">
        <f>Q561*H561</f>
        <v>0</v>
      </c>
      <c r="S561" s="225">
        <v>0</v>
      </c>
      <c r="T561" s="226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27" t="s">
        <v>257</v>
      </c>
      <c r="AT561" s="227" t="s">
        <v>142</v>
      </c>
      <c r="AU561" s="227" t="s">
        <v>147</v>
      </c>
      <c r="AY561" s="17" t="s">
        <v>139</v>
      </c>
      <c r="BE561" s="228">
        <f>IF(N561="základní",J561,0)</f>
        <v>0</v>
      </c>
      <c r="BF561" s="228">
        <f>IF(N561="snížená",J561,0)</f>
        <v>0</v>
      </c>
      <c r="BG561" s="228">
        <f>IF(N561="zákl. přenesená",J561,0)</f>
        <v>0</v>
      </c>
      <c r="BH561" s="228">
        <f>IF(N561="sníž. přenesená",J561,0)</f>
        <v>0</v>
      </c>
      <c r="BI561" s="228">
        <f>IF(N561="nulová",J561,0)</f>
        <v>0</v>
      </c>
      <c r="BJ561" s="17" t="s">
        <v>147</v>
      </c>
      <c r="BK561" s="228">
        <f>ROUND(I561*H561,2)</f>
        <v>0</v>
      </c>
      <c r="BL561" s="17" t="s">
        <v>257</v>
      </c>
      <c r="BM561" s="227" t="s">
        <v>630</v>
      </c>
    </row>
    <row r="562" s="13" customFormat="1">
      <c r="A562" s="13"/>
      <c r="B562" s="229"/>
      <c r="C562" s="230"/>
      <c r="D562" s="231" t="s">
        <v>149</v>
      </c>
      <c r="E562" s="232" t="s">
        <v>1</v>
      </c>
      <c r="F562" s="233" t="s">
        <v>631</v>
      </c>
      <c r="G562" s="230"/>
      <c r="H562" s="232" t="s">
        <v>1</v>
      </c>
      <c r="I562" s="234"/>
      <c r="J562" s="230"/>
      <c r="K562" s="230"/>
      <c r="L562" s="235"/>
      <c r="M562" s="236"/>
      <c r="N562" s="237"/>
      <c r="O562" s="237"/>
      <c r="P562" s="237"/>
      <c r="Q562" s="237"/>
      <c r="R562" s="237"/>
      <c r="S562" s="237"/>
      <c r="T562" s="238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9" t="s">
        <v>149</v>
      </c>
      <c r="AU562" s="239" t="s">
        <v>147</v>
      </c>
      <c r="AV562" s="13" t="s">
        <v>81</v>
      </c>
      <c r="AW562" s="13" t="s">
        <v>30</v>
      </c>
      <c r="AX562" s="13" t="s">
        <v>73</v>
      </c>
      <c r="AY562" s="239" t="s">
        <v>139</v>
      </c>
    </row>
    <row r="563" s="14" customFormat="1">
      <c r="A563" s="14"/>
      <c r="B563" s="240"/>
      <c r="C563" s="241"/>
      <c r="D563" s="231" t="s">
        <v>149</v>
      </c>
      <c r="E563" s="242" t="s">
        <v>1</v>
      </c>
      <c r="F563" s="243" t="s">
        <v>632</v>
      </c>
      <c r="G563" s="241"/>
      <c r="H563" s="244">
        <v>9</v>
      </c>
      <c r="I563" s="245"/>
      <c r="J563" s="241"/>
      <c r="K563" s="241"/>
      <c r="L563" s="246"/>
      <c r="M563" s="247"/>
      <c r="N563" s="248"/>
      <c r="O563" s="248"/>
      <c r="P563" s="248"/>
      <c r="Q563" s="248"/>
      <c r="R563" s="248"/>
      <c r="S563" s="248"/>
      <c r="T563" s="249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0" t="s">
        <v>149</v>
      </c>
      <c r="AU563" s="250" t="s">
        <v>147</v>
      </c>
      <c r="AV563" s="14" t="s">
        <v>147</v>
      </c>
      <c r="AW563" s="14" t="s">
        <v>30</v>
      </c>
      <c r="AX563" s="14" t="s">
        <v>81</v>
      </c>
      <c r="AY563" s="250" t="s">
        <v>139</v>
      </c>
    </row>
    <row r="564" s="2" customFormat="1" ht="24.15" customHeight="1">
      <c r="A564" s="38"/>
      <c r="B564" s="39"/>
      <c r="C564" s="215" t="s">
        <v>633</v>
      </c>
      <c r="D564" s="215" t="s">
        <v>142</v>
      </c>
      <c r="E564" s="216" t="s">
        <v>634</v>
      </c>
      <c r="F564" s="217" t="s">
        <v>635</v>
      </c>
      <c r="G564" s="218" t="s">
        <v>160</v>
      </c>
      <c r="H564" s="219">
        <v>2</v>
      </c>
      <c r="I564" s="220"/>
      <c r="J564" s="221">
        <f>ROUND(I564*H564,2)</f>
        <v>0</v>
      </c>
      <c r="K564" s="222"/>
      <c r="L564" s="44"/>
      <c r="M564" s="223" t="s">
        <v>1</v>
      </c>
      <c r="N564" s="224" t="s">
        <v>39</v>
      </c>
      <c r="O564" s="91"/>
      <c r="P564" s="225">
        <f>O564*H564</f>
        <v>0</v>
      </c>
      <c r="Q564" s="225">
        <v>0</v>
      </c>
      <c r="R564" s="225">
        <f>Q564*H564</f>
        <v>0</v>
      </c>
      <c r="S564" s="225">
        <v>0</v>
      </c>
      <c r="T564" s="226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27" t="s">
        <v>257</v>
      </c>
      <c r="AT564" s="227" t="s">
        <v>142</v>
      </c>
      <c r="AU564" s="227" t="s">
        <v>147</v>
      </c>
      <c r="AY564" s="17" t="s">
        <v>139</v>
      </c>
      <c r="BE564" s="228">
        <f>IF(N564="základní",J564,0)</f>
        <v>0</v>
      </c>
      <c r="BF564" s="228">
        <f>IF(N564="snížená",J564,0)</f>
        <v>0</v>
      </c>
      <c r="BG564" s="228">
        <f>IF(N564="zákl. přenesená",J564,0)</f>
        <v>0</v>
      </c>
      <c r="BH564" s="228">
        <f>IF(N564="sníž. přenesená",J564,0)</f>
        <v>0</v>
      </c>
      <c r="BI564" s="228">
        <f>IF(N564="nulová",J564,0)</f>
        <v>0</v>
      </c>
      <c r="BJ564" s="17" t="s">
        <v>147</v>
      </c>
      <c r="BK564" s="228">
        <f>ROUND(I564*H564,2)</f>
        <v>0</v>
      </c>
      <c r="BL564" s="17" t="s">
        <v>257</v>
      </c>
      <c r="BM564" s="227" t="s">
        <v>636</v>
      </c>
    </row>
    <row r="565" s="14" customFormat="1">
      <c r="A565" s="14"/>
      <c r="B565" s="240"/>
      <c r="C565" s="241"/>
      <c r="D565" s="231" t="s">
        <v>149</v>
      </c>
      <c r="E565" s="242" t="s">
        <v>1</v>
      </c>
      <c r="F565" s="243" t="s">
        <v>147</v>
      </c>
      <c r="G565" s="241"/>
      <c r="H565" s="244">
        <v>2</v>
      </c>
      <c r="I565" s="245"/>
      <c r="J565" s="241"/>
      <c r="K565" s="241"/>
      <c r="L565" s="246"/>
      <c r="M565" s="247"/>
      <c r="N565" s="248"/>
      <c r="O565" s="248"/>
      <c r="P565" s="248"/>
      <c r="Q565" s="248"/>
      <c r="R565" s="248"/>
      <c r="S565" s="248"/>
      <c r="T565" s="249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0" t="s">
        <v>149</v>
      </c>
      <c r="AU565" s="250" t="s">
        <v>147</v>
      </c>
      <c r="AV565" s="14" t="s">
        <v>147</v>
      </c>
      <c r="AW565" s="14" t="s">
        <v>30</v>
      </c>
      <c r="AX565" s="14" t="s">
        <v>81</v>
      </c>
      <c r="AY565" s="250" t="s">
        <v>139</v>
      </c>
    </row>
    <row r="566" s="2" customFormat="1" ht="21.75" customHeight="1">
      <c r="A566" s="38"/>
      <c r="B566" s="39"/>
      <c r="C566" s="215" t="s">
        <v>637</v>
      </c>
      <c r="D566" s="215" t="s">
        <v>142</v>
      </c>
      <c r="E566" s="216" t="s">
        <v>638</v>
      </c>
      <c r="F566" s="217" t="s">
        <v>639</v>
      </c>
      <c r="G566" s="218" t="s">
        <v>160</v>
      </c>
      <c r="H566" s="219">
        <v>7</v>
      </c>
      <c r="I566" s="220"/>
      <c r="J566" s="221">
        <f>ROUND(I566*H566,2)</f>
        <v>0</v>
      </c>
      <c r="K566" s="222"/>
      <c r="L566" s="44"/>
      <c r="M566" s="223" t="s">
        <v>1</v>
      </c>
      <c r="N566" s="224" t="s">
        <v>39</v>
      </c>
      <c r="O566" s="91"/>
      <c r="P566" s="225">
        <f>O566*H566</f>
        <v>0</v>
      </c>
      <c r="Q566" s="225">
        <v>0.00017000000000000001</v>
      </c>
      <c r="R566" s="225">
        <f>Q566*H566</f>
        <v>0.0011900000000000001</v>
      </c>
      <c r="S566" s="225">
        <v>0</v>
      </c>
      <c r="T566" s="226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27" t="s">
        <v>257</v>
      </c>
      <c r="AT566" s="227" t="s">
        <v>142</v>
      </c>
      <c r="AU566" s="227" t="s">
        <v>147</v>
      </c>
      <c r="AY566" s="17" t="s">
        <v>139</v>
      </c>
      <c r="BE566" s="228">
        <f>IF(N566="základní",J566,0)</f>
        <v>0</v>
      </c>
      <c r="BF566" s="228">
        <f>IF(N566="snížená",J566,0)</f>
        <v>0</v>
      </c>
      <c r="BG566" s="228">
        <f>IF(N566="zákl. přenesená",J566,0)</f>
        <v>0</v>
      </c>
      <c r="BH566" s="228">
        <f>IF(N566="sníž. přenesená",J566,0)</f>
        <v>0</v>
      </c>
      <c r="BI566" s="228">
        <f>IF(N566="nulová",J566,0)</f>
        <v>0</v>
      </c>
      <c r="BJ566" s="17" t="s">
        <v>147</v>
      </c>
      <c r="BK566" s="228">
        <f>ROUND(I566*H566,2)</f>
        <v>0</v>
      </c>
      <c r="BL566" s="17" t="s">
        <v>257</v>
      </c>
      <c r="BM566" s="227" t="s">
        <v>640</v>
      </c>
    </row>
    <row r="567" s="13" customFormat="1">
      <c r="A567" s="13"/>
      <c r="B567" s="229"/>
      <c r="C567" s="230"/>
      <c r="D567" s="231" t="s">
        <v>149</v>
      </c>
      <c r="E567" s="232" t="s">
        <v>1</v>
      </c>
      <c r="F567" s="233" t="s">
        <v>641</v>
      </c>
      <c r="G567" s="230"/>
      <c r="H567" s="232" t="s">
        <v>1</v>
      </c>
      <c r="I567" s="234"/>
      <c r="J567" s="230"/>
      <c r="K567" s="230"/>
      <c r="L567" s="235"/>
      <c r="M567" s="236"/>
      <c r="N567" s="237"/>
      <c r="O567" s="237"/>
      <c r="P567" s="237"/>
      <c r="Q567" s="237"/>
      <c r="R567" s="237"/>
      <c r="S567" s="237"/>
      <c r="T567" s="238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9" t="s">
        <v>149</v>
      </c>
      <c r="AU567" s="239" t="s">
        <v>147</v>
      </c>
      <c r="AV567" s="13" t="s">
        <v>81</v>
      </c>
      <c r="AW567" s="13" t="s">
        <v>30</v>
      </c>
      <c r="AX567" s="13" t="s">
        <v>73</v>
      </c>
      <c r="AY567" s="239" t="s">
        <v>139</v>
      </c>
    </row>
    <row r="568" s="14" customFormat="1">
      <c r="A568" s="14"/>
      <c r="B568" s="240"/>
      <c r="C568" s="241"/>
      <c r="D568" s="231" t="s">
        <v>149</v>
      </c>
      <c r="E568" s="242" t="s">
        <v>1</v>
      </c>
      <c r="F568" s="243" t="s">
        <v>642</v>
      </c>
      <c r="G568" s="241"/>
      <c r="H568" s="244">
        <v>7</v>
      </c>
      <c r="I568" s="245"/>
      <c r="J568" s="241"/>
      <c r="K568" s="241"/>
      <c r="L568" s="246"/>
      <c r="M568" s="247"/>
      <c r="N568" s="248"/>
      <c r="O568" s="248"/>
      <c r="P568" s="248"/>
      <c r="Q568" s="248"/>
      <c r="R568" s="248"/>
      <c r="S568" s="248"/>
      <c r="T568" s="249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0" t="s">
        <v>149</v>
      </c>
      <c r="AU568" s="250" t="s">
        <v>147</v>
      </c>
      <c r="AV568" s="14" t="s">
        <v>147</v>
      </c>
      <c r="AW568" s="14" t="s">
        <v>30</v>
      </c>
      <c r="AX568" s="14" t="s">
        <v>81</v>
      </c>
      <c r="AY568" s="250" t="s">
        <v>139</v>
      </c>
    </row>
    <row r="569" s="2" customFormat="1" ht="21.75" customHeight="1">
      <c r="A569" s="38"/>
      <c r="B569" s="39"/>
      <c r="C569" s="215" t="s">
        <v>643</v>
      </c>
      <c r="D569" s="215" t="s">
        <v>142</v>
      </c>
      <c r="E569" s="216" t="s">
        <v>644</v>
      </c>
      <c r="F569" s="217" t="s">
        <v>645</v>
      </c>
      <c r="G569" s="218" t="s">
        <v>613</v>
      </c>
      <c r="H569" s="219">
        <v>1</v>
      </c>
      <c r="I569" s="220"/>
      <c r="J569" s="221">
        <f>ROUND(I569*H569,2)</f>
        <v>0</v>
      </c>
      <c r="K569" s="222"/>
      <c r="L569" s="44"/>
      <c r="M569" s="223" t="s">
        <v>1</v>
      </c>
      <c r="N569" s="224" t="s">
        <v>39</v>
      </c>
      <c r="O569" s="91"/>
      <c r="P569" s="225">
        <f>O569*H569</f>
        <v>0</v>
      </c>
      <c r="Q569" s="225">
        <v>0.00021000000000000001</v>
      </c>
      <c r="R569" s="225">
        <f>Q569*H569</f>
        <v>0.00021000000000000001</v>
      </c>
      <c r="S569" s="225">
        <v>0</v>
      </c>
      <c r="T569" s="226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7" t="s">
        <v>257</v>
      </c>
      <c r="AT569" s="227" t="s">
        <v>142</v>
      </c>
      <c r="AU569" s="227" t="s">
        <v>147</v>
      </c>
      <c r="AY569" s="17" t="s">
        <v>139</v>
      </c>
      <c r="BE569" s="228">
        <f>IF(N569="základní",J569,0)</f>
        <v>0</v>
      </c>
      <c r="BF569" s="228">
        <f>IF(N569="snížená",J569,0)</f>
        <v>0</v>
      </c>
      <c r="BG569" s="228">
        <f>IF(N569="zákl. přenesená",J569,0)</f>
        <v>0</v>
      </c>
      <c r="BH569" s="228">
        <f>IF(N569="sníž. přenesená",J569,0)</f>
        <v>0</v>
      </c>
      <c r="BI569" s="228">
        <f>IF(N569="nulová",J569,0)</f>
        <v>0</v>
      </c>
      <c r="BJ569" s="17" t="s">
        <v>147</v>
      </c>
      <c r="BK569" s="228">
        <f>ROUND(I569*H569,2)</f>
        <v>0</v>
      </c>
      <c r="BL569" s="17" t="s">
        <v>257</v>
      </c>
      <c r="BM569" s="227" t="s">
        <v>646</v>
      </c>
    </row>
    <row r="570" s="13" customFormat="1">
      <c r="A570" s="13"/>
      <c r="B570" s="229"/>
      <c r="C570" s="230"/>
      <c r="D570" s="231" t="s">
        <v>149</v>
      </c>
      <c r="E570" s="232" t="s">
        <v>1</v>
      </c>
      <c r="F570" s="233" t="s">
        <v>647</v>
      </c>
      <c r="G570" s="230"/>
      <c r="H570" s="232" t="s">
        <v>1</v>
      </c>
      <c r="I570" s="234"/>
      <c r="J570" s="230"/>
      <c r="K570" s="230"/>
      <c r="L570" s="235"/>
      <c r="M570" s="236"/>
      <c r="N570" s="237"/>
      <c r="O570" s="237"/>
      <c r="P570" s="237"/>
      <c r="Q570" s="237"/>
      <c r="R570" s="237"/>
      <c r="S570" s="237"/>
      <c r="T570" s="238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9" t="s">
        <v>149</v>
      </c>
      <c r="AU570" s="239" t="s">
        <v>147</v>
      </c>
      <c r="AV570" s="13" t="s">
        <v>81</v>
      </c>
      <c r="AW570" s="13" t="s">
        <v>30</v>
      </c>
      <c r="AX570" s="13" t="s">
        <v>73</v>
      </c>
      <c r="AY570" s="239" t="s">
        <v>139</v>
      </c>
    </row>
    <row r="571" s="14" customFormat="1">
      <c r="A571" s="14"/>
      <c r="B571" s="240"/>
      <c r="C571" s="241"/>
      <c r="D571" s="231" t="s">
        <v>149</v>
      </c>
      <c r="E571" s="242" t="s">
        <v>1</v>
      </c>
      <c r="F571" s="243" t="s">
        <v>81</v>
      </c>
      <c r="G571" s="241"/>
      <c r="H571" s="244">
        <v>1</v>
      </c>
      <c r="I571" s="245"/>
      <c r="J571" s="241"/>
      <c r="K571" s="241"/>
      <c r="L571" s="246"/>
      <c r="M571" s="247"/>
      <c r="N571" s="248"/>
      <c r="O571" s="248"/>
      <c r="P571" s="248"/>
      <c r="Q571" s="248"/>
      <c r="R571" s="248"/>
      <c r="S571" s="248"/>
      <c r="T571" s="249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0" t="s">
        <v>149</v>
      </c>
      <c r="AU571" s="250" t="s">
        <v>147</v>
      </c>
      <c r="AV571" s="14" t="s">
        <v>147</v>
      </c>
      <c r="AW571" s="14" t="s">
        <v>30</v>
      </c>
      <c r="AX571" s="14" t="s">
        <v>81</v>
      </c>
      <c r="AY571" s="250" t="s">
        <v>139</v>
      </c>
    </row>
    <row r="572" s="2" customFormat="1" ht="21.75" customHeight="1">
      <c r="A572" s="38"/>
      <c r="B572" s="39"/>
      <c r="C572" s="215" t="s">
        <v>648</v>
      </c>
      <c r="D572" s="215" t="s">
        <v>142</v>
      </c>
      <c r="E572" s="216" t="s">
        <v>649</v>
      </c>
      <c r="F572" s="217" t="s">
        <v>650</v>
      </c>
      <c r="G572" s="218" t="s">
        <v>160</v>
      </c>
      <c r="H572" s="219">
        <v>4</v>
      </c>
      <c r="I572" s="220"/>
      <c r="J572" s="221">
        <f>ROUND(I572*H572,2)</f>
        <v>0</v>
      </c>
      <c r="K572" s="222"/>
      <c r="L572" s="44"/>
      <c r="M572" s="223" t="s">
        <v>1</v>
      </c>
      <c r="N572" s="224" t="s">
        <v>39</v>
      </c>
      <c r="O572" s="91"/>
      <c r="P572" s="225">
        <f>O572*H572</f>
        <v>0</v>
      </c>
      <c r="Q572" s="225">
        <v>0</v>
      </c>
      <c r="R572" s="225">
        <f>Q572*H572</f>
        <v>0</v>
      </c>
      <c r="S572" s="225">
        <v>0.00052999999999999998</v>
      </c>
      <c r="T572" s="226">
        <f>S572*H572</f>
        <v>0.0021199999999999999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27" t="s">
        <v>257</v>
      </c>
      <c r="AT572" s="227" t="s">
        <v>142</v>
      </c>
      <c r="AU572" s="227" t="s">
        <v>147</v>
      </c>
      <c r="AY572" s="17" t="s">
        <v>139</v>
      </c>
      <c r="BE572" s="228">
        <f>IF(N572="základní",J572,0)</f>
        <v>0</v>
      </c>
      <c r="BF572" s="228">
        <f>IF(N572="snížená",J572,0)</f>
        <v>0</v>
      </c>
      <c r="BG572" s="228">
        <f>IF(N572="zákl. přenesená",J572,0)</f>
        <v>0</v>
      </c>
      <c r="BH572" s="228">
        <f>IF(N572="sníž. přenesená",J572,0)</f>
        <v>0</v>
      </c>
      <c r="BI572" s="228">
        <f>IF(N572="nulová",J572,0)</f>
        <v>0</v>
      </c>
      <c r="BJ572" s="17" t="s">
        <v>147</v>
      </c>
      <c r="BK572" s="228">
        <f>ROUND(I572*H572,2)</f>
        <v>0</v>
      </c>
      <c r="BL572" s="17" t="s">
        <v>257</v>
      </c>
      <c r="BM572" s="227" t="s">
        <v>651</v>
      </c>
    </row>
    <row r="573" s="13" customFormat="1">
      <c r="A573" s="13"/>
      <c r="B573" s="229"/>
      <c r="C573" s="230"/>
      <c r="D573" s="231" t="s">
        <v>149</v>
      </c>
      <c r="E573" s="232" t="s">
        <v>1</v>
      </c>
      <c r="F573" s="233" t="s">
        <v>652</v>
      </c>
      <c r="G573" s="230"/>
      <c r="H573" s="232" t="s">
        <v>1</v>
      </c>
      <c r="I573" s="234"/>
      <c r="J573" s="230"/>
      <c r="K573" s="230"/>
      <c r="L573" s="235"/>
      <c r="M573" s="236"/>
      <c r="N573" s="237"/>
      <c r="O573" s="237"/>
      <c r="P573" s="237"/>
      <c r="Q573" s="237"/>
      <c r="R573" s="237"/>
      <c r="S573" s="237"/>
      <c r="T573" s="238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9" t="s">
        <v>149</v>
      </c>
      <c r="AU573" s="239" t="s">
        <v>147</v>
      </c>
      <c r="AV573" s="13" t="s">
        <v>81</v>
      </c>
      <c r="AW573" s="13" t="s">
        <v>30</v>
      </c>
      <c r="AX573" s="13" t="s">
        <v>73</v>
      </c>
      <c r="AY573" s="239" t="s">
        <v>139</v>
      </c>
    </row>
    <row r="574" s="14" customFormat="1">
      <c r="A574" s="14"/>
      <c r="B574" s="240"/>
      <c r="C574" s="241"/>
      <c r="D574" s="231" t="s">
        <v>149</v>
      </c>
      <c r="E574" s="242" t="s">
        <v>1</v>
      </c>
      <c r="F574" s="243" t="s">
        <v>517</v>
      </c>
      <c r="G574" s="241"/>
      <c r="H574" s="244">
        <v>2</v>
      </c>
      <c r="I574" s="245"/>
      <c r="J574" s="241"/>
      <c r="K574" s="241"/>
      <c r="L574" s="246"/>
      <c r="M574" s="247"/>
      <c r="N574" s="248"/>
      <c r="O574" s="248"/>
      <c r="P574" s="248"/>
      <c r="Q574" s="248"/>
      <c r="R574" s="248"/>
      <c r="S574" s="248"/>
      <c r="T574" s="249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0" t="s">
        <v>149</v>
      </c>
      <c r="AU574" s="250" t="s">
        <v>147</v>
      </c>
      <c r="AV574" s="14" t="s">
        <v>147</v>
      </c>
      <c r="AW574" s="14" t="s">
        <v>30</v>
      </c>
      <c r="AX574" s="14" t="s">
        <v>73</v>
      </c>
      <c r="AY574" s="250" t="s">
        <v>139</v>
      </c>
    </row>
    <row r="575" s="13" customFormat="1">
      <c r="A575" s="13"/>
      <c r="B575" s="229"/>
      <c r="C575" s="230"/>
      <c r="D575" s="231" t="s">
        <v>149</v>
      </c>
      <c r="E575" s="232" t="s">
        <v>1</v>
      </c>
      <c r="F575" s="233" t="s">
        <v>653</v>
      </c>
      <c r="G575" s="230"/>
      <c r="H575" s="232" t="s">
        <v>1</v>
      </c>
      <c r="I575" s="234"/>
      <c r="J575" s="230"/>
      <c r="K575" s="230"/>
      <c r="L575" s="235"/>
      <c r="M575" s="236"/>
      <c r="N575" s="237"/>
      <c r="O575" s="237"/>
      <c r="P575" s="237"/>
      <c r="Q575" s="237"/>
      <c r="R575" s="237"/>
      <c r="S575" s="237"/>
      <c r="T575" s="238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9" t="s">
        <v>149</v>
      </c>
      <c r="AU575" s="239" t="s">
        <v>147</v>
      </c>
      <c r="AV575" s="13" t="s">
        <v>81</v>
      </c>
      <c r="AW575" s="13" t="s">
        <v>30</v>
      </c>
      <c r="AX575" s="13" t="s">
        <v>73</v>
      </c>
      <c r="AY575" s="239" t="s">
        <v>139</v>
      </c>
    </row>
    <row r="576" s="14" customFormat="1">
      <c r="A576" s="14"/>
      <c r="B576" s="240"/>
      <c r="C576" s="241"/>
      <c r="D576" s="231" t="s">
        <v>149</v>
      </c>
      <c r="E576" s="242" t="s">
        <v>1</v>
      </c>
      <c r="F576" s="243" t="s">
        <v>147</v>
      </c>
      <c r="G576" s="241"/>
      <c r="H576" s="244">
        <v>2</v>
      </c>
      <c r="I576" s="245"/>
      <c r="J576" s="241"/>
      <c r="K576" s="241"/>
      <c r="L576" s="246"/>
      <c r="M576" s="247"/>
      <c r="N576" s="248"/>
      <c r="O576" s="248"/>
      <c r="P576" s="248"/>
      <c r="Q576" s="248"/>
      <c r="R576" s="248"/>
      <c r="S576" s="248"/>
      <c r="T576" s="249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0" t="s">
        <v>149</v>
      </c>
      <c r="AU576" s="250" t="s">
        <v>147</v>
      </c>
      <c r="AV576" s="14" t="s">
        <v>147</v>
      </c>
      <c r="AW576" s="14" t="s">
        <v>30</v>
      </c>
      <c r="AX576" s="14" t="s">
        <v>73</v>
      </c>
      <c r="AY576" s="250" t="s">
        <v>139</v>
      </c>
    </row>
    <row r="577" s="15" customFormat="1">
      <c r="A577" s="15"/>
      <c r="B577" s="262"/>
      <c r="C577" s="263"/>
      <c r="D577" s="231" t="s">
        <v>149</v>
      </c>
      <c r="E577" s="264" t="s">
        <v>1</v>
      </c>
      <c r="F577" s="265" t="s">
        <v>170</v>
      </c>
      <c r="G577" s="263"/>
      <c r="H577" s="266">
        <v>4</v>
      </c>
      <c r="I577" s="267"/>
      <c r="J577" s="263"/>
      <c r="K577" s="263"/>
      <c r="L577" s="268"/>
      <c r="M577" s="269"/>
      <c r="N577" s="270"/>
      <c r="O577" s="270"/>
      <c r="P577" s="270"/>
      <c r="Q577" s="270"/>
      <c r="R577" s="270"/>
      <c r="S577" s="270"/>
      <c r="T577" s="271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72" t="s">
        <v>149</v>
      </c>
      <c r="AU577" s="272" t="s">
        <v>147</v>
      </c>
      <c r="AV577" s="15" t="s">
        <v>146</v>
      </c>
      <c r="AW577" s="15" t="s">
        <v>30</v>
      </c>
      <c r="AX577" s="15" t="s">
        <v>81</v>
      </c>
      <c r="AY577" s="272" t="s">
        <v>139</v>
      </c>
    </row>
    <row r="578" s="2" customFormat="1" ht="24.15" customHeight="1">
      <c r="A578" s="38"/>
      <c r="B578" s="39"/>
      <c r="C578" s="215" t="s">
        <v>654</v>
      </c>
      <c r="D578" s="215" t="s">
        <v>142</v>
      </c>
      <c r="E578" s="216" t="s">
        <v>655</v>
      </c>
      <c r="F578" s="217" t="s">
        <v>656</v>
      </c>
      <c r="G578" s="218" t="s">
        <v>160</v>
      </c>
      <c r="H578" s="219">
        <v>2</v>
      </c>
      <c r="I578" s="220"/>
      <c r="J578" s="221">
        <f>ROUND(I578*H578,2)</f>
        <v>0</v>
      </c>
      <c r="K578" s="222"/>
      <c r="L578" s="44"/>
      <c r="M578" s="223" t="s">
        <v>1</v>
      </c>
      <c r="N578" s="224" t="s">
        <v>39</v>
      </c>
      <c r="O578" s="91"/>
      <c r="P578" s="225">
        <f>O578*H578</f>
        <v>0</v>
      </c>
      <c r="Q578" s="225">
        <v>0.00076999999999999996</v>
      </c>
      <c r="R578" s="225">
        <f>Q578*H578</f>
        <v>0.0015399999999999999</v>
      </c>
      <c r="S578" s="225">
        <v>0</v>
      </c>
      <c r="T578" s="226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27" t="s">
        <v>257</v>
      </c>
      <c r="AT578" s="227" t="s">
        <v>142</v>
      </c>
      <c r="AU578" s="227" t="s">
        <v>147</v>
      </c>
      <c r="AY578" s="17" t="s">
        <v>139</v>
      </c>
      <c r="BE578" s="228">
        <f>IF(N578="základní",J578,0)</f>
        <v>0</v>
      </c>
      <c r="BF578" s="228">
        <f>IF(N578="snížená",J578,0)</f>
        <v>0</v>
      </c>
      <c r="BG578" s="228">
        <f>IF(N578="zákl. přenesená",J578,0)</f>
        <v>0</v>
      </c>
      <c r="BH578" s="228">
        <f>IF(N578="sníž. přenesená",J578,0)</f>
        <v>0</v>
      </c>
      <c r="BI578" s="228">
        <f>IF(N578="nulová",J578,0)</f>
        <v>0</v>
      </c>
      <c r="BJ578" s="17" t="s">
        <v>147</v>
      </c>
      <c r="BK578" s="228">
        <f>ROUND(I578*H578,2)</f>
        <v>0</v>
      </c>
      <c r="BL578" s="17" t="s">
        <v>257</v>
      </c>
      <c r="BM578" s="227" t="s">
        <v>657</v>
      </c>
    </row>
    <row r="579" s="13" customFormat="1">
      <c r="A579" s="13"/>
      <c r="B579" s="229"/>
      <c r="C579" s="230"/>
      <c r="D579" s="231" t="s">
        <v>149</v>
      </c>
      <c r="E579" s="232" t="s">
        <v>1</v>
      </c>
      <c r="F579" s="233" t="s">
        <v>658</v>
      </c>
      <c r="G579" s="230"/>
      <c r="H579" s="232" t="s">
        <v>1</v>
      </c>
      <c r="I579" s="234"/>
      <c r="J579" s="230"/>
      <c r="K579" s="230"/>
      <c r="L579" s="235"/>
      <c r="M579" s="236"/>
      <c r="N579" s="237"/>
      <c r="O579" s="237"/>
      <c r="P579" s="237"/>
      <c r="Q579" s="237"/>
      <c r="R579" s="237"/>
      <c r="S579" s="237"/>
      <c r="T579" s="238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9" t="s">
        <v>149</v>
      </c>
      <c r="AU579" s="239" t="s">
        <v>147</v>
      </c>
      <c r="AV579" s="13" t="s">
        <v>81</v>
      </c>
      <c r="AW579" s="13" t="s">
        <v>30</v>
      </c>
      <c r="AX579" s="13" t="s">
        <v>73</v>
      </c>
      <c r="AY579" s="239" t="s">
        <v>139</v>
      </c>
    </row>
    <row r="580" s="14" customFormat="1">
      <c r="A580" s="14"/>
      <c r="B580" s="240"/>
      <c r="C580" s="241"/>
      <c r="D580" s="231" t="s">
        <v>149</v>
      </c>
      <c r="E580" s="242" t="s">
        <v>1</v>
      </c>
      <c r="F580" s="243" t="s">
        <v>517</v>
      </c>
      <c r="G580" s="241"/>
      <c r="H580" s="244">
        <v>2</v>
      </c>
      <c r="I580" s="245"/>
      <c r="J580" s="241"/>
      <c r="K580" s="241"/>
      <c r="L580" s="246"/>
      <c r="M580" s="247"/>
      <c r="N580" s="248"/>
      <c r="O580" s="248"/>
      <c r="P580" s="248"/>
      <c r="Q580" s="248"/>
      <c r="R580" s="248"/>
      <c r="S580" s="248"/>
      <c r="T580" s="249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0" t="s">
        <v>149</v>
      </c>
      <c r="AU580" s="250" t="s">
        <v>147</v>
      </c>
      <c r="AV580" s="14" t="s">
        <v>147</v>
      </c>
      <c r="AW580" s="14" t="s">
        <v>30</v>
      </c>
      <c r="AX580" s="14" t="s">
        <v>73</v>
      </c>
      <c r="AY580" s="250" t="s">
        <v>139</v>
      </c>
    </row>
    <row r="581" s="15" customFormat="1">
      <c r="A581" s="15"/>
      <c r="B581" s="262"/>
      <c r="C581" s="263"/>
      <c r="D581" s="231" t="s">
        <v>149</v>
      </c>
      <c r="E581" s="264" t="s">
        <v>1</v>
      </c>
      <c r="F581" s="265" t="s">
        <v>170</v>
      </c>
      <c r="G581" s="263"/>
      <c r="H581" s="266">
        <v>2</v>
      </c>
      <c r="I581" s="267"/>
      <c r="J581" s="263"/>
      <c r="K581" s="263"/>
      <c r="L581" s="268"/>
      <c r="M581" s="269"/>
      <c r="N581" s="270"/>
      <c r="O581" s="270"/>
      <c r="P581" s="270"/>
      <c r="Q581" s="270"/>
      <c r="R581" s="270"/>
      <c r="S581" s="270"/>
      <c r="T581" s="271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72" t="s">
        <v>149</v>
      </c>
      <c r="AU581" s="272" t="s">
        <v>147</v>
      </c>
      <c r="AV581" s="15" t="s">
        <v>146</v>
      </c>
      <c r="AW581" s="15" t="s">
        <v>30</v>
      </c>
      <c r="AX581" s="15" t="s">
        <v>81</v>
      </c>
      <c r="AY581" s="272" t="s">
        <v>139</v>
      </c>
    </row>
    <row r="582" s="2" customFormat="1" ht="24.15" customHeight="1">
      <c r="A582" s="38"/>
      <c r="B582" s="39"/>
      <c r="C582" s="215" t="s">
        <v>659</v>
      </c>
      <c r="D582" s="215" t="s">
        <v>142</v>
      </c>
      <c r="E582" s="216" t="s">
        <v>660</v>
      </c>
      <c r="F582" s="217" t="s">
        <v>661</v>
      </c>
      <c r="G582" s="218" t="s">
        <v>160</v>
      </c>
      <c r="H582" s="219">
        <v>4</v>
      </c>
      <c r="I582" s="220"/>
      <c r="J582" s="221">
        <f>ROUND(I582*H582,2)</f>
        <v>0</v>
      </c>
      <c r="K582" s="222"/>
      <c r="L582" s="44"/>
      <c r="M582" s="223" t="s">
        <v>1</v>
      </c>
      <c r="N582" s="224" t="s">
        <v>39</v>
      </c>
      <c r="O582" s="91"/>
      <c r="P582" s="225">
        <f>O582*H582</f>
        <v>0</v>
      </c>
      <c r="Q582" s="225">
        <v>0.00027999999999999998</v>
      </c>
      <c r="R582" s="225">
        <f>Q582*H582</f>
        <v>0.0011199999999999999</v>
      </c>
      <c r="S582" s="225">
        <v>0</v>
      </c>
      <c r="T582" s="226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27" t="s">
        <v>257</v>
      </c>
      <c r="AT582" s="227" t="s">
        <v>142</v>
      </c>
      <c r="AU582" s="227" t="s">
        <v>147</v>
      </c>
      <c r="AY582" s="17" t="s">
        <v>139</v>
      </c>
      <c r="BE582" s="228">
        <f>IF(N582="základní",J582,0)</f>
        <v>0</v>
      </c>
      <c r="BF582" s="228">
        <f>IF(N582="snížená",J582,0)</f>
        <v>0</v>
      </c>
      <c r="BG582" s="228">
        <f>IF(N582="zákl. přenesená",J582,0)</f>
        <v>0</v>
      </c>
      <c r="BH582" s="228">
        <f>IF(N582="sníž. přenesená",J582,0)</f>
        <v>0</v>
      </c>
      <c r="BI582" s="228">
        <f>IF(N582="nulová",J582,0)</f>
        <v>0</v>
      </c>
      <c r="BJ582" s="17" t="s">
        <v>147</v>
      </c>
      <c r="BK582" s="228">
        <f>ROUND(I582*H582,2)</f>
        <v>0</v>
      </c>
      <c r="BL582" s="17" t="s">
        <v>257</v>
      </c>
      <c r="BM582" s="227" t="s">
        <v>662</v>
      </c>
    </row>
    <row r="583" s="13" customFormat="1">
      <c r="A583" s="13"/>
      <c r="B583" s="229"/>
      <c r="C583" s="230"/>
      <c r="D583" s="231" t="s">
        <v>149</v>
      </c>
      <c r="E583" s="232" t="s">
        <v>1</v>
      </c>
      <c r="F583" s="233" t="s">
        <v>663</v>
      </c>
      <c r="G583" s="230"/>
      <c r="H583" s="232" t="s">
        <v>1</v>
      </c>
      <c r="I583" s="234"/>
      <c r="J583" s="230"/>
      <c r="K583" s="230"/>
      <c r="L583" s="235"/>
      <c r="M583" s="236"/>
      <c r="N583" s="237"/>
      <c r="O583" s="237"/>
      <c r="P583" s="237"/>
      <c r="Q583" s="237"/>
      <c r="R583" s="237"/>
      <c r="S583" s="237"/>
      <c r="T583" s="238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9" t="s">
        <v>149</v>
      </c>
      <c r="AU583" s="239" t="s">
        <v>147</v>
      </c>
      <c r="AV583" s="13" t="s">
        <v>81</v>
      </c>
      <c r="AW583" s="13" t="s">
        <v>30</v>
      </c>
      <c r="AX583" s="13" t="s">
        <v>73</v>
      </c>
      <c r="AY583" s="239" t="s">
        <v>139</v>
      </c>
    </row>
    <row r="584" s="14" customFormat="1">
      <c r="A584" s="14"/>
      <c r="B584" s="240"/>
      <c r="C584" s="241"/>
      <c r="D584" s="231" t="s">
        <v>149</v>
      </c>
      <c r="E584" s="242" t="s">
        <v>1</v>
      </c>
      <c r="F584" s="243" t="s">
        <v>664</v>
      </c>
      <c r="G584" s="241"/>
      <c r="H584" s="244">
        <v>4</v>
      </c>
      <c r="I584" s="245"/>
      <c r="J584" s="241"/>
      <c r="K584" s="241"/>
      <c r="L584" s="246"/>
      <c r="M584" s="247"/>
      <c r="N584" s="248"/>
      <c r="O584" s="248"/>
      <c r="P584" s="248"/>
      <c r="Q584" s="248"/>
      <c r="R584" s="248"/>
      <c r="S584" s="248"/>
      <c r="T584" s="24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0" t="s">
        <v>149</v>
      </c>
      <c r="AU584" s="250" t="s">
        <v>147</v>
      </c>
      <c r="AV584" s="14" t="s">
        <v>147</v>
      </c>
      <c r="AW584" s="14" t="s">
        <v>30</v>
      </c>
      <c r="AX584" s="14" t="s">
        <v>81</v>
      </c>
      <c r="AY584" s="250" t="s">
        <v>139</v>
      </c>
    </row>
    <row r="585" s="2" customFormat="1" ht="21.75" customHeight="1">
      <c r="A585" s="38"/>
      <c r="B585" s="39"/>
      <c r="C585" s="215" t="s">
        <v>665</v>
      </c>
      <c r="D585" s="215" t="s">
        <v>142</v>
      </c>
      <c r="E585" s="216" t="s">
        <v>666</v>
      </c>
      <c r="F585" s="217" t="s">
        <v>667</v>
      </c>
      <c r="G585" s="218" t="s">
        <v>160</v>
      </c>
      <c r="H585" s="219">
        <v>2</v>
      </c>
      <c r="I585" s="220"/>
      <c r="J585" s="221">
        <f>ROUND(I585*H585,2)</f>
        <v>0</v>
      </c>
      <c r="K585" s="222"/>
      <c r="L585" s="44"/>
      <c r="M585" s="223" t="s">
        <v>1</v>
      </c>
      <c r="N585" s="224" t="s">
        <v>39</v>
      </c>
      <c r="O585" s="91"/>
      <c r="P585" s="225">
        <f>O585*H585</f>
        <v>0</v>
      </c>
      <c r="Q585" s="225">
        <v>2.0000000000000002E-05</v>
      </c>
      <c r="R585" s="225">
        <f>Q585*H585</f>
        <v>4.0000000000000003E-05</v>
      </c>
      <c r="S585" s="225">
        <v>0</v>
      </c>
      <c r="T585" s="226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27" t="s">
        <v>257</v>
      </c>
      <c r="AT585" s="227" t="s">
        <v>142</v>
      </c>
      <c r="AU585" s="227" t="s">
        <v>147</v>
      </c>
      <c r="AY585" s="17" t="s">
        <v>139</v>
      </c>
      <c r="BE585" s="228">
        <f>IF(N585="základní",J585,0)</f>
        <v>0</v>
      </c>
      <c r="BF585" s="228">
        <f>IF(N585="snížená",J585,0)</f>
        <v>0</v>
      </c>
      <c r="BG585" s="228">
        <f>IF(N585="zákl. přenesená",J585,0)</f>
        <v>0</v>
      </c>
      <c r="BH585" s="228">
        <f>IF(N585="sníž. přenesená",J585,0)</f>
        <v>0</v>
      </c>
      <c r="BI585" s="228">
        <f>IF(N585="nulová",J585,0)</f>
        <v>0</v>
      </c>
      <c r="BJ585" s="17" t="s">
        <v>147</v>
      </c>
      <c r="BK585" s="228">
        <f>ROUND(I585*H585,2)</f>
        <v>0</v>
      </c>
      <c r="BL585" s="17" t="s">
        <v>257</v>
      </c>
      <c r="BM585" s="227" t="s">
        <v>668</v>
      </c>
    </row>
    <row r="586" s="13" customFormat="1">
      <c r="A586" s="13"/>
      <c r="B586" s="229"/>
      <c r="C586" s="230"/>
      <c r="D586" s="231" t="s">
        <v>149</v>
      </c>
      <c r="E586" s="232" t="s">
        <v>1</v>
      </c>
      <c r="F586" s="233" t="s">
        <v>669</v>
      </c>
      <c r="G586" s="230"/>
      <c r="H586" s="232" t="s">
        <v>1</v>
      </c>
      <c r="I586" s="234"/>
      <c r="J586" s="230"/>
      <c r="K586" s="230"/>
      <c r="L586" s="235"/>
      <c r="M586" s="236"/>
      <c r="N586" s="237"/>
      <c r="O586" s="237"/>
      <c r="P586" s="237"/>
      <c r="Q586" s="237"/>
      <c r="R586" s="237"/>
      <c r="S586" s="237"/>
      <c r="T586" s="238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9" t="s">
        <v>149</v>
      </c>
      <c r="AU586" s="239" t="s">
        <v>147</v>
      </c>
      <c r="AV586" s="13" t="s">
        <v>81</v>
      </c>
      <c r="AW586" s="13" t="s">
        <v>30</v>
      </c>
      <c r="AX586" s="13" t="s">
        <v>73</v>
      </c>
      <c r="AY586" s="239" t="s">
        <v>139</v>
      </c>
    </row>
    <row r="587" s="14" customFormat="1">
      <c r="A587" s="14"/>
      <c r="B587" s="240"/>
      <c r="C587" s="241"/>
      <c r="D587" s="231" t="s">
        <v>149</v>
      </c>
      <c r="E587" s="242" t="s">
        <v>1</v>
      </c>
      <c r="F587" s="243" t="s">
        <v>147</v>
      </c>
      <c r="G587" s="241"/>
      <c r="H587" s="244">
        <v>2</v>
      </c>
      <c r="I587" s="245"/>
      <c r="J587" s="241"/>
      <c r="K587" s="241"/>
      <c r="L587" s="246"/>
      <c r="M587" s="247"/>
      <c r="N587" s="248"/>
      <c r="O587" s="248"/>
      <c r="P587" s="248"/>
      <c r="Q587" s="248"/>
      <c r="R587" s="248"/>
      <c r="S587" s="248"/>
      <c r="T587" s="249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0" t="s">
        <v>149</v>
      </c>
      <c r="AU587" s="250" t="s">
        <v>147</v>
      </c>
      <c r="AV587" s="14" t="s">
        <v>147</v>
      </c>
      <c r="AW587" s="14" t="s">
        <v>30</v>
      </c>
      <c r="AX587" s="14" t="s">
        <v>73</v>
      </c>
      <c r="AY587" s="250" t="s">
        <v>139</v>
      </c>
    </row>
    <row r="588" s="15" customFormat="1">
      <c r="A588" s="15"/>
      <c r="B588" s="262"/>
      <c r="C588" s="263"/>
      <c r="D588" s="231" t="s">
        <v>149</v>
      </c>
      <c r="E588" s="264" t="s">
        <v>1</v>
      </c>
      <c r="F588" s="265" t="s">
        <v>170</v>
      </c>
      <c r="G588" s="263"/>
      <c r="H588" s="266">
        <v>2</v>
      </c>
      <c r="I588" s="267"/>
      <c r="J588" s="263"/>
      <c r="K588" s="263"/>
      <c r="L588" s="268"/>
      <c r="M588" s="269"/>
      <c r="N588" s="270"/>
      <c r="O588" s="270"/>
      <c r="P588" s="270"/>
      <c r="Q588" s="270"/>
      <c r="R588" s="270"/>
      <c r="S588" s="270"/>
      <c r="T588" s="271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72" t="s">
        <v>149</v>
      </c>
      <c r="AU588" s="272" t="s">
        <v>147</v>
      </c>
      <c r="AV588" s="15" t="s">
        <v>146</v>
      </c>
      <c r="AW588" s="15" t="s">
        <v>30</v>
      </c>
      <c r="AX588" s="15" t="s">
        <v>81</v>
      </c>
      <c r="AY588" s="272" t="s">
        <v>139</v>
      </c>
    </row>
    <row r="589" s="2" customFormat="1" ht="24.15" customHeight="1">
      <c r="A589" s="38"/>
      <c r="B589" s="39"/>
      <c r="C589" s="251" t="s">
        <v>670</v>
      </c>
      <c r="D589" s="251" t="s">
        <v>152</v>
      </c>
      <c r="E589" s="252" t="s">
        <v>671</v>
      </c>
      <c r="F589" s="253" t="s">
        <v>672</v>
      </c>
      <c r="G589" s="254" t="s">
        <v>160</v>
      </c>
      <c r="H589" s="255">
        <v>2</v>
      </c>
      <c r="I589" s="256"/>
      <c r="J589" s="257">
        <f>ROUND(I589*H589,2)</f>
        <v>0</v>
      </c>
      <c r="K589" s="258"/>
      <c r="L589" s="259"/>
      <c r="M589" s="260" t="s">
        <v>1</v>
      </c>
      <c r="N589" s="261" t="s">
        <v>39</v>
      </c>
      <c r="O589" s="91"/>
      <c r="P589" s="225">
        <f>O589*H589</f>
        <v>0</v>
      </c>
      <c r="Q589" s="225">
        <v>0.00010000000000000001</v>
      </c>
      <c r="R589" s="225">
        <f>Q589*H589</f>
        <v>0.00020000000000000001</v>
      </c>
      <c r="S589" s="225">
        <v>0</v>
      </c>
      <c r="T589" s="226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7" t="s">
        <v>338</v>
      </c>
      <c r="AT589" s="227" t="s">
        <v>152</v>
      </c>
      <c r="AU589" s="227" t="s">
        <v>147</v>
      </c>
      <c r="AY589" s="17" t="s">
        <v>139</v>
      </c>
      <c r="BE589" s="228">
        <f>IF(N589="základní",J589,0)</f>
        <v>0</v>
      </c>
      <c r="BF589" s="228">
        <f>IF(N589="snížená",J589,0)</f>
        <v>0</v>
      </c>
      <c r="BG589" s="228">
        <f>IF(N589="zákl. přenesená",J589,0)</f>
        <v>0</v>
      </c>
      <c r="BH589" s="228">
        <f>IF(N589="sníž. přenesená",J589,0)</f>
        <v>0</v>
      </c>
      <c r="BI589" s="228">
        <f>IF(N589="nulová",J589,0)</f>
        <v>0</v>
      </c>
      <c r="BJ589" s="17" t="s">
        <v>147</v>
      </c>
      <c r="BK589" s="228">
        <f>ROUND(I589*H589,2)</f>
        <v>0</v>
      </c>
      <c r="BL589" s="17" t="s">
        <v>257</v>
      </c>
      <c r="BM589" s="227" t="s">
        <v>673</v>
      </c>
    </row>
    <row r="590" s="2" customFormat="1" ht="16.5" customHeight="1">
      <c r="A590" s="38"/>
      <c r="B590" s="39"/>
      <c r="C590" s="215" t="s">
        <v>674</v>
      </c>
      <c r="D590" s="215" t="s">
        <v>142</v>
      </c>
      <c r="E590" s="216" t="s">
        <v>675</v>
      </c>
      <c r="F590" s="217" t="s">
        <v>676</v>
      </c>
      <c r="G590" s="218" t="s">
        <v>160</v>
      </c>
      <c r="H590" s="219">
        <v>2</v>
      </c>
      <c r="I590" s="220"/>
      <c r="J590" s="221">
        <f>ROUND(I590*H590,2)</f>
        <v>0</v>
      </c>
      <c r="K590" s="222"/>
      <c r="L590" s="44"/>
      <c r="M590" s="223" t="s">
        <v>1</v>
      </c>
      <c r="N590" s="224" t="s">
        <v>39</v>
      </c>
      <c r="O590" s="91"/>
      <c r="P590" s="225">
        <f>O590*H590</f>
        <v>0</v>
      </c>
      <c r="Q590" s="225">
        <v>0</v>
      </c>
      <c r="R590" s="225">
        <f>Q590*H590</f>
        <v>0</v>
      </c>
      <c r="S590" s="225">
        <v>0.0055999999999999999</v>
      </c>
      <c r="T590" s="226">
        <f>S590*H590</f>
        <v>0.0112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227" t="s">
        <v>257</v>
      </c>
      <c r="AT590" s="227" t="s">
        <v>142</v>
      </c>
      <c r="AU590" s="227" t="s">
        <v>147</v>
      </c>
      <c r="AY590" s="17" t="s">
        <v>139</v>
      </c>
      <c r="BE590" s="228">
        <f>IF(N590="základní",J590,0)</f>
        <v>0</v>
      </c>
      <c r="BF590" s="228">
        <f>IF(N590="snížená",J590,0)</f>
        <v>0</v>
      </c>
      <c r="BG590" s="228">
        <f>IF(N590="zákl. přenesená",J590,0)</f>
        <v>0</v>
      </c>
      <c r="BH590" s="228">
        <f>IF(N590="sníž. přenesená",J590,0)</f>
        <v>0</v>
      </c>
      <c r="BI590" s="228">
        <f>IF(N590="nulová",J590,0)</f>
        <v>0</v>
      </c>
      <c r="BJ590" s="17" t="s">
        <v>147</v>
      </c>
      <c r="BK590" s="228">
        <f>ROUND(I590*H590,2)</f>
        <v>0</v>
      </c>
      <c r="BL590" s="17" t="s">
        <v>257</v>
      </c>
      <c r="BM590" s="227" t="s">
        <v>677</v>
      </c>
    </row>
    <row r="591" s="14" customFormat="1">
      <c r="A591" s="14"/>
      <c r="B591" s="240"/>
      <c r="C591" s="241"/>
      <c r="D591" s="231" t="s">
        <v>149</v>
      </c>
      <c r="E591" s="242" t="s">
        <v>1</v>
      </c>
      <c r="F591" s="243" t="s">
        <v>517</v>
      </c>
      <c r="G591" s="241"/>
      <c r="H591" s="244">
        <v>2</v>
      </c>
      <c r="I591" s="245"/>
      <c r="J591" s="241"/>
      <c r="K591" s="241"/>
      <c r="L591" s="246"/>
      <c r="M591" s="247"/>
      <c r="N591" s="248"/>
      <c r="O591" s="248"/>
      <c r="P591" s="248"/>
      <c r="Q591" s="248"/>
      <c r="R591" s="248"/>
      <c r="S591" s="248"/>
      <c r="T591" s="249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0" t="s">
        <v>149</v>
      </c>
      <c r="AU591" s="250" t="s">
        <v>147</v>
      </c>
      <c r="AV591" s="14" t="s">
        <v>147</v>
      </c>
      <c r="AW591" s="14" t="s">
        <v>30</v>
      </c>
      <c r="AX591" s="14" t="s">
        <v>81</v>
      </c>
      <c r="AY591" s="250" t="s">
        <v>139</v>
      </c>
    </row>
    <row r="592" s="2" customFormat="1" ht="16.5" customHeight="1">
      <c r="A592" s="38"/>
      <c r="B592" s="39"/>
      <c r="C592" s="215" t="s">
        <v>678</v>
      </c>
      <c r="D592" s="215" t="s">
        <v>142</v>
      </c>
      <c r="E592" s="216" t="s">
        <v>679</v>
      </c>
      <c r="F592" s="217" t="s">
        <v>680</v>
      </c>
      <c r="G592" s="218" t="s">
        <v>160</v>
      </c>
      <c r="H592" s="219">
        <v>2</v>
      </c>
      <c r="I592" s="220"/>
      <c r="J592" s="221">
        <f>ROUND(I592*H592,2)</f>
        <v>0</v>
      </c>
      <c r="K592" s="222"/>
      <c r="L592" s="44"/>
      <c r="M592" s="223" t="s">
        <v>1</v>
      </c>
      <c r="N592" s="224" t="s">
        <v>39</v>
      </c>
      <c r="O592" s="91"/>
      <c r="P592" s="225">
        <f>O592*H592</f>
        <v>0</v>
      </c>
      <c r="Q592" s="225">
        <v>2.0000000000000002E-05</v>
      </c>
      <c r="R592" s="225">
        <f>Q592*H592</f>
        <v>4.0000000000000003E-05</v>
      </c>
      <c r="S592" s="225">
        <v>2.0000000000000002E-05</v>
      </c>
      <c r="T592" s="226">
        <f>S592*H592</f>
        <v>4.0000000000000003E-05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7" t="s">
        <v>257</v>
      </c>
      <c r="AT592" s="227" t="s">
        <v>142</v>
      </c>
      <c r="AU592" s="227" t="s">
        <v>147</v>
      </c>
      <c r="AY592" s="17" t="s">
        <v>139</v>
      </c>
      <c r="BE592" s="228">
        <f>IF(N592="základní",J592,0)</f>
        <v>0</v>
      </c>
      <c r="BF592" s="228">
        <f>IF(N592="snížená",J592,0)</f>
        <v>0</v>
      </c>
      <c r="BG592" s="228">
        <f>IF(N592="zákl. přenesená",J592,0)</f>
        <v>0</v>
      </c>
      <c r="BH592" s="228">
        <f>IF(N592="sníž. přenesená",J592,0)</f>
        <v>0</v>
      </c>
      <c r="BI592" s="228">
        <f>IF(N592="nulová",J592,0)</f>
        <v>0</v>
      </c>
      <c r="BJ592" s="17" t="s">
        <v>147</v>
      </c>
      <c r="BK592" s="228">
        <f>ROUND(I592*H592,2)</f>
        <v>0</v>
      </c>
      <c r="BL592" s="17" t="s">
        <v>257</v>
      </c>
      <c r="BM592" s="227" t="s">
        <v>681</v>
      </c>
    </row>
    <row r="593" s="14" customFormat="1">
      <c r="A593" s="14"/>
      <c r="B593" s="240"/>
      <c r="C593" s="241"/>
      <c r="D593" s="231" t="s">
        <v>149</v>
      </c>
      <c r="E593" s="242" t="s">
        <v>1</v>
      </c>
      <c r="F593" s="243" t="s">
        <v>517</v>
      </c>
      <c r="G593" s="241"/>
      <c r="H593" s="244">
        <v>2</v>
      </c>
      <c r="I593" s="245"/>
      <c r="J593" s="241"/>
      <c r="K593" s="241"/>
      <c r="L593" s="246"/>
      <c r="M593" s="247"/>
      <c r="N593" s="248"/>
      <c r="O593" s="248"/>
      <c r="P593" s="248"/>
      <c r="Q593" s="248"/>
      <c r="R593" s="248"/>
      <c r="S593" s="248"/>
      <c r="T593" s="249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0" t="s">
        <v>149</v>
      </c>
      <c r="AU593" s="250" t="s">
        <v>147</v>
      </c>
      <c r="AV593" s="14" t="s">
        <v>147</v>
      </c>
      <c r="AW593" s="14" t="s">
        <v>30</v>
      </c>
      <c r="AX593" s="14" t="s">
        <v>81</v>
      </c>
      <c r="AY593" s="250" t="s">
        <v>139</v>
      </c>
    </row>
    <row r="594" s="2" customFormat="1" ht="37.8" customHeight="1">
      <c r="A594" s="38"/>
      <c r="B594" s="39"/>
      <c r="C594" s="251" t="s">
        <v>682</v>
      </c>
      <c r="D594" s="251" t="s">
        <v>152</v>
      </c>
      <c r="E594" s="252" t="s">
        <v>683</v>
      </c>
      <c r="F594" s="253" t="s">
        <v>684</v>
      </c>
      <c r="G594" s="254" t="s">
        <v>160</v>
      </c>
      <c r="H594" s="255">
        <v>2</v>
      </c>
      <c r="I594" s="256"/>
      <c r="J594" s="257">
        <f>ROUND(I594*H594,2)</f>
        <v>0</v>
      </c>
      <c r="K594" s="258"/>
      <c r="L594" s="259"/>
      <c r="M594" s="260" t="s">
        <v>1</v>
      </c>
      <c r="N594" s="261" t="s">
        <v>39</v>
      </c>
      <c r="O594" s="91"/>
      <c r="P594" s="225">
        <f>O594*H594</f>
        <v>0</v>
      </c>
      <c r="Q594" s="225">
        <v>0.00077999999999999999</v>
      </c>
      <c r="R594" s="225">
        <f>Q594*H594</f>
        <v>0.00156</v>
      </c>
      <c r="S594" s="225">
        <v>0</v>
      </c>
      <c r="T594" s="226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27" t="s">
        <v>155</v>
      </c>
      <c r="AT594" s="227" t="s">
        <v>152</v>
      </c>
      <c r="AU594" s="227" t="s">
        <v>147</v>
      </c>
      <c r="AY594" s="17" t="s">
        <v>139</v>
      </c>
      <c r="BE594" s="228">
        <f>IF(N594="základní",J594,0)</f>
        <v>0</v>
      </c>
      <c r="BF594" s="228">
        <f>IF(N594="snížená",J594,0)</f>
        <v>0</v>
      </c>
      <c r="BG594" s="228">
        <f>IF(N594="zákl. přenesená",J594,0)</f>
        <v>0</v>
      </c>
      <c r="BH594" s="228">
        <f>IF(N594="sníž. přenesená",J594,0)</f>
        <v>0</v>
      </c>
      <c r="BI594" s="228">
        <f>IF(N594="nulová",J594,0)</f>
        <v>0</v>
      </c>
      <c r="BJ594" s="17" t="s">
        <v>147</v>
      </c>
      <c r="BK594" s="228">
        <f>ROUND(I594*H594,2)</f>
        <v>0</v>
      </c>
      <c r="BL594" s="17" t="s">
        <v>146</v>
      </c>
      <c r="BM594" s="227" t="s">
        <v>685</v>
      </c>
    </row>
    <row r="595" s="14" customFormat="1">
      <c r="A595" s="14"/>
      <c r="B595" s="240"/>
      <c r="C595" s="241"/>
      <c r="D595" s="231" t="s">
        <v>149</v>
      </c>
      <c r="E595" s="242" t="s">
        <v>1</v>
      </c>
      <c r="F595" s="243" t="s">
        <v>517</v>
      </c>
      <c r="G595" s="241"/>
      <c r="H595" s="244">
        <v>2</v>
      </c>
      <c r="I595" s="245"/>
      <c r="J595" s="241"/>
      <c r="K595" s="241"/>
      <c r="L595" s="246"/>
      <c r="M595" s="247"/>
      <c r="N595" s="248"/>
      <c r="O595" s="248"/>
      <c r="P595" s="248"/>
      <c r="Q595" s="248"/>
      <c r="R595" s="248"/>
      <c r="S595" s="248"/>
      <c r="T595" s="249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0" t="s">
        <v>149</v>
      </c>
      <c r="AU595" s="250" t="s">
        <v>147</v>
      </c>
      <c r="AV595" s="14" t="s">
        <v>147</v>
      </c>
      <c r="AW595" s="14" t="s">
        <v>30</v>
      </c>
      <c r="AX595" s="14" t="s">
        <v>81</v>
      </c>
      <c r="AY595" s="250" t="s">
        <v>139</v>
      </c>
    </row>
    <row r="596" s="2" customFormat="1" ht="21.75" customHeight="1">
      <c r="A596" s="38"/>
      <c r="B596" s="39"/>
      <c r="C596" s="215" t="s">
        <v>686</v>
      </c>
      <c r="D596" s="215" t="s">
        <v>142</v>
      </c>
      <c r="E596" s="216" t="s">
        <v>687</v>
      </c>
      <c r="F596" s="217" t="s">
        <v>688</v>
      </c>
      <c r="G596" s="218" t="s">
        <v>174</v>
      </c>
      <c r="H596" s="219">
        <v>33</v>
      </c>
      <c r="I596" s="220"/>
      <c r="J596" s="221">
        <f>ROUND(I596*H596,2)</f>
        <v>0</v>
      </c>
      <c r="K596" s="222"/>
      <c r="L596" s="44"/>
      <c r="M596" s="223" t="s">
        <v>1</v>
      </c>
      <c r="N596" s="224" t="s">
        <v>39</v>
      </c>
      <c r="O596" s="91"/>
      <c r="P596" s="225">
        <f>O596*H596</f>
        <v>0</v>
      </c>
      <c r="Q596" s="225">
        <v>1.0000000000000001E-05</v>
      </c>
      <c r="R596" s="225">
        <f>Q596*H596</f>
        <v>0.00033000000000000005</v>
      </c>
      <c r="S596" s="225">
        <v>0</v>
      </c>
      <c r="T596" s="226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27" t="s">
        <v>257</v>
      </c>
      <c r="AT596" s="227" t="s">
        <v>142</v>
      </c>
      <c r="AU596" s="227" t="s">
        <v>147</v>
      </c>
      <c r="AY596" s="17" t="s">
        <v>139</v>
      </c>
      <c r="BE596" s="228">
        <f>IF(N596="základní",J596,0)</f>
        <v>0</v>
      </c>
      <c r="BF596" s="228">
        <f>IF(N596="snížená",J596,0)</f>
        <v>0</v>
      </c>
      <c r="BG596" s="228">
        <f>IF(N596="zákl. přenesená",J596,0)</f>
        <v>0</v>
      </c>
      <c r="BH596" s="228">
        <f>IF(N596="sníž. přenesená",J596,0)</f>
        <v>0</v>
      </c>
      <c r="BI596" s="228">
        <f>IF(N596="nulová",J596,0)</f>
        <v>0</v>
      </c>
      <c r="BJ596" s="17" t="s">
        <v>147</v>
      </c>
      <c r="BK596" s="228">
        <f>ROUND(I596*H596,2)</f>
        <v>0</v>
      </c>
      <c r="BL596" s="17" t="s">
        <v>257</v>
      </c>
      <c r="BM596" s="227" t="s">
        <v>689</v>
      </c>
    </row>
    <row r="597" s="14" customFormat="1">
      <c r="A597" s="14"/>
      <c r="B597" s="240"/>
      <c r="C597" s="241"/>
      <c r="D597" s="231" t="s">
        <v>149</v>
      </c>
      <c r="E597" s="242" t="s">
        <v>1</v>
      </c>
      <c r="F597" s="243" t="s">
        <v>343</v>
      </c>
      <c r="G597" s="241"/>
      <c r="H597" s="244">
        <v>33</v>
      </c>
      <c r="I597" s="245"/>
      <c r="J597" s="241"/>
      <c r="K597" s="241"/>
      <c r="L597" s="246"/>
      <c r="M597" s="247"/>
      <c r="N597" s="248"/>
      <c r="O597" s="248"/>
      <c r="P597" s="248"/>
      <c r="Q597" s="248"/>
      <c r="R597" s="248"/>
      <c r="S597" s="248"/>
      <c r="T597" s="249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0" t="s">
        <v>149</v>
      </c>
      <c r="AU597" s="250" t="s">
        <v>147</v>
      </c>
      <c r="AV597" s="14" t="s">
        <v>147</v>
      </c>
      <c r="AW597" s="14" t="s">
        <v>30</v>
      </c>
      <c r="AX597" s="14" t="s">
        <v>81</v>
      </c>
      <c r="AY597" s="250" t="s">
        <v>139</v>
      </c>
    </row>
    <row r="598" s="2" customFormat="1" ht="24.15" customHeight="1">
      <c r="A598" s="38"/>
      <c r="B598" s="39"/>
      <c r="C598" s="215" t="s">
        <v>690</v>
      </c>
      <c r="D598" s="215" t="s">
        <v>142</v>
      </c>
      <c r="E598" s="216" t="s">
        <v>691</v>
      </c>
      <c r="F598" s="217" t="s">
        <v>692</v>
      </c>
      <c r="G598" s="218" t="s">
        <v>174</v>
      </c>
      <c r="H598" s="219">
        <v>33</v>
      </c>
      <c r="I598" s="220"/>
      <c r="J598" s="221">
        <f>ROUND(I598*H598,2)</f>
        <v>0</v>
      </c>
      <c r="K598" s="222"/>
      <c r="L598" s="44"/>
      <c r="M598" s="223" t="s">
        <v>1</v>
      </c>
      <c r="N598" s="224" t="s">
        <v>39</v>
      </c>
      <c r="O598" s="91"/>
      <c r="P598" s="225">
        <f>O598*H598</f>
        <v>0</v>
      </c>
      <c r="Q598" s="225">
        <v>2.0000000000000002E-05</v>
      </c>
      <c r="R598" s="225">
        <f>Q598*H598</f>
        <v>0.0006600000000000001</v>
      </c>
      <c r="S598" s="225">
        <v>0</v>
      </c>
      <c r="T598" s="226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27" t="s">
        <v>257</v>
      </c>
      <c r="AT598" s="227" t="s">
        <v>142</v>
      </c>
      <c r="AU598" s="227" t="s">
        <v>147</v>
      </c>
      <c r="AY598" s="17" t="s">
        <v>139</v>
      </c>
      <c r="BE598" s="228">
        <f>IF(N598="základní",J598,0)</f>
        <v>0</v>
      </c>
      <c r="BF598" s="228">
        <f>IF(N598="snížená",J598,0)</f>
        <v>0</v>
      </c>
      <c r="BG598" s="228">
        <f>IF(N598="zákl. přenesená",J598,0)</f>
        <v>0</v>
      </c>
      <c r="BH598" s="228">
        <f>IF(N598="sníž. přenesená",J598,0)</f>
        <v>0</v>
      </c>
      <c r="BI598" s="228">
        <f>IF(N598="nulová",J598,0)</f>
        <v>0</v>
      </c>
      <c r="BJ598" s="17" t="s">
        <v>147</v>
      </c>
      <c r="BK598" s="228">
        <f>ROUND(I598*H598,2)</f>
        <v>0</v>
      </c>
      <c r="BL598" s="17" t="s">
        <v>257</v>
      </c>
      <c r="BM598" s="227" t="s">
        <v>693</v>
      </c>
    </row>
    <row r="599" s="14" customFormat="1">
      <c r="A599" s="14"/>
      <c r="B599" s="240"/>
      <c r="C599" s="241"/>
      <c r="D599" s="231" t="s">
        <v>149</v>
      </c>
      <c r="E599" s="242" t="s">
        <v>1</v>
      </c>
      <c r="F599" s="243" t="s">
        <v>343</v>
      </c>
      <c r="G599" s="241"/>
      <c r="H599" s="244">
        <v>33</v>
      </c>
      <c r="I599" s="245"/>
      <c r="J599" s="241"/>
      <c r="K599" s="241"/>
      <c r="L599" s="246"/>
      <c r="M599" s="247"/>
      <c r="N599" s="248"/>
      <c r="O599" s="248"/>
      <c r="P599" s="248"/>
      <c r="Q599" s="248"/>
      <c r="R599" s="248"/>
      <c r="S599" s="248"/>
      <c r="T599" s="249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0" t="s">
        <v>149</v>
      </c>
      <c r="AU599" s="250" t="s">
        <v>147</v>
      </c>
      <c r="AV599" s="14" t="s">
        <v>147</v>
      </c>
      <c r="AW599" s="14" t="s">
        <v>30</v>
      </c>
      <c r="AX599" s="14" t="s">
        <v>81</v>
      </c>
      <c r="AY599" s="250" t="s">
        <v>139</v>
      </c>
    </row>
    <row r="600" s="2" customFormat="1" ht="24.15" customHeight="1">
      <c r="A600" s="38"/>
      <c r="B600" s="39"/>
      <c r="C600" s="215" t="s">
        <v>694</v>
      </c>
      <c r="D600" s="215" t="s">
        <v>142</v>
      </c>
      <c r="E600" s="216" t="s">
        <v>695</v>
      </c>
      <c r="F600" s="217" t="s">
        <v>696</v>
      </c>
      <c r="G600" s="218" t="s">
        <v>145</v>
      </c>
      <c r="H600" s="219">
        <v>0.045999999999999999</v>
      </c>
      <c r="I600" s="220"/>
      <c r="J600" s="221">
        <f>ROUND(I600*H600,2)</f>
        <v>0</v>
      </c>
      <c r="K600" s="222"/>
      <c r="L600" s="44"/>
      <c r="M600" s="223" t="s">
        <v>1</v>
      </c>
      <c r="N600" s="224" t="s">
        <v>39</v>
      </c>
      <c r="O600" s="91"/>
      <c r="P600" s="225">
        <f>O600*H600</f>
        <v>0</v>
      </c>
      <c r="Q600" s="225">
        <v>0</v>
      </c>
      <c r="R600" s="225">
        <f>Q600*H600</f>
        <v>0</v>
      </c>
      <c r="S600" s="225">
        <v>0</v>
      </c>
      <c r="T600" s="226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27" t="s">
        <v>257</v>
      </c>
      <c r="AT600" s="227" t="s">
        <v>142</v>
      </c>
      <c r="AU600" s="227" t="s">
        <v>147</v>
      </c>
      <c r="AY600" s="17" t="s">
        <v>139</v>
      </c>
      <c r="BE600" s="228">
        <f>IF(N600="základní",J600,0)</f>
        <v>0</v>
      </c>
      <c r="BF600" s="228">
        <f>IF(N600="snížená",J600,0)</f>
        <v>0</v>
      </c>
      <c r="BG600" s="228">
        <f>IF(N600="zákl. přenesená",J600,0)</f>
        <v>0</v>
      </c>
      <c r="BH600" s="228">
        <f>IF(N600="sníž. přenesená",J600,0)</f>
        <v>0</v>
      </c>
      <c r="BI600" s="228">
        <f>IF(N600="nulová",J600,0)</f>
        <v>0</v>
      </c>
      <c r="BJ600" s="17" t="s">
        <v>147</v>
      </c>
      <c r="BK600" s="228">
        <f>ROUND(I600*H600,2)</f>
        <v>0</v>
      </c>
      <c r="BL600" s="17" t="s">
        <v>257</v>
      </c>
      <c r="BM600" s="227" t="s">
        <v>697</v>
      </c>
    </row>
    <row r="601" s="2" customFormat="1" ht="33" customHeight="1">
      <c r="A601" s="38"/>
      <c r="B601" s="39"/>
      <c r="C601" s="215" t="s">
        <v>698</v>
      </c>
      <c r="D601" s="215" t="s">
        <v>142</v>
      </c>
      <c r="E601" s="216" t="s">
        <v>699</v>
      </c>
      <c r="F601" s="217" t="s">
        <v>700</v>
      </c>
      <c r="G601" s="218" t="s">
        <v>145</v>
      </c>
      <c r="H601" s="219">
        <v>0.091999999999999998</v>
      </c>
      <c r="I601" s="220"/>
      <c r="J601" s="221">
        <f>ROUND(I601*H601,2)</f>
        <v>0</v>
      </c>
      <c r="K601" s="222"/>
      <c r="L601" s="44"/>
      <c r="M601" s="223" t="s">
        <v>1</v>
      </c>
      <c r="N601" s="224" t="s">
        <v>39</v>
      </c>
      <c r="O601" s="91"/>
      <c r="P601" s="225">
        <f>O601*H601</f>
        <v>0</v>
      </c>
      <c r="Q601" s="225">
        <v>0</v>
      </c>
      <c r="R601" s="225">
        <f>Q601*H601</f>
        <v>0</v>
      </c>
      <c r="S601" s="225">
        <v>0</v>
      </c>
      <c r="T601" s="226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27" t="s">
        <v>257</v>
      </c>
      <c r="AT601" s="227" t="s">
        <v>142</v>
      </c>
      <c r="AU601" s="227" t="s">
        <v>147</v>
      </c>
      <c r="AY601" s="17" t="s">
        <v>139</v>
      </c>
      <c r="BE601" s="228">
        <f>IF(N601="základní",J601,0)</f>
        <v>0</v>
      </c>
      <c r="BF601" s="228">
        <f>IF(N601="snížená",J601,0)</f>
        <v>0</v>
      </c>
      <c r="BG601" s="228">
        <f>IF(N601="zákl. přenesená",J601,0)</f>
        <v>0</v>
      </c>
      <c r="BH601" s="228">
        <f>IF(N601="sníž. přenesená",J601,0)</f>
        <v>0</v>
      </c>
      <c r="BI601" s="228">
        <f>IF(N601="nulová",J601,0)</f>
        <v>0</v>
      </c>
      <c r="BJ601" s="17" t="s">
        <v>147</v>
      </c>
      <c r="BK601" s="228">
        <f>ROUND(I601*H601,2)</f>
        <v>0</v>
      </c>
      <c r="BL601" s="17" t="s">
        <v>257</v>
      </c>
      <c r="BM601" s="227" t="s">
        <v>701</v>
      </c>
    </row>
    <row r="602" s="14" customFormat="1">
      <c r="A602" s="14"/>
      <c r="B602" s="240"/>
      <c r="C602" s="241"/>
      <c r="D602" s="231" t="s">
        <v>149</v>
      </c>
      <c r="E602" s="241"/>
      <c r="F602" s="243" t="s">
        <v>702</v>
      </c>
      <c r="G602" s="241"/>
      <c r="H602" s="244">
        <v>0.091999999999999998</v>
      </c>
      <c r="I602" s="245"/>
      <c r="J602" s="241"/>
      <c r="K602" s="241"/>
      <c r="L602" s="246"/>
      <c r="M602" s="247"/>
      <c r="N602" s="248"/>
      <c r="O602" s="248"/>
      <c r="P602" s="248"/>
      <c r="Q602" s="248"/>
      <c r="R602" s="248"/>
      <c r="S602" s="248"/>
      <c r="T602" s="249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0" t="s">
        <v>149</v>
      </c>
      <c r="AU602" s="250" t="s">
        <v>147</v>
      </c>
      <c r="AV602" s="14" t="s">
        <v>147</v>
      </c>
      <c r="AW602" s="14" t="s">
        <v>4</v>
      </c>
      <c r="AX602" s="14" t="s">
        <v>81</v>
      </c>
      <c r="AY602" s="250" t="s">
        <v>139</v>
      </c>
    </row>
    <row r="603" s="12" customFormat="1" ht="22.8" customHeight="1">
      <c r="A603" s="12"/>
      <c r="B603" s="199"/>
      <c r="C603" s="200"/>
      <c r="D603" s="201" t="s">
        <v>72</v>
      </c>
      <c r="E603" s="213" t="s">
        <v>703</v>
      </c>
      <c r="F603" s="213" t="s">
        <v>704</v>
      </c>
      <c r="G603" s="200"/>
      <c r="H603" s="200"/>
      <c r="I603" s="203"/>
      <c r="J603" s="214">
        <f>BK603</f>
        <v>0</v>
      </c>
      <c r="K603" s="200"/>
      <c r="L603" s="205"/>
      <c r="M603" s="206"/>
      <c r="N603" s="207"/>
      <c r="O603" s="207"/>
      <c r="P603" s="208">
        <f>SUM(P604:P616)</f>
        <v>0</v>
      </c>
      <c r="Q603" s="207"/>
      <c r="R603" s="208">
        <f>SUM(R604:R616)</f>
        <v>0.0018600000000000001</v>
      </c>
      <c r="S603" s="207"/>
      <c r="T603" s="209">
        <f>SUM(T604:T616)</f>
        <v>0.038500000000000006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10" t="s">
        <v>147</v>
      </c>
      <c r="AT603" s="211" t="s">
        <v>72</v>
      </c>
      <c r="AU603" s="211" t="s">
        <v>81</v>
      </c>
      <c r="AY603" s="210" t="s">
        <v>139</v>
      </c>
      <c r="BK603" s="212">
        <f>SUM(BK604:BK616)</f>
        <v>0</v>
      </c>
    </row>
    <row r="604" s="2" customFormat="1" ht="24.15" customHeight="1">
      <c r="A604" s="38"/>
      <c r="B604" s="39"/>
      <c r="C604" s="215" t="s">
        <v>705</v>
      </c>
      <c r="D604" s="215" t="s">
        <v>142</v>
      </c>
      <c r="E604" s="216" t="s">
        <v>706</v>
      </c>
      <c r="F604" s="217" t="s">
        <v>707</v>
      </c>
      <c r="G604" s="218" t="s">
        <v>174</v>
      </c>
      <c r="H604" s="219">
        <v>6</v>
      </c>
      <c r="I604" s="220"/>
      <c r="J604" s="221">
        <f>ROUND(I604*H604,2)</f>
        <v>0</v>
      </c>
      <c r="K604" s="222"/>
      <c r="L604" s="44"/>
      <c r="M604" s="223" t="s">
        <v>1</v>
      </c>
      <c r="N604" s="224" t="s">
        <v>39</v>
      </c>
      <c r="O604" s="91"/>
      <c r="P604" s="225">
        <f>O604*H604</f>
        <v>0</v>
      </c>
      <c r="Q604" s="225">
        <v>0.00024000000000000001</v>
      </c>
      <c r="R604" s="225">
        <f>Q604*H604</f>
        <v>0.0014400000000000001</v>
      </c>
      <c r="S604" s="225">
        <v>0.0047299999999999998</v>
      </c>
      <c r="T604" s="226">
        <f>S604*H604</f>
        <v>0.028379999999999999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27" t="s">
        <v>257</v>
      </c>
      <c r="AT604" s="227" t="s">
        <v>142</v>
      </c>
      <c r="AU604" s="227" t="s">
        <v>147</v>
      </c>
      <c r="AY604" s="17" t="s">
        <v>139</v>
      </c>
      <c r="BE604" s="228">
        <f>IF(N604="základní",J604,0)</f>
        <v>0</v>
      </c>
      <c r="BF604" s="228">
        <f>IF(N604="snížená",J604,0)</f>
        <v>0</v>
      </c>
      <c r="BG604" s="228">
        <f>IF(N604="zákl. přenesená",J604,0)</f>
        <v>0</v>
      </c>
      <c r="BH604" s="228">
        <f>IF(N604="sníž. přenesená",J604,0)</f>
        <v>0</v>
      </c>
      <c r="BI604" s="228">
        <f>IF(N604="nulová",J604,0)</f>
        <v>0</v>
      </c>
      <c r="BJ604" s="17" t="s">
        <v>147</v>
      </c>
      <c r="BK604" s="228">
        <f>ROUND(I604*H604,2)</f>
        <v>0</v>
      </c>
      <c r="BL604" s="17" t="s">
        <v>257</v>
      </c>
      <c r="BM604" s="227" t="s">
        <v>708</v>
      </c>
    </row>
    <row r="605" s="14" customFormat="1">
      <c r="A605" s="14"/>
      <c r="B605" s="240"/>
      <c r="C605" s="241"/>
      <c r="D605" s="231" t="s">
        <v>149</v>
      </c>
      <c r="E605" s="242" t="s">
        <v>1</v>
      </c>
      <c r="F605" s="243" t="s">
        <v>176</v>
      </c>
      <c r="G605" s="241"/>
      <c r="H605" s="244">
        <v>6</v>
      </c>
      <c r="I605" s="245"/>
      <c r="J605" s="241"/>
      <c r="K605" s="241"/>
      <c r="L605" s="246"/>
      <c r="M605" s="247"/>
      <c r="N605" s="248"/>
      <c r="O605" s="248"/>
      <c r="P605" s="248"/>
      <c r="Q605" s="248"/>
      <c r="R605" s="248"/>
      <c r="S605" s="248"/>
      <c r="T605" s="249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0" t="s">
        <v>149</v>
      </c>
      <c r="AU605" s="250" t="s">
        <v>147</v>
      </c>
      <c r="AV605" s="14" t="s">
        <v>147</v>
      </c>
      <c r="AW605" s="14" t="s">
        <v>30</v>
      </c>
      <c r="AX605" s="14" t="s">
        <v>81</v>
      </c>
      <c r="AY605" s="250" t="s">
        <v>139</v>
      </c>
    </row>
    <row r="606" s="2" customFormat="1" ht="24.15" customHeight="1">
      <c r="A606" s="38"/>
      <c r="B606" s="39"/>
      <c r="C606" s="215" t="s">
        <v>709</v>
      </c>
      <c r="D606" s="215" t="s">
        <v>142</v>
      </c>
      <c r="E606" s="216" t="s">
        <v>710</v>
      </c>
      <c r="F606" s="217" t="s">
        <v>711</v>
      </c>
      <c r="G606" s="218" t="s">
        <v>712</v>
      </c>
      <c r="H606" s="219">
        <v>1</v>
      </c>
      <c r="I606" s="220"/>
      <c r="J606" s="221">
        <f>ROUND(I606*H606,2)</f>
        <v>0</v>
      </c>
      <c r="K606" s="222"/>
      <c r="L606" s="44"/>
      <c r="M606" s="223" t="s">
        <v>1</v>
      </c>
      <c r="N606" s="224" t="s">
        <v>39</v>
      </c>
      <c r="O606" s="91"/>
      <c r="P606" s="225">
        <f>O606*H606</f>
        <v>0</v>
      </c>
      <c r="Q606" s="225">
        <v>0</v>
      </c>
      <c r="R606" s="225">
        <f>Q606*H606</f>
        <v>0</v>
      </c>
      <c r="S606" s="225">
        <v>0.00513</v>
      </c>
      <c r="T606" s="226">
        <f>S606*H606</f>
        <v>0.00513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7" t="s">
        <v>257</v>
      </c>
      <c r="AT606" s="227" t="s">
        <v>142</v>
      </c>
      <c r="AU606" s="227" t="s">
        <v>147</v>
      </c>
      <c r="AY606" s="17" t="s">
        <v>139</v>
      </c>
      <c r="BE606" s="228">
        <f>IF(N606="základní",J606,0)</f>
        <v>0</v>
      </c>
      <c r="BF606" s="228">
        <f>IF(N606="snížená",J606,0)</f>
        <v>0</v>
      </c>
      <c r="BG606" s="228">
        <f>IF(N606="zákl. přenesená",J606,0)</f>
        <v>0</v>
      </c>
      <c r="BH606" s="228">
        <f>IF(N606="sníž. přenesená",J606,0)</f>
        <v>0</v>
      </c>
      <c r="BI606" s="228">
        <f>IF(N606="nulová",J606,0)</f>
        <v>0</v>
      </c>
      <c r="BJ606" s="17" t="s">
        <v>147</v>
      </c>
      <c r="BK606" s="228">
        <f>ROUND(I606*H606,2)</f>
        <v>0</v>
      </c>
      <c r="BL606" s="17" t="s">
        <v>257</v>
      </c>
      <c r="BM606" s="227" t="s">
        <v>713</v>
      </c>
    </row>
    <row r="607" s="2" customFormat="1" ht="16.5" customHeight="1">
      <c r="A607" s="38"/>
      <c r="B607" s="39"/>
      <c r="C607" s="215" t="s">
        <v>714</v>
      </c>
      <c r="D607" s="215" t="s">
        <v>142</v>
      </c>
      <c r="E607" s="216" t="s">
        <v>715</v>
      </c>
      <c r="F607" s="217" t="s">
        <v>716</v>
      </c>
      <c r="G607" s="218" t="s">
        <v>160</v>
      </c>
      <c r="H607" s="219">
        <v>1</v>
      </c>
      <c r="I607" s="220"/>
      <c r="J607" s="221">
        <f>ROUND(I607*H607,2)</f>
        <v>0</v>
      </c>
      <c r="K607" s="222"/>
      <c r="L607" s="44"/>
      <c r="M607" s="223" t="s">
        <v>1</v>
      </c>
      <c r="N607" s="224" t="s">
        <v>39</v>
      </c>
      <c r="O607" s="91"/>
      <c r="P607" s="225">
        <f>O607*H607</f>
        <v>0</v>
      </c>
      <c r="Q607" s="225">
        <v>0</v>
      </c>
      <c r="R607" s="225">
        <f>Q607*H607</f>
        <v>0</v>
      </c>
      <c r="S607" s="225">
        <v>0.00088999999999999995</v>
      </c>
      <c r="T607" s="226">
        <f>S607*H607</f>
        <v>0.00088999999999999995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27" t="s">
        <v>257</v>
      </c>
      <c r="AT607" s="227" t="s">
        <v>142</v>
      </c>
      <c r="AU607" s="227" t="s">
        <v>147</v>
      </c>
      <c r="AY607" s="17" t="s">
        <v>139</v>
      </c>
      <c r="BE607" s="228">
        <f>IF(N607="základní",J607,0)</f>
        <v>0</v>
      </c>
      <c r="BF607" s="228">
        <f>IF(N607="snížená",J607,0)</f>
        <v>0</v>
      </c>
      <c r="BG607" s="228">
        <f>IF(N607="zákl. přenesená",J607,0)</f>
        <v>0</v>
      </c>
      <c r="BH607" s="228">
        <f>IF(N607="sníž. přenesená",J607,0)</f>
        <v>0</v>
      </c>
      <c r="BI607" s="228">
        <f>IF(N607="nulová",J607,0)</f>
        <v>0</v>
      </c>
      <c r="BJ607" s="17" t="s">
        <v>147</v>
      </c>
      <c r="BK607" s="228">
        <f>ROUND(I607*H607,2)</f>
        <v>0</v>
      </c>
      <c r="BL607" s="17" t="s">
        <v>257</v>
      </c>
      <c r="BM607" s="227" t="s">
        <v>717</v>
      </c>
    </row>
    <row r="608" s="2" customFormat="1" ht="24.15" customHeight="1">
      <c r="A608" s="38"/>
      <c r="B608" s="39"/>
      <c r="C608" s="215" t="s">
        <v>718</v>
      </c>
      <c r="D608" s="215" t="s">
        <v>142</v>
      </c>
      <c r="E608" s="216" t="s">
        <v>719</v>
      </c>
      <c r="F608" s="217" t="s">
        <v>720</v>
      </c>
      <c r="G608" s="218" t="s">
        <v>613</v>
      </c>
      <c r="H608" s="219">
        <v>1</v>
      </c>
      <c r="I608" s="220"/>
      <c r="J608" s="221">
        <f>ROUND(I608*H608,2)</f>
        <v>0</v>
      </c>
      <c r="K608" s="222"/>
      <c r="L608" s="44"/>
      <c r="M608" s="223" t="s">
        <v>1</v>
      </c>
      <c r="N608" s="224" t="s">
        <v>39</v>
      </c>
      <c r="O608" s="91"/>
      <c r="P608" s="225">
        <f>O608*H608</f>
        <v>0</v>
      </c>
      <c r="Q608" s="225">
        <v>9.0000000000000006E-05</v>
      </c>
      <c r="R608" s="225">
        <f>Q608*H608</f>
        <v>9.0000000000000006E-05</v>
      </c>
      <c r="S608" s="225">
        <v>0</v>
      </c>
      <c r="T608" s="226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27" t="s">
        <v>257</v>
      </c>
      <c r="AT608" s="227" t="s">
        <v>142</v>
      </c>
      <c r="AU608" s="227" t="s">
        <v>147</v>
      </c>
      <c r="AY608" s="17" t="s">
        <v>139</v>
      </c>
      <c r="BE608" s="228">
        <f>IF(N608="základní",J608,0)</f>
        <v>0</v>
      </c>
      <c r="BF608" s="228">
        <f>IF(N608="snížená",J608,0)</f>
        <v>0</v>
      </c>
      <c r="BG608" s="228">
        <f>IF(N608="zákl. přenesená",J608,0)</f>
        <v>0</v>
      </c>
      <c r="BH608" s="228">
        <f>IF(N608="sníž. přenesená",J608,0)</f>
        <v>0</v>
      </c>
      <c r="BI608" s="228">
        <f>IF(N608="nulová",J608,0)</f>
        <v>0</v>
      </c>
      <c r="BJ608" s="17" t="s">
        <v>147</v>
      </c>
      <c r="BK608" s="228">
        <f>ROUND(I608*H608,2)</f>
        <v>0</v>
      </c>
      <c r="BL608" s="17" t="s">
        <v>257</v>
      </c>
      <c r="BM608" s="227" t="s">
        <v>721</v>
      </c>
    </row>
    <row r="609" s="13" customFormat="1">
      <c r="A609" s="13"/>
      <c r="B609" s="229"/>
      <c r="C609" s="230"/>
      <c r="D609" s="231" t="s">
        <v>149</v>
      </c>
      <c r="E609" s="232" t="s">
        <v>1</v>
      </c>
      <c r="F609" s="233" t="s">
        <v>722</v>
      </c>
      <c r="G609" s="230"/>
      <c r="H609" s="232" t="s">
        <v>1</v>
      </c>
      <c r="I609" s="234"/>
      <c r="J609" s="230"/>
      <c r="K609" s="230"/>
      <c r="L609" s="235"/>
      <c r="M609" s="236"/>
      <c r="N609" s="237"/>
      <c r="O609" s="237"/>
      <c r="P609" s="237"/>
      <c r="Q609" s="237"/>
      <c r="R609" s="237"/>
      <c r="S609" s="237"/>
      <c r="T609" s="238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9" t="s">
        <v>149</v>
      </c>
      <c r="AU609" s="239" t="s">
        <v>147</v>
      </c>
      <c r="AV609" s="13" t="s">
        <v>81</v>
      </c>
      <c r="AW609" s="13" t="s">
        <v>30</v>
      </c>
      <c r="AX609" s="13" t="s">
        <v>73</v>
      </c>
      <c r="AY609" s="239" t="s">
        <v>139</v>
      </c>
    </row>
    <row r="610" s="14" customFormat="1">
      <c r="A610" s="14"/>
      <c r="B610" s="240"/>
      <c r="C610" s="241"/>
      <c r="D610" s="231" t="s">
        <v>149</v>
      </c>
      <c r="E610" s="242" t="s">
        <v>1</v>
      </c>
      <c r="F610" s="243" t="s">
        <v>81</v>
      </c>
      <c r="G610" s="241"/>
      <c r="H610" s="244">
        <v>1</v>
      </c>
      <c r="I610" s="245"/>
      <c r="J610" s="241"/>
      <c r="K610" s="241"/>
      <c r="L610" s="246"/>
      <c r="M610" s="247"/>
      <c r="N610" s="248"/>
      <c r="O610" s="248"/>
      <c r="P610" s="248"/>
      <c r="Q610" s="248"/>
      <c r="R610" s="248"/>
      <c r="S610" s="248"/>
      <c r="T610" s="249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0" t="s">
        <v>149</v>
      </c>
      <c r="AU610" s="250" t="s">
        <v>147</v>
      </c>
      <c r="AV610" s="14" t="s">
        <v>147</v>
      </c>
      <c r="AW610" s="14" t="s">
        <v>30</v>
      </c>
      <c r="AX610" s="14" t="s">
        <v>81</v>
      </c>
      <c r="AY610" s="250" t="s">
        <v>139</v>
      </c>
    </row>
    <row r="611" s="2" customFormat="1" ht="16.5" customHeight="1">
      <c r="A611" s="38"/>
      <c r="B611" s="39"/>
      <c r="C611" s="251" t="s">
        <v>723</v>
      </c>
      <c r="D611" s="251" t="s">
        <v>152</v>
      </c>
      <c r="E611" s="252" t="s">
        <v>724</v>
      </c>
      <c r="F611" s="253" t="s">
        <v>725</v>
      </c>
      <c r="G611" s="254" t="s">
        <v>160</v>
      </c>
      <c r="H611" s="255">
        <v>1</v>
      </c>
      <c r="I611" s="256"/>
      <c r="J611" s="257">
        <f>ROUND(I611*H611,2)</f>
        <v>0</v>
      </c>
      <c r="K611" s="258"/>
      <c r="L611" s="259"/>
      <c r="M611" s="260" t="s">
        <v>1</v>
      </c>
      <c r="N611" s="261" t="s">
        <v>39</v>
      </c>
      <c r="O611" s="91"/>
      <c r="P611" s="225">
        <f>O611*H611</f>
        <v>0</v>
      </c>
      <c r="Q611" s="225">
        <v>5.0000000000000002E-05</v>
      </c>
      <c r="R611" s="225">
        <f>Q611*H611</f>
        <v>5.0000000000000002E-05</v>
      </c>
      <c r="S611" s="225">
        <v>0</v>
      </c>
      <c r="T611" s="226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227" t="s">
        <v>338</v>
      </c>
      <c r="AT611" s="227" t="s">
        <v>152</v>
      </c>
      <c r="AU611" s="227" t="s">
        <v>147</v>
      </c>
      <c r="AY611" s="17" t="s">
        <v>139</v>
      </c>
      <c r="BE611" s="228">
        <f>IF(N611="základní",J611,0)</f>
        <v>0</v>
      </c>
      <c r="BF611" s="228">
        <f>IF(N611="snížená",J611,0)</f>
        <v>0</v>
      </c>
      <c r="BG611" s="228">
        <f>IF(N611="zákl. přenesená",J611,0)</f>
        <v>0</v>
      </c>
      <c r="BH611" s="228">
        <f>IF(N611="sníž. přenesená",J611,0)</f>
        <v>0</v>
      </c>
      <c r="BI611" s="228">
        <f>IF(N611="nulová",J611,0)</f>
        <v>0</v>
      </c>
      <c r="BJ611" s="17" t="s">
        <v>147</v>
      </c>
      <c r="BK611" s="228">
        <f>ROUND(I611*H611,2)</f>
        <v>0</v>
      </c>
      <c r="BL611" s="17" t="s">
        <v>257</v>
      </c>
      <c r="BM611" s="227" t="s">
        <v>726</v>
      </c>
    </row>
    <row r="612" s="2" customFormat="1" ht="24.15" customHeight="1">
      <c r="A612" s="38"/>
      <c r="B612" s="39"/>
      <c r="C612" s="215" t="s">
        <v>727</v>
      </c>
      <c r="D612" s="215" t="s">
        <v>142</v>
      </c>
      <c r="E612" s="216" t="s">
        <v>728</v>
      </c>
      <c r="F612" s="217" t="s">
        <v>729</v>
      </c>
      <c r="G612" s="218" t="s">
        <v>160</v>
      </c>
      <c r="H612" s="219">
        <v>1</v>
      </c>
      <c r="I612" s="220"/>
      <c r="J612" s="221">
        <f>ROUND(I612*H612,2)</f>
        <v>0</v>
      </c>
      <c r="K612" s="222"/>
      <c r="L612" s="44"/>
      <c r="M612" s="223" t="s">
        <v>1</v>
      </c>
      <c r="N612" s="224" t="s">
        <v>39</v>
      </c>
      <c r="O612" s="91"/>
      <c r="P612" s="225">
        <f>O612*H612</f>
        <v>0</v>
      </c>
      <c r="Q612" s="225">
        <v>0.00027999999999999998</v>
      </c>
      <c r="R612" s="225">
        <f>Q612*H612</f>
        <v>0.00027999999999999998</v>
      </c>
      <c r="S612" s="225">
        <v>0.0041000000000000003</v>
      </c>
      <c r="T612" s="226">
        <f>S612*H612</f>
        <v>0.0041000000000000003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27" t="s">
        <v>257</v>
      </c>
      <c r="AT612" s="227" t="s">
        <v>142</v>
      </c>
      <c r="AU612" s="227" t="s">
        <v>147</v>
      </c>
      <c r="AY612" s="17" t="s">
        <v>139</v>
      </c>
      <c r="BE612" s="228">
        <f>IF(N612="základní",J612,0)</f>
        <v>0</v>
      </c>
      <c r="BF612" s="228">
        <f>IF(N612="snížená",J612,0)</f>
        <v>0</v>
      </c>
      <c r="BG612" s="228">
        <f>IF(N612="zákl. přenesená",J612,0)</f>
        <v>0</v>
      </c>
      <c r="BH612" s="228">
        <f>IF(N612="sníž. přenesená",J612,0)</f>
        <v>0</v>
      </c>
      <c r="BI612" s="228">
        <f>IF(N612="nulová",J612,0)</f>
        <v>0</v>
      </c>
      <c r="BJ612" s="17" t="s">
        <v>147</v>
      </c>
      <c r="BK612" s="228">
        <f>ROUND(I612*H612,2)</f>
        <v>0</v>
      </c>
      <c r="BL612" s="17" t="s">
        <v>257</v>
      </c>
      <c r="BM612" s="227" t="s">
        <v>730</v>
      </c>
    </row>
    <row r="613" s="14" customFormat="1">
      <c r="A613" s="14"/>
      <c r="B613" s="240"/>
      <c r="C613" s="241"/>
      <c r="D613" s="231" t="s">
        <v>149</v>
      </c>
      <c r="E613" s="242" t="s">
        <v>1</v>
      </c>
      <c r="F613" s="243" t="s">
        <v>81</v>
      </c>
      <c r="G613" s="241"/>
      <c r="H613" s="244">
        <v>1</v>
      </c>
      <c r="I613" s="245"/>
      <c r="J613" s="241"/>
      <c r="K613" s="241"/>
      <c r="L613" s="246"/>
      <c r="M613" s="247"/>
      <c r="N613" s="248"/>
      <c r="O613" s="248"/>
      <c r="P613" s="248"/>
      <c r="Q613" s="248"/>
      <c r="R613" s="248"/>
      <c r="S613" s="248"/>
      <c r="T613" s="249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0" t="s">
        <v>149</v>
      </c>
      <c r="AU613" s="250" t="s">
        <v>147</v>
      </c>
      <c r="AV613" s="14" t="s">
        <v>147</v>
      </c>
      <c r="AW613" s="14" t="s">
        <v>30</v>
      </c>
      <c r="AX613" s="14" t="s">
        <v>81</v>
      </c>
      <c r="AY613" s="250" t="s">
        <v>139</v>
      </c>
    </row>
    <row r="614" s="2" customFormat="1" ht="24.15" customHeight="1">
      <c r="A614" s="38"/>
      <c r="B614" s="39"/>
      <c r="C614" s="215" t="s">
        <v>731</v>
      </c>
      <c r="D614" s="215" t="s">
        <v>142</v>
      </c>
      <c r="E614" s="216" t="s">
        <v>732</v>
      </c>
      <c r="F614" s="217" t="s">
        <v>733</v>
      </c>
      <c r="G614" s="218" t="s">
        <v>145</v>
      </c>
      <c r="H614" s="219">
        <v>0.002</v>
      </c>
      <c r="I614" s="220"/>
      <c r="J614" s="221">
        <f>ROUND(I614*H614,2)</f>
        <v>0</v>
      </c>
      <c r="K614" s="222"/>
      <c r="L614" s="44"/>
      <c r="M614" s="223" t="s">
        <v>1</v>
      </c>
      <c r="N614" s="224" t="s">
        <v>39</v>
      </c>
      <c r="O614" s="91"/>
      <c r="P614" s="225">
        <f>O614*H614</f>
        <v>0</v>
      </c>
      <c r="Q614" s="225">
        <v>0</v>
      </c>
      <c r="R614" s="225">
        <f>Q614*H614</f>
        <v>0</v>
      </c>
      <c r="S614" s="225">
        <v>0</v>
      </c>
      <c r="T614" s="226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227" t="s">
        <v>257</v>
      </c>
      <c r="AT614" s="227" t="s">
        <v>142</v>
      </c>
      <c r="AU614" s="227" t="s">
        <v>147</v>
      </c>
      <c r="AY614" s="17" t="s">
        <v>139</v>
      </c>
      <c r="BE614" s="228">
        <f>IF(N614="základní",J614,0)</f>
        <v>0</v>
      </c>
      <c r="BF614" s="228">
        <f>IF(N614="snížená",J614,0)</f>
        <v>0</v>
      </c>
      <c r="BG614" s="228">
        <f>IF(N614="zákl. přenesená",J614,0)</f>
        <v>0</v>
      </c>
      <c r="BH614" s="228">
        <f>IF(N614="sníž. přenesená",J614,0)</f>
        <v>0</v>
      </c>
      <c r="BI614" s="228">
        <f>IF(N614="nulová",J614,0)</f>
        <v>0</v>
      </c>
      <c r="BJ614" s="17" t="s">
        <v>147</v>
      </c>
      <c r="BK614" s="228">
        <f>ROUND(I614*H614,2)</f>
        <v>0</v>
      </c>
      <c r="BL614" s="17" t="s">
        <v>257</v>
      </c>
      <c r="BM614" s="227" t="s">
        <v>734</v>
      </c>
    </row>
    <row r="615" s="2" customFormat="1" ht="33" customHeight="1">
      <c r="A615" s="38"/>
      <c r="B615" s="39"/>
      <c r="C615" s="215" t="s">
        <v>735</v>
      </c>
      <c r="D615" s="215" t="s">
        <v>142</v>
      </c>
      <c r="E615" s="216" t="s">
        <v>736</v>
      </c>
      <c r="F615" s="217" t="s">
        <v>737</v>
      </c>
      <c r="G615" s="218" t="s">
        <v>145</v>
      </c>
      <c r="H615" s="219">
        <v>0.0040000000000000001</v>
      </c>
      <c r="I615" s="220"/>
      <c r="J615" s="221">
        <f>ROUND(I615*H615,2)</f>
        <v>0</v>
      </c>
      <c r="K615" s="222"/>
      <c r="L615" s="44"/>
      <c r="M615" s="223" t="s">
        <v>1</v>
      </c>
      <c r="N615" s="224" t="s">
        <v>39</v>
      </c>
      <c r="O615" s="91"/>
      <c r="P615" s="225">
        <f>O615*H615</f>
        <v>0</v>
      </c>
      <c r="Q615" s="225">
        <v>0</v>
      </c>
      <c r="R615" s="225">
        <f>Q615*H615</f>
        <v>0</v>
      </c>
      <c r="S615" s="225">
        <v>0</v>
      </c>
      <c r="T615" s="226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27" t="s">
        <v>257</v>
      </c>
      <c r="AT615" s="227" t="s">
        <v>142</v>
      </c>
      <c r="AU615" s="227" t="s">
        <v>147</v>
      </c>
      <c r="AY615" s="17" t="s">
        <v>139</v>
      </c>
      <c r="BE615" s="228">
        <f>IF(N615="základní",J615,0)</f>
        <v>0</v>
      </c>
      <c r="BF615" s="228">
        <f>IF(N615="snížená",J615,0)</f>
        <v>0</v>
      </c>
      <c r="BG615" s="228">
        <f>IF(N615="zákl. přenesená",J615,0)</f>
        <v>0</v>
      </c>
      <c r="BH615" s="228">
        <f>IF(N615="sníž. přenesená",J615,0)</f>
        <v>0</v>
      </c>
      <c r="BI615" s="228">
        <f>IF(N615="nulová",J615,0)</f>
        <v>0</v>
      </c>
      <c r="BJ615" s="17" t="s">
        <v>147</v>
      </c>
      <c r="BK615" s="228">
        <f>ROUND(I615*H615,2)</f>
        <v>0</v>
      </c>
      <c r="BL615" s="17" t="s">
        <v>257</v>
      </c>
      <c r="BM615" s="227" t="s">
        <v>738</v>
      </c>
    </row>
    <row r="616" s="14" customFormat="1">
      <c r="A616" s="14"/>
      <c r="B616" s="240"/>
      <c r="C616" s="241"/>
      <c r="D616" s="231" t="s">
        <v>149</v>
      </c>
      <c r="E616" s="241"/>
      <c r="F616" s="243" t="s">
        <v>739</v>
      </c>
      <c r="G616" s="241"/>
      <c r="H616" s="244">
        <v>0.0040000000000000001</v>
      </c>
      <c r="I616" s="245"/>
      <c r="J616" s="241"/>
      <c r="K616" s="241"/>
      <c r="L616" s="246"/>
      <c r="M616" s="247"/>
      <c r="N616" s="248"/>
      <c r="O616" s="248"/>
      <c r="P616" s="248"/>
      <c r="Q616" s="248"/>
      <c r="R616" s="248"/>
      <c r="S616" s="248"/>
      <c r="T616" s="249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0" t="s">
        <v>149</v>
      </c>
      <c r="AU616" s="250" t="s">
        <v>147</v>
      </c>
      <c r="AV616" s="14" t="s">
        <v>147</v>
      </c>
      <c r="AW616" s="14" t="s">
        <v>4</v>
      </c>
      <c r="AX616" s="14" t="s">
        <v>81</v>
      </c>
      <c r="AY616" s="250" t="s">
        <v>139</v>
      </c>
    </row>
    <row r="617" s="12" customFormat="1" ht="22.8" customHeight="1">
      <c r="A617" s="12"/>
      <c r="B617" s="199"/>
      <c r="C617" s="200"/>
      <c r="D617" s="201" t="s">
        <v>72</v>
      </c>
      <c r="E617" s="213" t="s">
        <v>740</v>
      </c>
      <c r="F617" s="213" t="s">
        <v>741</v>
      </c>
      <c r="G617" s="200"/>
      <c r="H617" s="200"/>
      <c r="I617" s="203"/>
      <c r="J617" s="214">
        <f>BK617</f>
        <v>0</v>
      </c>
      <c r="K617" s="200"/>
      <c r="L617" s="205"/>
      <c r="M617" s="206"/>
      <c r="N617" s="207"/>
      <c r="O617" s="207"/>
      <c r="P617" s="208">
        <f>SUM(P618:P683)</f>
        <v>0</v>
      </c>
      <c r="Q617" s="207"/>
      <c r="R617" s="208">
        <f>SUM(R618:R683)</f>
        <v>0.10331999999999998</v>
      </c>
      <c r="S617" s="207"/>
      <c r="T617" s="209">
        <f>SUM(T618:T683)</f>
        <v>0.14583000000000002</v>
      </c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R617" s="210" t="s">
        <v>147</v>
      </c>
      <c r="AT617" s="211" t="s">
        <v>72</v>
      </c>
      <c r="AU617" s="211" t="s">
        <v>81</v>
      </c>
      <c r="AY617" s="210" t="s">
        <v>139</v>
      </c>
      <c r="BK617" s="212">
        <f>SUM(BK618:BK683)</f>
        <v>0</v>
      </c>
    </row>
    <row r="618" s="2" customFormat="1" ht="16.5" customHeight="1">
      <c r="A618" s="38"/>
      <c r="B618" s="39"/>
      <c r="C618" s="215" t="s">
        <v>742</v>
      </c>
      <c r="D618" s="215" t="s">
        <v>142</v>
      </c>
      <c r="E618" s="216" t="s">
        <v>743</v>
      </c>
      <c r="F618" s="217" t="s">
        <v>744</v>
      </c>
      <c r="G618" s="218" t="s">
        <v>613</v>
      </c>
      <c r="H618" s="219">
        <v>1</v>
      </c>
      <c r="I618" s="220"/>
      <c r="J618" s="221">
        <f>ROUND(I618*H618,2)</f>
        <v>0</v>
      </c>
      <c r="K618" s="222"/>
      <c r="L618" s="44"/>
      <c r="M618" s="223" t="s">
        <v>1</v>
      </c>
      <c r="N618" s="224" t="s">
        <v>39</v>
      </c>
      <c r="O618" s="91"/>
      <c r="P618" s="225">
        <f>O618*H618</f>
        <v>0</v>
      </c>
      <c r="Q618" s="225">
        <v>0</v>
      </c>
      <c r="R618" s="225">
        <f>Q618*H618</f>
        <v>0</v>
      </c>
      <c r="S618" s="225">
        <v>0.01933</v>
      </c>
      <c r="T618" s="226">
        <f>S618*H618</f>
        <v>0.01933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27" t="s">
        <v>257</v>
      </c>
      <c r="AT618" s="227" t="s">
        <v>142</v>
      </c>
      <c r="AU618" s="227" t="s">
        <v>147</v>
      </c>
      <c r="AY618" s="17" t="s">
        <v>139</v>
      </c>
      <c r="BE618" s="228">
        <f>IF(N618="základní",J618,0)</f>
        <v>0</v>
      </c>
      <c r="BF618" s="228">
        <f>IF(N618="snížená",J618,0)</f>
        <v>0</v>
      </c>
      <c r="BG618" s="228">
        <f>IF(N618="zákl. přenesená",J618,0)</f>
        <v>0</v>
      </c>
      <c r="BH618" s="228">
        <f>IF(N618="sníž. přenesená",J618,0)</f>
        <v>0</v>
      </c>
      <c r="BI618" s="228">
        <f>IF(N618="nulová",J618,0)</f>
        <v>0</v>
      </c>
      <c r="BJ618" s="17" t="s">
        <v>147</v>
      </c>
      <c r="BK618" s="228">
        <f>ROUND(I618*H618,2)</f>
        <v>0</v>
      </c>
      <c r="BL618" s="17" t="s">
        <v>257</v>
      </c>
      <c r="BM618" s="227" t="s">
        <v>745</v>
      </c>
    </row>
    <row r="619" s="2" customFormat="1" ht="21.75" customHeight="1">
      <c r="A619" s="38"/>
      <c r="B619" s="39"/>
      <c r="C619" s="215" t="s">
        <v>746</v>
      </c>
      <c r="D619" s="215" t="s">
        <v>142</v>
      </c>
      <c r="E619" s="216" t="s">
        <v>747</v>
      </c>
      <c r="F619" s="217" t="s">
        <v>748</v>
      </c>
      <c r="G619" s="218" t="s">
        <v>160</v>
      </c>
      <c r="H619" s="219">
        <v>1</v>
      </c>
      <c r="I619" s="220"/>
      <c r="J619" s="221">
        <f>ROUND(I619*H619,2)</f>
        <v>0</v>
      </c>
      <c r="K619" s="222"/>
      <c r="L619" s="44"/>
      <c r="M619" s="223" t="s">
        <v>1</v>
      </c>
      <c r="N619" s="224" t="s">
        <v>39</v>
      </c>
      <c r="O619" s="91"/>
      <c r="P619" s="225">
        <f>O619*H619</f>
        <v>0</v>
      </c>
      <c r="Q619" s="225">
        <v>0.0012700000000000001</v>
      </c>
      <c r="R619" s="225">
        <f>Q619*H619</f>
        <v>0.0012700000000000001</v>
      </c>
      <c r="S619" s="225">
        <v>0</v>
      </c>
      <c r="T619" s="226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27" t="s">
        <v>257</v>
      </c>
      <c r="AT619" s="227" t="s">
        <v>142</v>
      </c>
      <c r="AU619" s="227" t="s">
        <v>147</v>
      </c>
      <c r="AY619" s="17" t="s">
        <v>139</v>
      </c>
      <c r="BE619" s="228">
        <f>IF(N619="základní",J619,0)</f>
        <v>0</v>
      </c>
      <c r="BF619" s="228">
        <f>IF(N619="snížená",J619,0)</f>
        <v>0</v>
      </c>
      <c r="BG619" s="228">
        <f>IF(N619="zákl. přenesená",J619,0)</f>
        <v>0</v>
      </c>
      <c r="BH619" s="228">
        <f>IF(N619="sníž. přenesená",J619,0)</f>
        <v>0</v>
      </c>
      <c r="BI619" s="228">
        <f>IF(N619="nulová",J619,0)</f>
        <v>0</v>
      </c>
      <c r="BJ619" s="17" t="s">
        <v>147</v>
      </c>
      <c r="BK619" s="228">
        <f>ROUND(I619*H619,2)</f>
        <v>0</v>
      </c>
      <c r="BL619" s="17" t="s">
        <v>257</v>
      </c>
      <c r="BM619" s="227" t="s">
        <v>749</v>
      </c>
    </row>
    <row r="620" s="14" customFormat="1">
      <c r="A620" s="14"/>
      <c r="B620" s="240"/>
      <c r="C620" s="241"/>
      <c r="D620" s="231" t="s">
        <v>149</v>
      </c>
      <c r="E620" s="242" t="s">
        <v>1</v>
      </c>
      <c r="F620" s="243" t="s">
        <v>81</v>
      </c>
      <c r="G620" s="241"/>
      <c r="H620" s="244">
        <v>1</v>
      </c>
      <c r="I620" s="245"/>
      <c r="J620" s="241"/>
      <c r="K620" s="241"/>
      <c r="L620" s="246"/>
      <c r="M620" s="247"/>
      <c r="N620" s="248"/>
      <c r="O620" s="248"/>
      <c r="P620" s="248"/>
      <c r="Q620" s="248"/>
      <c r="R620" s="248"/>
      <c r="S620" s="248"/>
      <c r="T620" s="249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0" t="s">
        <v>149</v>
      </c>
      <c r="AU620" s="250" t="s">
        <v>147</v>
      </c>
      <c r="AV620" s="14" t="s">
        <v>147</v>
      </c>
      <c r="AW620" s="14" t="s">
        <v>30</v>
      </c>
      <c r="AX620" s="14" t="s">
        <v>81</v>
      </c>
      <c r="AY620" s="250" t="s">
        <v>139</v>
      </c>
    </row>
    <row r="621" s="2" customFormat="1" ht="21.75" customHeight="1">
      <c r="A621" s="38"/>
      <c r="B621" s="39"/>
      <c r="C621" s="251" t="s">
        <v>750</v>
      </c>
      <c r="D621" s="251" t="s">
        <v>152</v>
      </c>
      <c r="E621" s="252" t="s">
        <v>751</v>
      </c>
      <c r="F621" s="253" t="s">
        <v>752</v>
      </c>
      <c r="G621" s="254" t="s">
        <v>160</v>
      </c>
      <c r="H621" s="255">
        <v>1</v>
      </c>
      <c r="I621" s="256"/>
      <c r="J621" s="257">
        <f>ROUND(I621*H621,2)</f>
        <v>0</v>
      </c>
      <c r="K621" s="258"/>
      <c r="L621" s="259"/>
      <c r="M621" s="260" t="s">
        <v>1</v>
      </c>
      <c r="N621" s="261" t="s">
        <v>39</v>
      </c>
      <c r="O621" s="91"/>
      <c r="P621" s="225">
        <f>O621*H621</f>
        <v>0</v>
      </c>
      <c r="Q621" s="225">
        <v>0.023</v>
      </c>
      <c r="R621" s="225">
        <f>Q621*H621</f>
        <v>0.023</v>
      </c>
      <c r="S621" s="225">
        <v>0</v>
      </c>
      <c r="T621" s="226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27" t="s">
        <v>338</v>
      </c>
      <c r="AT621" s="227" t="s">
        <v>152</v>
      </c>
      <c r="AU621" s="227" t="s">
        <v>147</v>
      </c>
      <c r="AY621" s="17" t="s">
        <v>139</v>
      </c>
      <c r="BE621" s="228">
        <f>IF(N621="základní",J621,0)</f>
        <v>0</v>
      </c>
      <c r="BF621" s="228">
        <f>IF(N621="snížená",J621,0)</f>
        <v>0</v>
      </c>
      <c r="BG621" s="228">
        <f>IF(N621="zákl. přenesená",J621,0)</f>
        <v>0</v>
      </c>
      <c r="BH621" s="228">
        <f>IF(N621="sníž. přenesená",J621,0)</f>
        <v>0</v>
      </c>
      <c r="BI621" s="228">
        <f>IF(N621="nulová",J621,0)</f>
        <v>0</v>
      </c>
      <c r="BJ621" s="17" t="s">
        <v>147</v>
      </c>
      <c r="BK621" s="228">
        <f>ROUND(I621*H621,2)</f>
        <v>0</v>
      </c>
      <c r="BL621" s="17" t="s">
        <v>257</v>
      </c>
      <c r="BM621" s="227" t="s">
        <v>753</v>
      </c>
    </row>
    <row r="622" s="14" customFormat="1">
      <c r="A622" s="14"/>
      <c r="B622" s="240"/>
      <c r="C622" s="241"/>
      <c r="D622" s="231" t="s">
        <v>149</v>
      </c>
      <c r="E622" s="242" t="s">
        <v>1</v>
      </c>
      <c r="F622" s="243" t="s">
        <v>81</v>
      </c>
      <c r="G622" s="241"/>
      <c r="H622" s="244">
        <v>1</v>
      </c>
      <c r="I622" s="245"/>
      <c r="J622" s="241"/>
      <c r="K622" s="241"/>
      <c r="L622" s="246"/>
      <c r="M622" s="247"/>
      <c r="N622" s="248"/>
      <c r="O622" s="248"/>
      <c r="P622" s="248"/>
      <c r="Q622" s="248"/>
      <c r="R622" s="248"/>
      <c r="S622" s="248"/>
      <c r="T622" s="24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0" t="s">
        <v>149</v>
      </c>
      <c r="AU622" s="250" t="s">
        <v>147</v>
      </c>
      <c r="AV622" s="14" t="s">
        <v>147</v>
      </c>
      <c r="AW622" s="14" t="s">
        <v>30</v>
      </c>
      <c r="AX622" s="14" t="s">
        <v>81</v>
      </c>
      <c r="AY622" s="250" t="s">
        <v>139</v>
      </c>
    </row>
    <row r="623" s="2" customFormat="1" ht="16.5" customHeight="1">
      <c r="A623" s="38"/>
      <c r="B623" s="39"/>
      <c r="C623" s="215" t="s">
        <v>754</v>
      </c>
      <c r="D623" s="215" t="s">
        <v>142</v>
      </c>
      <c r="E623" s="216" t="s">
        <v>755</v>
      </c>
      <c r="F623" s="217" t="s">
        <v>756</v>
      </c>
      <c r="G623" s="218" t="s">
        <v>160</v>
      </c>
      <c r="H623" s="219">
        <v>1</v>
      </c>
      <c r="I623" s="220"/>
      <c r="J623" s="221">
        <f>ROUND(I623*H623,2)</f>
        <v>0</v>
      </c>
      <c r="K623" s="222"/>
      <c r="L623" s="44"/>
      <c r="M623" s="223" t="s">
        <v>1</v>
      </c>
      <c r="N623" s="224" t="s">
        <v>39</v>
      </c>
      <c r="O623" s="91"/>
      <c r="P623" s="225">
        <f>O623*H623</f>
        <v>0</v>
      </c>
      <c r="Q623" s="225">
        <v>0</v>
      </c>
      <c r="R623" s="225">
        <f>Q623*H623</f>
        <v>0</v>
      </c>
      <c r="S623" s="225">
        <v>0</v>
      </c>
      <c r="T623" s="226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27" t="s">
        <v>257</v>
      </c>
      <c r="AT623" s="227" t="s">
        <v>142</v>
      </c>
      <c r="AU623" s="227" t="s">
        <v>147</v>
      </c>
      <c r="AY623" s="17" t="s">
        <v>139</v>
      </c>
      <c r="BE623" s="228">
        <f>IF(N623="základní",J623,0)</f>
        <v>0</v>
      </c>
      <c r="BF623" s="228">
        <f>IF(N623="snížená",J623,0)</f>
        <v>0</v>
      </c>
      <c r="BG623" s="228">
        <f>IF(N623="zákl. přenesená",J623,0)</f>
        <v>0</v>
      </c>
      <c r="BH623" s="228">
        <f>IF(N623="sníž. přenesená",J623,0)</f>
        <v>0</v>
      </c>
      <c r="BI623" s="228">
        <f>IF(N623="nulová",J623,0)</f>
        <v>0</v>
      </c>
      <c r="BJ623" s="17" t="s">
        <v>147</v>
      </c>
      <c r="BK623" s="228">
        <f>ROUND(I623*H623,2)</f>
        <v>0</v>
      </c>
      <c r="BL623" s="17" t="s">
        <v>257</v>
      </c>
      <c r="BM623" s="227" t="s">
        <v>757</v>
      </c>
    </row>
    <row r="624" s="2" customFormat="1" ht="21.75" customHeight="1">
      <c r="A624" s="38"/>
      <c r="B624" s="39"/>
      <c r="C624" s="251" t="s">
        <v>758</v>
      </c>
      <c r="D624" s="251" t="s">
        <v>152</v>
      </c>
      <c r="E624" s="252" t="s">
        <v>759</v>
      </c>
      <c r="F624" s="253" t="s">
        <v>760</v>
      </c>
      <c r="G624" s="254" t="s">
        <v>160</v>
      </c>
      <c r="H624" s="255">
        <v>1</v>
      </c>
      <c r="I624" s="256"/>
      <c r="J624" s="257">
        <f>ROUND(I624*H624,2)</f>
        <v>0</v>
      </c>
      <c r="K624" s="258"/>
      <c r="L624" s="259"/>
      <c r="M624" s="260" t="s">
        <v>1</v>
      </c>
      <c r="N624" s="261" t="s">
        <v>39</v>
      </c>
      <c r="O624" s="91"/>
      <c r="P624" s="225">
        <f>O624*H624</f>
        <v>0</v>
      </c>
      <c r="Q624" s="225">
        <v>0.0022000000000000001</v>
      </c>
      <c r="R624" s="225">
        <f>Q624*H624</f>
        <v>0.0022000000000000001</v>
      </c>
      <c r="S624" s="225">
        <v>0</v>
      </c>
      <c r="T624" s="226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227" t="s">
        <v>338</v>
      </c>
      <c r="AT624" s="227" t="s">
        <v>152</v>
      </c>
      <c r="AU624" s="227" t="s">
        <v>147</v>
      </c>
      <c r="AY624" s="17" t="s">
        <v>139</v>
      </c>
      <c r="BE624" s="228">
        <f>IF(N624="základní",J624,0)</f>
        <v>0</v>
      </c>
      <c r="BF624" s="228">
        <f>IF(N624="snížená",J624,0)</f>
        <v>0</v>
      </c>
      <c r="BG624" s="228">
        <f>IF(N624="zákl. přenesená",J624,0)</f>
        <v>0</v>
      </c>
      <c r="BH624" s="228">
        <f>IF(N624="sníž. přenesená",J624,0)</f>
        <v>0</v>
      </c>
      <c r="BI624" s="228">
        <f>IF(N624="nulová",J624,0)</f>
        <v>0</v>
      </c>
      <c r="BJ624" s="17" t="s">
        <v>147</v>
      </c>
      <c r="BK624" s="228">
        <f>ROUND(I624*H624,2)</f>
        <v>0</v>
      </c>
      <c r="BL624" s="17" t="s">
        <v>257</v>
      </c>
      <c r="BM624" s="227" t="s">
        <v>761</v>
      </c>
    </row>
    <row r="625" s="14" customFormat="1">
      <c r="A625" s="14"/>
      <c r="B625" s="240"/>
      <c r="C625" s="241"/>
      <c r="D625" s="231" t="s">
        <v>149</v>
      </c>
      <c r="E625" s="242" t="s">
        <v>1</v>
      </c>
      <c r="F625" s="243" t="s">
        <v>81</v>
      </c>
      <c r="G625" s="241"/>
      <c r="H625" s="244">
        <v>1</v>
      </c>
      <c r="I625" s="245"/>
      <c r="J625" s="241"/>
      <c r="K625" s="241"/>
      <c r="L625" s="246"/>
      <c r="M625" s="247"/>
      <c r="N625" s="248"/>
      <c r="O625" s="248"/>
      <c r="P625" s="248"/>
      <c r="Q625" s="248"/>
      <c r="R625" s="248"/>
      <c r="S625" s="248"/>
      <c r="T625" s="249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0" t="s">
        <v>149</v>
      </c>
      <c r="AU625" s="250" t="s">
        <v>147</v>
      </c>
      <c r="AV625" s="14" t="s">
        <v>147</v>
      </c>
      <c r="AW625" s="14" t="s">
        <v>30</v>
      </c>
      <c r="AX625" s="14" t="s">
        <v>81</v>
      </c>
      <c r="AY625" s="250" t="s">
        <v>139</v>
      </c>
    </row>
    <row r="626" s="2" customFormat="1" ht="16.5" customHeight="1">
      <c r="A626" s="38"/>
      <c r="B626" s="39"/>
      <c r="C626" s="215" t="s">
        <v>762</v>
      </c>
      <c r="D626" s="215" t="s">
        <v>142</v>
      </c>
      <c r="E626" s="216" t="s">
        <v>763</v>
      </c>
      <c r="F626" s="217" t="s">
        <v>764</v>
      </c>
      <c r="G626" s="218" t="s">
        <v>613</v>
      </c>
      <c r="H626" s="219">
        <v>1</v>
      </c>
      <c r="I626" s="220"/>
      <c r="J626" s="221">
        <f>ROUND(I626*H626,2)</f>
        <v>0</v>
      </c>
      <c r="K626" s="222"/>
      <c r="L626" s="44"/>
      <c r="M626" s="223" t="s">
        <v>1</v>
      </c>
      <c r="N626" s="224" t="s">
        <v>39</v>
      </c>
      <c r="O626" s="91"/>
      <c r="P626" s="225">
        <f>O626*H626</f>
        <v>0</v>
      </c>
      <c r="Q626" s="225">
        <v>0</v>
      </c>
      <c r="R626" s="225">
        <f>Q626*H626</f>
        <v>0</v>
      </c>
      <c r="S626" s="225">
        <v>0.019460000000000002</v>
      </c>
      <c r="T626" s="226">
        <f>S626*H626</f>
        <v>0.019460000000000002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27" t="s">
        <v>257</v>
      </c>
      <c r="AT626" s="227" t="s">
        <v>142</v>
      </c>
      <c r="AU626" s="227" t="s">
        <v>147</v>
      </c>
      <c r="AY626" s="17" t="s">
        <v>139</v>
      </c>
      <c r="BE626" s="228">
        <f>IF(N626="základní",J626,0)</f>
        <v>0</v>
      </c>
      <c r="BF626" s="228">
        <f>IF(N626="snížená",J626,0)</f>
        <v>0</v>
      </c>
      <c r="BG626" s="228">
        <f>IF(N626="zákl. přenesená",J626,0)</f>
        <v>0</v>
      </c>
      <c r="BH626" s="228">
        <f>IF(N626="sníž. přenesená",J626,0)</f>
        <v>0</v>
      </c>
      <c r="BI626" s="228">
        <f>IF(N626="nulová",J626,0)</f>
        <v>0</v>
      </c>
      <c r="BJ626" s="17" t="s">
        <v>147</v>
      </c>
      <c r="BK626" s="228">
        <f>ROUND(I626*H626,2)</f>
        <v>0</v>
      </c>
      <c r="BL626" s="17" t="s">
        <v>257</v>
      </c>
      <c r="BM626" s="227" t="s">
        <v>765</v>
      </c>
    </row>
    <row r="627" s="2" customFormat="1" ht="21.75" customHeight="1">
      <c r="A627" s="38"/>
      <c r="B627" s="39"/>
      <c r="C627" s="215" t="s">
        <v>766</v>
      </c>
      <c r="D627" s="215" t="s">
        <v>142</v>
      </c>
      <c r="E627" s="216" t="s">
        <v>767</v>
      </c>
      <c r="F627" s="217" t="s">
        <v>768</v>
      </c>
      <c r="G627" s="218" t="s">
        <v>613</v>
      </c>
      <c r="H627" s="219">
        <v>1</v>
      </c>
      <c r="I627" s="220"/>
      <c r="J627" s="221">
        <f>ROUND(I627*H627,2)</f>
        <v>0</v>
      </c>
      <c r="K627" s="222"/>
      <c r="L627" s="44"/>
      <c r="M627" s="223" t="s">
        <v>1</v>
      </c>
      <c r="N627" s="224" t="s">
        <v>39</v>
      </c>
      <c r="O627" s="91"/>
      <c r="P627" s="225">
        <f>O627*H627</f>
        <v>0</v>
      </c>
      <c r="Q627" s="225">
        <v>0.0022300000000000002</v>
      </c>
      <c r="R627" s="225">
        <f>Q627*H627</f>
        <v>0.0022300000000000002</v>
      </c>
      <c r="S627" s="225">
        <v>0</v>
      </c>
      <c r="T627" s="226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7" t="s">
        <v>257</v>
      </c>
      <c r="AT627" s="227" t="s">
        <v>142</v>
      </c>
      <c r="AU627" s="227" t="s">
        <v>147</v>
      </c>
      <c r="AY627" s="17" t="s">
        <v>139</v>
      </c>
      <c r="BE627" s="228">
        <f>IF(N627="základní",J627,0)</f>
        <v>0</v>
      </c>
      <c r="BF627" s="228">
        <f>IF(N627="snížená",J627,0)</f>
        <v>0</v>
      </c>
      <c r="BG627" s="228">
        <f>IF(N627="zákl. přenesená",J627,0)</f>
        <v>0</v>
      </c>
      <c r="BH627" s="228">
        <f>IF(N627="sníž. přenesená",J627,0)</f>
        <v>0</v>
      </c>
      <c r="BI627" s="228">
        <f>IF(N627="nulová",J627,0)</f>
        <v>0</v>
      </c>
      <c r="BJ627" s="17" t="s">
        <v>147</v>
      </c>
      <c r="BK627" s="228">
        <f>ROUND(I627*H627,2)</f>
        <v>0</v>
      </c>
      <c r="BL627" s="17" t="s">
        <v>257</v>
      </c>
      <c r="BM627" s="227" t="s">
        <v>769</v>
      </c>
    </row>
    <row r="628" s="2" customFormat="1" ht="24.15" customHeight="1">
      <c r="A628" s="38"/>
      <c r="B628" s="39"/>
      <c r="C628" s="251" t="s">
        <v>770</v>
      </c>
      <c r="D628" s="251" t="s">
        <v>152</v>
      </c>
      <c r="E628" s="252" t="s">
        <v>771</v>
      </c>
      <c r="F628" s="253" t="s">
        <v>772</v>
      </c>
      <c r="G628" s="254" t="s">
        <v>160</v>
      </c>
      <c r="H628" s="255">
        <v>1</v>
      </c>
      <c r="I628" s="256"/>
      <c r="J628" s="257">
        <f>ROUND(I628*H628,2)</f>
        <v>0</v>
      </c>
      <c r="K628" s="258"/>
      <c r="L628" s="259"/>
      <c r="M628" s="260" t="s">
        <v>1</v>
      </c>
      <c r="N628" s="261" t="s">
        <v>39</v>
      </c>
      <c r="O628" s="91"/>
      <c r="P628" s="225">
        <f>O628*H628</f>
        <v>0</v>
      </c>
      <c r="Q628" s="225">
        <v>0.017000000000000001</v>
      </c>
      <c r="R628" s="225">
        <f>Q628*H628</f>
        <v>0.017000000000000001</v>
      </c>
      <c r="S628" s="225">
        <v>0</v>
      </c>
      <c r="T628" s="226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227" t="s">
        <v>155</v>
      </c>
      <c r="AT628" s="227" t="s">
        <v>152</v>
      </c>
      <c r="AU628" s="227" t="s">
        <v>147</v>
      </c>
      <c r="AY628" s="17" t="s">
        <v>139</v>
      </c>
      <c r="BE628" s="228">
        <f>IF(N628="základní",J628,0)</f>
        <v>0</v>
      </c>
      <c r="BF628" s="228">
        <f>IF(N628="snížená",J628,0)</f>
        <v>0</v>
      </c>
      <c r="BG628" s="228">
        <f>IF(N628="zákl. přenesená",J628,0)</f>
        <v>0</v>
      </c>
      <c r="BH628" s="228">
        <f>IF(N628="sníž. přenesená",J628,0)</f>
        <v>0</v>
      </c>
      <c r="BI628" s="228">
        <f>IF(N628="nulová",J628,0)</f>
        <v>0</v>
      </c>
      <c r="BJ628" s="17" t="s">
        <v>147</v>
      </c>
      <c r="BK628" s="228">
        <f>ROUND(I628*H628,2)</f>
        <v>0</v>
      </c>
      <c r="BL628" s="17" t="s">
        <v>146</v>
      </c>
      <c r="BM628" s="227" t="s">
        <v>773</v>
      </c>
    </row>
    <row r="629" s="14" customFormat="1">
      <c r="A629" s="14"/>
      <c r="B629" s="240"/>
      <c r="C629" s="241"/>
      <c r="D629" s="231" t="s">
        <v>149</v>
      </c>
      <c r="E629" s="242" t="s">
        <v>1</v>
      </c>
      <c r="F629" s="243" t="s">
        <v>81</v>
      </c>
      <c r="G629" s="241"/>
      <c r="H629" s="244">
        <v>1</v>
      </c>
      <c r="I629" s="245"/>
      <c r="J629" s="241"/>
      <c r="K629" s="241"/>
      <c r="L629" s="246"/>
      <c r="M629" s="247"/>
      <c r="N629" s="248"/>
      <c r="O629" s="248"/>
      <c r="P629" s="248"/>
      <c r="Q629" s="248"/>
      <c r="R629" s="248"/>
      <c r="S629" s="248"/>
      <c r="T629" s="249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0" t="s">
        <v>149</v>
      </c>
      <c r="AU629" s="250" t="s">
        <v>147</v>
      </c>
      <c r="AV629" s="14" t="s">
        <v>147</v>
      </c>
      <c r="AW629" s="14" t="s">
        <v>30</v>
      </c>
      <c r="AX629" s="14" t="s">
        <v>81</v>
      </c>
      <c r="AY629" s="250" t="s">
        <v>139</v>
      </c>
    </row>
    <row r="630" s="2" customFormat="1" ht="16.5" customHeight="1">
      <c r="A630" s="38"/>
      <c r="B630" s="39"/>
      <c r="C630" s="215" t="s">
        <v>774</v>
      </c>
      <c r="D630" s="215" t="s">
        <v>142</v>
      </c>
      <c r="E630" s="216" t="s">
        <v>775</v>
      </c>
      <c r="F630" s="217" t="s">
        <v>776</v>
      </c>
      <c r="G630" s="218" t="s">
        <v>613</v>
      </c>
      <c r="H630" s="219">
        <v>1</v>
      </c>
      <c r="I630" s="220"/>
      <c r="J630" s="221">
        <f>ROUND(I630*H630,2)</f>
        <v>0</v>
      </c>
      <c r="K630" s="222"/>
      <c r="L630" s="44"/>
      <c r="M630" s="223" t="s">
        <v>1</v>
      </c>
      <c r="N630" s="224" t="s">
        <v>39</v>
      </c>
      <c r="O630" s="91"/>
      <c r="P630" s="225">
        <f>O630*H630</f>
        <v>0</v>
      </c>
      <c r="Q630" s="225">
        <v>0</v>
      </c>
      <c r="R630" s="225">
        <f>Q630*H630</f>
        <v>0</v>
      </c>
      <c r="S630" s="225">
        <v>0.022499999999999999</v>
      </c>
      <c r="T630" s="226">
        <f>S630*H630</f>
        <v>0.022499999999999999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7" t="s">
        <v>257</v>
      </c>
      <c r="AT630" s="227" t="s">
        <v>142</v>
      </c>
      <c r="AU630" s="227" t="s">
        <v>147</v>
      </c>
      <c r="AY630" s="17" t="s">
        <v>139</v>
      </c>
      <c r="BE630" s="228">
        <f>IF(N630="základní",J630,0)</f>
        <v>0</v>
      </c>
      <c r="BF630" s="228">
        <f>IF(N630="snížená",J630,0)</f>
        <v>0</v>
      </c>
      <c r="BG630" s="228">
        <f>IF(N630="zákl. přenesená",J630,0)</f>
        <v>0</v>
      </c>
      <c r="BH630" s="228">
        <f>IF(N630="sníž. přenesená",J630,0)</f>
        <v>0</v>
      </c>
      <c r="BI630" s="228">
        <f>IF(N630="nulová",J630,0)</f>
        <v>0</v>
      </c>
      <c r="BJ630" s="17" t="s">
        <v>147</v>
      </c>
      <c r="BK630" s="228">
        <f>ROUND(I630*H630,2)</f>
        <v>0</v>
      </c>
      <c r="BL630" s="17" t="s">
        <v>257</v>
      </c>
      <c r="BM630" s="227" t="s">
        <v>777</v>
      </c>
    </row>
    <row r="631" s="2" customFormat="1" ht="16.5" customHeight="1">
      <c r="A631" s="38"/>
      <c r="B631" s="39"/>
      <c r="C631" s="215" t="s">
        <v>778</v>
      </c>
      <c r="D631" s="215" t="s">
        <v>142</v>
      </c>
      <c r="E631" s="216" t="s">
        <v>779</v>
      </c>
      <c r="F631" s="217" t="s">
        <v>780</v>
      </c>
      <c r="G631" s="218" t="s">
        <v>613</v>
      </c>
      <c r="H631" s="219">
        <v>1</v>
      </c>
      <c r="I631" s="220"/>
      <c r="J631" s="221">
        <f>ROUND(I631*H631,2)</f>
        <v>0</v>
      </c>
      <c r="K631" s="222"/>
      <c r="L631" s="44"/>
      <c r="M631" s="223" t="s">
        <v>1</v>
      </c>
      <c r="N631" s="224" t="s">
        <v>39</v>
      </c>
      <c r="O631" s="91"/>
      <c r="P631" s="225">
        <f>O631*H631</f>
        <v>0</v>
      </c>
      <c r="Q631" s="225">
        <v>0.00042000000000000002</v>
      </c>
      <c r="R631" s="225">
        <f>Q631*H631</f>
        <v>0.00042000000000000002</v>
      </c>
      <c r="S631" s="225">
        <v>0</v>
      </c>
      <c r="T631" s="226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27" t="s">
        <v>257</v>
      </c>
      <c r="AT631" s="227" t="s">
        <v>142</v>
      </c>
      <c r="AU631" s="227" t="s">
        <v>147</v>
      </c>
      <c r="AY631" s="17" t="s">
        <v>139</v>
      </c>
      <c r="BE631" s="228">
        <f>IF(N631="základní",J631,0)</f>
        <v>0</v>
      </c>
      <c r="BF631" s="228">
        <f>IF(N631="snížená",J631,0)</f>
        <v>0</v>
      </c>
      <c r="BG631" s="228">
        <f>IF(N631="zákl. přenesená",J631,0)</f>
        <v>0</v>
      </c>
      <c r="BH631" s="228">
        <f>IF(N631="sníž. přenesená",J631,0)</f>
        <v>0</v>
      </c>
      <c r="BI631" s="228">
        <f>IF(N631="nulová",J631,0)</f>
        <v>0</v>
      </c>
      <c r="BJ631" s="17" t="s">
        <v>147</v>
      </c>
      <c r="BK631" s="228">
        <f>ROUND(I631*H631,2)</f>
        <v>0</v>
      </c>
      <c r="BL631" s="17" t="s">
        <v>257</v>
      </c>
      <c r="BM631" s="227" t="s">
        <v>781</v>
      </c>
    </row>
    <row r="632" s="14" customFormat="1">
      <c r="A632" s="14"/>
      <c r="B632" s="240"/>
      <c r="C632" s="241"/>
      <c r="D632" s="231" t="s">
        <v>149</v>
      </c>
      <c r="E632" s="242" t="s">
        <v>1</v>
      </c>
      <c r="F632" s="243" t="s">
        <v>81</v>
      </c>
      <c r="G632" s="241"/>
      <c r="H632" s="244">
        <v>1</v>
      </c>
      <c r="I632" s="245"/>
      <c r="J632" s="241"/>
      <c r="K632" s="241"/>
      <c r="L632" s="246"/>
      <c r="M632" s="247"/>
      <c r="N632" s="248"/>
      <c r="O632" s="248"/>
      <c r="P632" s="248"/>
      <c r="Q632" s="248"/>
      <c r="R632" s="248"/>
      <c r="S632" s="248"/>
      <c r="T632" s="249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0" t="s">
        <v>149</v>
      </c>
      <c r="AU632" s="250" t="s">
        <v>147</v>
      </c>
      <c r="AV632" s="14" t="s">
        <v>147</v>
      </c>
      <c r="AW632" s="14" t="s">
        <v>30</v>
      </c>
      <c r="AX632" s="14" t="s">
        <v>81</v>
      </c>
      <c r="AY632" s="250" t="s">
        <v>139</v>
      </c>
    </row>
    <row r="633" s="2" customFormat="1" ht="24.15" customHeight="1">
      <c r="A633" s="38"/>
      <c r="B633" s="39"/>
      <c r="C633" s="251" t="s">
        <v>782</v>
      </c>
      <c r="D633" s="251" t="s">
        <v>152</v>
      </c>
      <c r="E633" s="252" t="s">
        <v>783</v>
      </c>
      <c r="F633" s="253" t="s">
        <v>784</v>
      </c>
      <c r="G633" s="254" t="s">
        <v>160</v>
      </c>
      <c r="H633" s="255">
        <v>1</v>
      </c>
      <c r="I633" s="256"/>
      <c r="J633" s="257">
        <f>ROUND(I633*H633,2)</f>
        <v>0</v>
      </c>
      <c r="K633" s="258"/>
      <c r="L633" s="259"/>
      <c r="M633" s="260" t="s">
        <v>1</v>
      </c>
      <c r="N633" s="261" t="s">
        <v>39</v>
      </c>
      <c r="O633" s="91"/>
      <c r="P633" s="225">
        <f>O633*H633</f>
        <v>0</v>
      </c>
      <c r="Q633" s="225">
        <v>0.051749999999999997</v>
      </c>
      <c r="R633" s="225">
        <f>Q633*H633</f>
        <v>0.051749999999999997</v>
      </c>
      <c r="S633" s="225">
        <v>0</v>
      </c>
      <c r="T633" s="226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27" t="s">
        <v>338</v>
      </c>
      <c r="AT633" s="227" t="s">
        <v>152</v>
      </c>
      <c r="AU633" s="227" t="s">
        <v>147</v>
      </c>
      <c r="AY633" s="17" t="s">
        <v>139</v>
      </c>
      <c r="BE633" s="228">
        <f>IF(N633="základní",J633,0)</f>
        <v>0</v>
      </c>
      <c r="BF633" s="228">
        <f>IF(N633="snížená",J633,0)</f>
        <v>0</v>
      </c>
      <c r="BG633" s="228">
        <f>IF(N633="zákl. přenesená",J633,0)</f>
        <v>0</v>
      </c>
      <c r="BH633" s="228">
        <f>IF(N633="sníž. přenesená",J633,0)</f>
        <v>0</v>
      </c>
      <c r="BI633" s="228">
        <f>IF(N633="nulová",J633,0)</f>
        <v>0</v>
      </c>
      <c r="BJ633" s="17" t="s">
        <v>147</v>
      </c>
      <c r="BK633" s="228">
        <f>ROUND(I633*H633,2)</f>
        <v>0</v>
      </c>
      <c r="BL633" s="17" t="s">
        <v>257</v>
      </c>
      <c r="BM633" s="227" t="s">
        <v>785</v>
      </c>
    </row>
    <row r="634" s="2" customFormat="1" ht="16.5" customHeight="1">
      <c r="A634" s="38"/>
      <c r="B634" s="39"/>
      <c r="C634" s="215" t="s">
        <v>786</v>
      </c>
      <c r="D634" s="215" t="s">
        <v>142</v>
      </c>
      <c r="E634" s="216" t="s">
        <v>787</v>
      </c>
      <c r="F634" s="217" t="s">
        <v>788</v>
      </c>
      <c r="G634" s="218" t="s">
        <v>160</v>
      </c>
      <c r="H634" s="219">
        <v>1</v>
      </c>
      <c r="I634" s="220"/>
      <c r="J634" s="221">
        <f>ROUND(I634*H634,2)</f>
        <v>0</v>
      </c>
      <c r="K634" s="222"/>
      <c r="L634" s="44"/>
      <c r="M634" s="223" t="s">
        <v>1</v>
      </c>
      <c r="N634" s="224" t="s">
        <v>39</v>
      </c>
      <c r="O634" s="91"/>
      <c r="P634" s="225">
        <f>O634*H634</f>
        <v>0</v>
      </c>
      <c r="Q634" s="225">
        <v>0</v>
      </c>
      <c r="R634" s="225">
        <f>Q634*H634</f>
        <v>0</v>
      </c>
      <c r="S634" s="225">
        <v>0</v>
      </c>
      <c r="T634" s="226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27" t="s">
        <v>257</v>
      </c>
      <c r="AT634" s="227" t="s">
        <v>142</v>
      </c>
      <c r="AU634" s="227" t="s">
        <v>147</v>
      </c>
      <c r="AY634" s="17" t="s">
        <v>139</v>
      </c>
      <c r="BE634" s="228">
        <f>IF(N634="základní",J634,0)</f>
        <v>0</v>
      </c>
      <c r="BF634" s="228">
        <f>IF(N634="snížená",J634,0)</f>
        <v>0</v>
      </c>
      <c r="BG634" s="228">
        <f>IF(N634="zákl. přenesená",J634,0)</f>
        <v>0</v>
      </c>
      <c r="BH634" s="228">
        <f>IF(N634="sníž. přenesená",J634,0)</f>
        <v>0</v>
      </c>
      <c r="BI634" s="228">
        <f>IF(N634="nulová",J634,0)</f>
        <v>0</v>
      </c>
      <c r="BJ634" s="17" t="s">
        <v>147</v>
      </c>
      <c r="BK634" s="228">
        <f>ROUND(I634*H634,2)</f>
        <v>0</v>
      </c>
      <c r="BL634" s="17" t="s">
        <v>257</v>
      </c>
      <c r="BM634" s="227" t="s">
        <v>789</v>
      </c>
    </row>
    <row r="635" s="2" customFormat="1" ht="21.75" customHeight="1">
      <c r="A635" s="38"/>
      <c r="B635" s="39"/>
      <c r="C635" s="251" t="s">
        <v>790</v>
      </c>
      <c r="D635" s="251" t="s">
        <v>152</v>
      </c>
      <c r="E635" s="252" t="s">
        <v>791</v>
      </c>
      <c r="F635" s="253" t="s">
        <v>792</v>
      </c>
      <c r="G635" s="254" t="s">
        <v>160</v>
      </c>
      <c r="H635" s="255">
        <v>1</v>
      </c>
      <c r="I635" s="256"/>
      <c r="J635" s="257">
        <f>ROUND(I635*H635,2)</f>
        <v>0</v>
      </c>
      <c r="K635" s="258"/>
      <c r="L635" s="259"/>
      <c r="M635" s="260" t="s">
        <v>1</v>
      </c>
      <c r="N635" s="261" t="s">
        <v>39</v>
      </c>
      <c r="O635" s="91"/>
      <c r="P635" s="225">
        <f>O635*H635</f>
        <v>0</v>
      </c>
      <c r="Q635" s="225">
        <v>0.00027</v>
      </c>
      <c r="R635" s="225">
        <f>Q635*H635</f>
        <v>0.00027</v>
      </c>
      <c r="S635" s="225">
        <v>0</v>
      </c>
      <c r="T635" s="226">
        <f>S635*H635</f>
        <v>0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227" t="s">
        <v>338</v>
      </c>
      <c r="AT635" s="227" t="s">
        <v>152</v>
      </c>
      <c r="AU635" s="227" t="s">
        <v>147</v>
      </c>
      <c r="AY635" s="17" t="s">
        <v>139</v>
      </c>
      <c r="BE635" s="228">
        <f>IF(N635="základní",J635,0)</f>
        <v>0</v>
      </c>
      <c r="BF635" s="228">
        <f>IF(N635="snížená",J635,0)</f>
        <v>0</v>
      </c>
      <c r="BG635" s="228">
        <f>IF(N635="zákl. přenesená",J635,0)</f>
        <v>0</v>
      </c>
      <c r="BH635" s="228">
        <f>IF(N635="sníž. přenesená",J635,0)</f>
        <v>0</v>
      </c>
      <c r="BI635" s="228">
        <f>IF(N635="nulová",J635,0)</f>
        <v>0</v>
      </c>
      <c r="BJ635" s="17" t="s">
        <v>147</v>
      </c>
      <c r="BK635" s="228">
        <f>ROUND(I635*H635,2)</f>
        <v>0</v>
      </c>
      <c r="BL635" s="17" t="s">
        <v>257</v>
      </c>
      <c r="BM635" s="227" t="s">
        <v>793</v>
      </c>
    </row>
    <row r="636" s="14" customFormat="1">
      <c r="A636" s="14"/>
      <c r="B636" s="240"/>
      <c r="C636" s="241"/>
      <c r="D636" s="231" t="s">
        <v>149</v>
      </c>
      <c r="E636" s="242" t="s">
        <v>1</v>
      </c>
      <c r="F636" s="243" t="s">
        <v>81</v>
      </c>
      <c r="G636" s="241"/>
      <c r="H636" s="244">
        <v>1</v>
      </c>
      <c r="I636" s="245"/>
      <c r="J636" s="241"/>
      <c r="K636" s="241"/>
      <c r="L636" s="246"/>
      <c r="M636" s="247"/>
      <c r="N636" s="248"/>
      <c r="O636" s="248"/>
      <c r="P636" s="248"/>
      <c r="Q636" s="248"/>
      <c r="R636" s="248"/>
      <c r="S636" s="248"/>
      <c r="T636" s="249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0" t="s">
        <v>149</v>
      </c>
      <c r="AU636" s="250" t="s">
        <v>147</v>
      </c>
      <c r="AV636" s="14" t="s">
        <v>147</v>
      </c>
      <c r="AW636" s="14" t="s">
        <v>30</v>
      </c>
      <c r="AX636" s="14" t="s">
        <v>81</v>
      </c>
      <c r="AY636" s="250" t="s">
        <v>139</v>
      </c>
    </row>
    <row r="637" s="2" customFormat="1" ht="16.5" customHeight="1">
      <c r="A637" s="38"/>
      <c r="B637" s="39"/>
      <c r="C637" s="215" t="s">
        <v>794</v>
      </c>
      <c r="D637" s="215" t="s">
        <v>142</v>
      </c>
      <c r="E637" s="216" t="s">
        <v>795</v>
      </c>
      <c r="F637" s="217" t="s">
        <v>796</v>
      </c>
      <c r="G637" s="218" t="s">
        <v>160</v>
      </c>
      <c r="H637" s="219">
        <v>1</v>
      </c>
      <c r="I637" s="220"/>
      <c r="J637" s="221">
        <f>ROUND(I637*H637,2)</f>
        <v>0</v>
      </c>
      <c r="K637" s="222"/>
      <c r="L637" s="44"/>
      <c r="M637" s="223" t="s">
        <v>1</v>
      </c>
      <c r="N637" s="224" t="s">
        <v>39</v>
      </c>
      <c r="O637" s="91"/>
      <c r="P637" s="225">
        <f>O637*H637</f>
        <v>0</v>
      </c>
      <c r="Q637" s="225">
        <v>0</v>
      </c>
      <c r="R637" s="225">
        <f>Q637*H637</f>
        <v>0</v>
      </c>
      <c r="S637" s="225">
        <v>0</v>
      </c>
      <c r="T637" s="226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7" t="s">
        <v>257</v>
      </c>
      <c r="AT637" s="227" t="s">
        <v>142</v>
      </c>
      <c r="AU637" s="227" t="s">
        <v>147</v>
      </c>
      <c r="AY637" s="17" t="s">
        <v>139</v>
      </c>
      <c r="BE637" s="228">
        <f>IF(N637="základní",J637,0)</f>
        <v>0</v>
      </c>
      <c r="BF637" s="228">
        <f>IF(N637="snížená",J637,0)</f>
        <v>0</v>
      </c>
      <c r="BG637" s="228">
        <f>IF(N637="zákl. přenesená",J637,0)</f>
        <v>0</v>
      </c>
      <c r="BH637" s="228">
        <f>IF(N637="sníž. přenesená",J637,0)</f>
        <v>0</v>
      </c>
      <c r="BI637" s="228">
        <f>IF(N637="nulová",J637,0)</f>
        <v>0</v>
      </c>
      <c r="BJ637" s="17" t="s">
        <v>147</v>
      </c>
      <c r="BK637" s="228">
        <f>ROUND(I637*H637,2)</f>
        <v>0</v>
      </c>
      <c r="BL637" s="17" t="s">
        <v>257</v>
      </c>
      <c r="BM637" s="227" t="s">
        <v>797</v>
      </c>
    </row>
    <row r="638" s="14" customFormat="1">
      <c r="A638" s="14"/>
      <c r="B638" s="240"/>
      <c r="C638" s="241"/>
      <c r="D638" s="231" t="s">
        <v>149</v>
      </c>
      <c r="E638" s="242" t="s">
        <v>1</v>
      </c>
      <c r="F638" s="243" t="s">
        <v>81</v>
      </c>
      <c r="G638" s="241"/>
      <c r="H638" s="244">
        <v>1</v>
      </c>
      <c r="I638" s="245"/>
      <c r="J638" s="241"/>
      <c r="K638" s="241"/>
      <c r="L638" s="246"/>
      <c r="M638" s="247"/>
      <c r="N638" s="248"/>
      <c r="O638" s="248"/>
      <c r="P638" s="248"/>
      <c r="Q638" s="248"/>
      <c r="R638" s="248"/>
      <c r="S638" s="248"/>
      <c r="T638" s="249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0" t="s">
        <v>149</v>
      </c>
      <c r="AU638" s="250" t="s">
        <v>147</v>
      </c>
      <c r="AV638" s="14" t="s">
        <v>147</v>
      </c>
      <c r="AW638" s="14" t="s">
        <v>30</v>
      </c>
      <c r="AX638" s="14" t="s">
        <v>81</v>
      </c>
      <c r="AY638" s="250" t="s">
        <v>139</v>
      </c>
    </row>
    <row r="639" s="2" customFormat="1" ht="16.5" customHeight="1">
      <c r="A639" s="38"/>
      <c r="B639" s="39"/>
      <c r="C639" s="251" t="s">
        <v>798</v>
      </c>
      <c r="D639" s="251" t="s">
        <v>152</v>
      </c>
      <c r="E639" s="252" t="s">
        <v>799</v>
      </c>
      <c r="F639" s="253" t="s">
        <v>800</v>
      </c>
      <c r="G639" s="254" t="s">
        <v>160</v>
      </c>
      <c r="H639" s="255">
        <v>1</v>
      </c>
      <c r="I639" s="256"/>
      <c r="J639" s="257">
        <f>ROUND(I639*H639,2)</f>
        <v>0</v>
      </c>
      <c r="K639" s="258"/>
      <c r="L639" s="259"/>
      <c r="M639" s="260" t="s">
        <v>1</v>
      </c>
      <c r="N639" s="261" t="s">
        <v>39</v>
      </c>
      <c r="O639" s="91"/>
      <c r="P639" s="225">
        <f>O639*H639</f>
        <v>0</v>
      </c>
      <c r="Q639" s="225">
        <v>0.00011</v>
      </c>
      <c r="R639" s="225">
        <f>Q639*H639</f>
        <v>0.00011</v>
      </c>
      <c r="S639" s="225">
        <v>0</v>
      </c>
      <c r="T639" s="226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27" t="s">
        <v>338</v>
      </c>
      <c r="AT639" s="227" t="s">
        <v>152</v>
      </c>
      <c r="AU639" s="227" t="s">
        <v>147</v>
      </c>
      <c r="AY639" s="17" t="s">
        <v>139</v>
      </c>
      <c r="BE639" s="228">
        <f>IF(N639="základní",J639,0)</f>
        <v>0</v>
      </c>
      <c r="BF639" s="228">
        <f>IF(N639="snížená",J639,0)</f>
        <v>0</v>
      </c>
      <c r="BG639" s="228">
        <f>IF(N639="zákl. přenesená",J639,0)</f>
        <v>0</v>
      </c>
      <c r="BH639" s="228">
        <f>IF(N639="sníž. přenesená",J639,0)</f>
        <v>0</v>
      </c>
      <c r="BI639" s="228">
        <f>IF(N639="nulová",J639,0)</f>
        <v>0</v>
      </c>
      <c r="BJ639" s="17" t="s">
        <v>147</v>
      </c>
      <c r="BK639" s="228">
        <f>ROUND(I639*H639,2)</f>
        <v>0</v>
      </c>
      <c r="BL639" s="17" t="s">
        <v>257</v>
      </c>
      <c r="BM639" s="227" t="s">
        <v>801</v>
      </c>
    </row>
    <row r="640" s="14" customFormat="1">
      <c r="A640" s="14"/>
      <c r="B640" s="240"/>
      <c r="C640" s="241"/>
      <c r="D640" s="231" t="s">
        <v>149</v>
      </c>
      <c r="E640" s="242" t="s">
        <v>1</v>
      </c>
      <c r="F640" s="243" t="s">
        <v>81</v>
      </c>
      <c r="G640" s="241"/>
      <c r="H640" s="244">
        <v>1</v>
      </c>
      <c r="I640" s="245"/>
      <c r="J640" s="241"/>
      <c r="K640" s="241"/>
      <c r="L640" s="246"/>
      <c r="M640" s="247"/>
      <c r="N640" s="248"/>
      <c r="O640" s="248"/>
      <c r="P640" s="248"/>
      <c r="Q640" s="248"/>
      <c r="R640" s="248"/>
      <c r="S640" s="248"/>
      <c r="T640" s="249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0" t="s">
        <v>149</v>
      </c>
      <c r="AU640" s="250" t="s">
        <v>147</v>
      </c>
      <c r="AV640" s="14" t="s">
        <v>147</v>
      </c>
      <c r="AW640" s="14" t="s">
        <v>30</v>
      </c>
      <c r="AX640" s="14" t="s">
        <v>81</v>
      </c>
      <c r="AY640" s="250" t="s">
        <v>139</v>
      </c>
    </row>
    <row r="641" s="2" customFormat="1" ht="24.15" customHeight="1">
      <c r="A641" s="38"/>
      <c r="B641" s="39"/>
      <c r="C641" s="215" t="s">
        <v>802</v>
      </c>
      <c r="D641" s="215" t="s">
        <v>142</v>
      </c>
      <c r="E641" s="216" t="s">
        <v>803</v>
      </c>
      <c r="F641" s="217" t="s">
        <v>804</v>
      </c>
      <c r="G641" s="218" t="s">
        <v>613</v>
      </c>
      <c r="H641" s="219">
        <v>1</v>
      </c>
      <c r="I641" s="220"/>
      <c r="J641" s="221">
        <f>ROUND(I641*H641,2)</f>
        <v>0</v>
      </c>
      <c r="K641" s="222"/>
      <c r="L641" s="44"/>
      <c r="M641" s="223" t="s">
        <v>1</v>
      </c>
      <c r="N641" s="224" t="s">
        <v>39</v>
      </c>
      <c r="O641" s="91"/>
      <c r="P641" s="225">
        <f>O641*H641</f>
        <v>0</v>
      </c>
      <c r="Q641" s="225">
        <v>0</v>
      </c>
      <c r="R641" s="225">
        <f>Q641*H641</f>
        <v>0</v>
      </c>
      <c r="S641" s="225">
        <v>0.0091999999999999998</v>
      </c>
      <c r="T641" s="226">
        <f>S641*H641</f>
        <v>0.0091999999999999998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27" t="s">
        <v>257</v>
      </c>
      <c r="AT641" s="227" t="s">
        <v>142</v>
      </c>
      <c r="AU641" s="227" t="s">
        <v>147</v>
      </c>
      <c r="AY641" s="17" t="s">
        <v>139</v>
      </c>
      <c r="BE641" s="228">
        <f>IF(N641="základní",J641,0)</f>
        <v>0</v>
      </c>
      <c r="BF641" s="228">
        <f>IF(N641="snížená",J641,0)</f>
        <v>0</v>
      </c>
      <c r="BG641" s="228">
        <f>IF(N641="zákl. přenesená",J641,0)</f>
        <v>0</v>
      </c>
      <c r="BH641" s="228">
        <f>IF(N641="sníž. přenesená",J641,0)</f>
        <v>0</v>
      </c>
      <c r="BI641" s="228">
        <f>IF(N641="nulová",J641,0)</f>
        <v>0</v>
      </c>
      <c r="BJ641" s="17" t="s">
        <v>147</v>
      </c>
      <c r="BK641" s="228">
        <f>ROUND(I641*H641,2)</f>
        <v>0</v>
      </c>
      <c r="BL641" s="17" t="s">
        <v>257</v>
      </c>
      <c r="BM641" s="227" t="s">
        <v>805</v>
      </c>
    </row>
    <row r="642" s="14" customFormat="1">
      <c r="A642" s="14"/>
      <c r="B642" s="240"/>
      <c r="C642" s="241"/>
      <c r="D642" s="231" t="s">
        <v>149</v>
      </c>
      <c r="E642" s="242" t="s">
        <v>1</v>
      </c>
      <c r="F642" s="243" t="s">
        <v>81</v>
      </c>
      <c r="G642" s="241"/>
      <c r="H642" s="244">
        <v>1</v>
      </c>
      <c r="I642" s="245"/>
      <c r="J642" s="241"/>
      <c r="K642" s="241"/>
      <c r="L642" s="246"/>
      <c r="M642" s="247"/>
      <c r="N642" s="248"/>
      <c r="O642" s="248"/>
      <c r="P642" s="248"/>
      <c r="Q642" s="248"/>
      <c r="R642" s="248"/>
      <c r="S642" s="248"/>
      <c r="T642" s="249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0" t="s">
        <v>149</v>
      </c>
      <c r="AU642" s="250" t="s">
        <v>147</v>
      </c>
      <c r="AV642" s="14" t="s">
        <v>147</v>
      </c>
      <c r="AW642" s="14" t="s">
        <v>30</v>
      </c>
      <c r="AX642" s="14" t="s">
        <v>81</v>
      </c>
      <c r="AY642" s="250" t="s">
        <v>139</v>
      </c>
    </row>
    <row r="643" s="2" customFormat="1" ht="16.5" customHeight="1">
      <c r="A643" s="38"/>
      <c r="B643" s="39"/>
      <c r="C643" s="215" t="s">
        <v>806</v>
      </c>
      <c r="D643" s="215" t="s">
        <v>142</v>
      </c>
      <c r="E643" s="216" t="s">
        <v>807</v>
      </c>
      <c r="F643" s="217" t="s">
        <v>808</v>
      </c>
      <c r="G643" s="218" t="s">
        <v>613</v>
      </c>
      <c r="H643" s="219">
        <v>1</v>
      </c>
      <c r="I643" s="220"/>
      <c r="J643" s="221">
        <f>ROUND(I643*H643,2)</f>
        <v>0</v>
      </c>
      <c r="K643" s="222"/>
      <c r="L643" s="44"/>
      <c r="M643" s="223" t="s">
        <v>1</v>
      </c>
      <c r="N643" s="224" t="s">
        <v>39</v>
      </c>
      <c r="O643" s="91"/>
      <c r="P643" s="225">
        <f>O643*H643</f>
        <v>0</v>
      </c>
      <c r="Q643" s="225">
        <v>0</v>
      </c>
      <c r="R643" s="225">
        <f>Q643*H643</f>
        <v>0</v>
      </c>
      <c r="S643" s="225">
        <v>0.067000000000000004</v>
      </c>
      <c r="T643" s="226">
        <f>S643*H643</f>
        <v>0.067000000000000004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227" t="s">
        <v>257</v>
      </c>
      <c r="AT643" s="227" t="s">
        <v>142</v>
      </c>
      <c r="AU643" s="227" t="s">
        <v>147</v>
      </c>
      <c r="AY643" s="17" t="s">
        <v>139</v>
      </c>
      <c r="BE643" s="228">
        <f>IF(N643="základní",J643,0)</f>
        <v>0</v>
      </c>
      <c r="BF643" s="228">
        <f>IF(N643="snížená",J643,0)</f>
        <v>0</v>
      </c>
      <c r="BG643" s="228">
        <f>IF(N643="zákl. přenesená",J643,0)</f>
        <v>0</v>
      </c>
      <c r="BH643" s="228">
        <f>IF(N643="sníž. přenesená",J643,0)</f>
        <v>0</v>
      </c>
      <c r="BI643" s="228">
        <f>IF(N643="nulová",J643,0)</f>
        <v>0</v>
      </c>
      <c r="BJ643" s="17" t="s">
        <v>147</v>
      </c>
      <c r="BK643" s="228">
        <f>ROUND(I643*H643,2)</f>
        <v>0</v>
      </c>
      <c r="BL643" s="17" t="s">
        <v>257</v>
      </c>
      <c r="BM643" s="227" t="s">
        <v>809</v>
      </c>
    </row>
    <row r="644" s="14" customFormat="1">
      <c r="A644" s="14"/>
      <c r="B644" s="240"/>
      <c r="C644" s="241"/>
      <c r="D644" s="231" t="s">
        <v>149</v>
      </c>
      <c r="E644" s="242" t="s">
        <v>1</v>
      </c>
      <c r="F644" s="243" t="s">
        <v>81</v>
      </c>
      <c r="G644" s="241"/>
      <c r="H644" s="244">
        <v>1</v>
      </c>
      <c r="I644" s="245"/>
      <c r="J644" s="241"/>
      <c r="K644" s="241"/>
      <c r="L644" s="246"/>
      <c r="M644" s="247"/>
      <c r="N644" s="248"/>
      <c r="O644" s="248"/>
      <c r="P644" s="248"/>
      <c r="Q644" s="248"/>
      <c r="R644" s="248"/>
      <c r="S644" s="248"/>
      <c r="T644" s="249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0" t="s">
        <v>149</v>
      </c>
      <c r="AU644" s="250" t="s">
        <v>147</v>
      </c>
      <c r="AV644" s="14" t="s">
        <v>147</v>
      </c>
      <c r="AW644" s="14" t="s">
        <v>30</v>
      </c>
      <c r="AX644" s="14" t="s">
        <v>81</v>
      </c>
      <c r="AY644" s="250" t="s">
        <v>139</v>
      </c>
    </row>
    <row r="645" s="2" customFormat="1" ht="16.5" customHeight="1">
      <c r="A645" s="38"/>
      <c r="B645" s="39"/>
      <c r="C645" s="215" t="s">
        <v>810</v>
      </c>
      <c r="D645" s="215" t="s">
        <v>142</v>
      </c>
      <c r="E645" s="216" t="s">
        <v>811</v>
      </c>
      <c r="F645" s="217" t="s">
        <v>812</v>
      </c>
      <c r="G645" s="218" t="s">
        <v>613</v>
      </c>
      <c r="H645" s="219">
        <v>2</v>
      </c>
      <c r="I645" s="220"/>
      <c r="J645" s="221">
        <f>ROUND(I645*H645,2)</f>
        <v>0</v>
      </c>
      <c r="K645" s="222"/>
      <c r="L645" s="44"/>
      <c r="M645" s="223" t="s">
        <v>1</v>
      </c>
      <c r="N645" s="224" t="s">
        <v>39</v>
      </c>
      <c r="O645" s="91"/>
      <c r="P645" s="225">
        <f>O645*H645</f>
        <v>0</v>
      </c>
      <c r="Q645" s="225">
        <v>0.00012999999999999999</v>
      </c>
      <c r="R645" s="225">
        <f>Q645*H645</f>
        <v>0.00025999999999999998</v>
      </c>
      <c r="S645" s="225">
        <v>0</v>
      </c>
      <c r="T645" s="226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27" t="s">
        <v>257</v>
      </c>
      <c r="AT645" s="227" t="s">
        <v>142</v>
      </c>
      <c r="AU645" s="227" t="s">
        <v>147</v>
      </c>
      <c r="AY645" s="17" t="s">
        <v>139</v>
      </c>
      <c r="BE645" s="228">
        <f>IF(N645="základní",J645,0)</f>
        <v>0</v>
      </c>
      <c r="BF645" s="228">
        <f>IF(N645="snížená",J645,0)</f>
        <v>0</v>
      </c>
      <c r="BG645" s="228">
        <f>IF(N645="zákl. přenesená",J645,0)</f>
        <v>0</v>
      </c>
      <c r="BH645" s="228">
        <f>IF(N645="sníž. přenesená",J645,0)</f>
        <v>0</v>
      </c>
      <c r="BI645" s="228">
        <f>IF(N645="nulová",J645,0)</f>
        <v>0</v>
      </c>
      <c r="BJ645" s="17" t="s">
        <v>147</v>
      </c>
      <c r="BK645" s="228">
        <f>ROUND(I645*H645,2)</f>
        <v>0</v>
      </c>
      <c r="BL645" s="17" t="s">
        <v>257</v>
      </c>
      <c r="BM645" s="227" t="s">
        <v>813</v>
      </c>
    </row>
    <row r="646" s="13" customFormat="1">
      <c r="A646" s="13"/>
      <c r="B646" s="229"/>
      <c r="C646" s="230"/>
      <c r="D646" s="231" t="s">
        <v>149</v>
      </c>
      <c r="E646" s="232" t="s">
        <v>1</v>
      </c>
      <c r="F646" s="233" t="s">
        <v>814</v>
      </c>
      <c r="G646" s="230"/>
      <c r="H646" s="232" t="s">
        <v>1</v>
      </c>
      <c r="I646" s="234"/>
      <c r="J646" s="230"/>
      <c r="K646" s="230"/>
      <c r="L646" s="235"/>
      <c r="M646" s="236"/>
      <c r="N646" s="237"/>
      <c r="O646" s="237"/>
      <c r="P646" s="237"/>
      <c r="Q646" s="237"/>
      <c r="R646" s="237"/>
      <c r="S646" s="237"/>
      <c r="T646" s="238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9" t="s">
        <v>149</v>
      </c>
      <c r="AU646" s="239" t="s">
        <v>147</v>
      </c>
      <c r="AV646" s="13" t="s">
        <v>81</v>
      </c>
      <c r="AW646" s="13" t="s">
        <v>30</v>
      </c>
      <c r="AX646" s="13" t="s">
        <v>73</v>
      </c>
      <c r="AY646" s="239" t="s">
        <v>139</v>
      </c>
    </row>
    <row r="647" s="14" customFormat="1">
      <c r="A647" s="14"/>
      <c r="B647" s="240"/>
      <c r="C647" s="241"/>
      <c r="D647" s="231" t="s">
        <v>149</v>
      </c>
      <c r="E647" s="242" t="s">
        <v>1</v>
      </c>
      <c r="F647" s="243" t="s">
        <v>517</v>
      </c>
      <c r="G647" s="241"/>
      <c r="H647" s="244">
        <v>2</v>
      </c>
      <c r="I647" s="245"/>
      <c r="J647" s="241"/>
      <c r="K647" s="241"/>
      <c r="L647" s="246"/>
      <c r="M647" s="247"/>
      <c r="N647" s="248"/>
      <c r="O647" s="248"/>
      <c r="P647" s="248"/>
      <c r="Q647" s="248"/>
      <c r="R647" s="248"/>
      <c r="S647" s="248"/>
      <c r="T647" s="249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0" t="s">
        <v>149</v>
      </c>
      <c r="AU647" s="250" t="s">
        <v>147</v>
      </c>
      <c r="AV647" s="14" t="s">
        <v>147</v>
      </c>
      <c r="AW647" s="14" t="s">
        <v>30</v>
      </c>
      <c r="AX647" s="14" t="s">
        <v>81</v>
      </c>
      <c r="AY647" s="250" t="s">
        <v>139</v>
      </c>
    </row>
    <row r="648" s="2" customFormat="1" ht="24.15" customHeight="1">
      <c r="A648" s="38"/>
      <c r="B648" s="39"/>
      <c r="C648" s="251" t="s">
        <v>815</v>
      </c>
      <c r="D648" s="251" t="s">
        <v>152</v>
      </c>
      <c r="E648" s="252" t="s">
        <v>816</v>
      </c>
      <c r="F648" s="253" t="s">
        <v>817</v>
      </c>
      <c r="G648" s="254" t="s">
        <v>160</v>
      </c>
      <c r="H648" s="255">
        <v>2</v>
      </c>
      <c r="I648" s="256"/>
      <c r="J648" s="257">
        <f>ROUND(I648*H648,2)</f>
        <v>0</v>
      </c>
      <c r="K648" s="258"/>
      <c r="L648" s="259"/>
      <c r="M648" s="260" t="s">
        <v>1</v>
      </c>
      <c r="N648" s="261" t="s">
        <v>39</v>
      </c>
      <c r="O648" s="91"/>
      <c r="P648" s="225">
        <f>O648*H648</f>
        <v>0</v>
      </c>
      <c r="Q648" s="225">
        <v>0.00012999999999999999</v>
      </c>
      <c r="R648" s="225">
        <f>Q648*H648</f>
        <v>0.00025999999999999998</v>
      </c>
      <c r="S648" s="225">
        <v>0</v>
      </c>
      <c r="T648" s="226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27" t="s">
        <v>338</v>
      </c>
      <c r="AT648" s="227" t="s">
        <v>152</v>
      </c>
      <c r="AU648" s="227" t="s">
        <v>147</v>
      </c>
      <c r="AY648" s="17" t="s">
        <v>139</v>
      </c>
      <c r="BE648" s="228">
        <f>IF(N648="základní",J648,0)</f>
        <v>0</v>
      </c>
      <c r="BF648" s="228">
        <f>IF(N648="snížená",J648,0)</f>
        <v>0</v>
      </c>
      <c r="BG648" s="228">
        <f>IF(N648="zákl. přenesená",J648,0)</f>
        <v>0</v>
      </c>
      <c r="BH648" s="228">
        <f>IF(N648="sníž. přenesená",J648,0)</f>
        <v>0</v>
      </c>
      <c r="BI648" s="228">
        <f>IF(N648="nulová",J648,0)</f>
        <v>0</v>
      </c>
      <c r="BJ648" s="17" t="s">
        <v>147</v>
      </c>
      <c r="BK648" s="228">
        <f>ROUND(I648*H648,2)</f>
        <v>0</v>
      </c>
      <c r="BL648" s="17" t="s">
        <v>257</v>
      </c>
      <c r="BM648" s="227" t="s">
        <v>818</v>
      </c>
    </row>
    <row r="649" s="14" customFormat="1">
      <c r="A649" s="14"/>
      <c r="B649" s="240"/>
      <c r="C649" s="241"/>
      <c r="D649" s="231" t="s">
        <v>149</v>
      </c>
      <c r="E649" s="242" t="s">
        <v>1</v>
      </c>
      <c r="F649" s="243" t="s">
        <v>147</v>
      </c>
      <c r="G649" s="241"/>
      <c r="H649" s="244">
        <v>2</v>
      </c>
      <c r="I649" s="245"/>
      <c r="J649" s="241"/>
      <c r="K649" s="241"/>
      <c r="L649" s="246"/>
      <c r="M649" s="247"/>
      <c r="N649" s="248"/>
      <c r="O649" s="248"/>
      <c r="P649" s="248"/>
      <c r="Q649" s="248"/>
      <c r="R649" s="248"/>
      <c r="S649" s="248"/>
      <c r="T649" s="249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0" t="s">
        <v>149</v>
      </c>
      <c r="AU649" s="250" t="s">
        <v>147</v>
      </c>
      <c r="AV649" s="14" t="s">
        <v>147</v>
      </c>
      <c r="AW649" s="14" t="s">
        <v>30</v>
      </c>
      <c r="AX649" s="14" t="s">
        <v>81</v>
      </c>
      <c r="AY649" s="250" t="s">
        <v>139</v>
      </c>
    </row>
    <row r="650" s="2" customFormat="1" ht="16.5" customHeight="1">
      <c r="A650" s="38"/>
      <c r="B650" s="39"/>
      <c r="C650" s="215" t="s">
        <v>819</v>
      </c>
      <c r="D650" s="215" t="s">
        <v>142</v>
      </c>
      <c r="E650" s="216" t="s">
        <v>820</v>
      </c>
      <c r="F650" s="217" t="s">
        <v>821</v>
      </c>
      <c r="G650" s="218" t="s">
        <v>613</v>
      </c>
      <c r="H650" s="219">
        <v>3</v>
      </c>
      <c r="I650" s="220"/>
      <c r="J650" s="221">
        <f>ROUND(I650*H650,2)</f>
        <v>0</v>
      </c>
      <c r="K650" s="222"/>
      <c r="L650" s="44"/>
      <c r="M650" s="223" t="s">
        <v>1</v>
      </c>
      <c r="N650" s="224" t="s">
        <v>39</v>
      </c>
      <c r="O650" s="91"/>
      <c r="P650" s="225">
        <f>O650*H650</f>
        <v>0</v>
      </c>
      <c r="Q650" s="225">
        <v>0</v>
      </c>
      <c r="R650" s="225">
        <f>Q650*H650</f>
        <v>0</v>
      </c>
      <c r="S650" s="225">
        <v>0.00156</v>
      </c>
      <c r="T650" s="226">
        <f>S650*H650</f>
        <v>0.0046800000000000001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27" t="s">
        <v>257</v>
      </c>
      <c r="AT650" s="227" t="s">
        <v>142</v>
      </c>
      <c r="AU650" s="227" t="s">
        <v>147</v>
      </c>
      <c r="AY650" s="17" t="s">
        <v>139</v>
      </c>
      <c r="BE650" s="228">
        <f>IF(N650="základní",J650,0)</f>
        <v>0</v>
      </c>
      <c r="BF650" s="228">
        <f>IF(N650="snížená",J650,0)</f>
        <v>0</v>
      </c>
      <c r="BG650" s="228">
        <f>IF(N650="zákl. přenesená",J650,0)</f>
        <v>0</v>
      </c>
      <c r="BH650" s="228">
        <f>IF(N650="sníž. přenesená",J650,0)</f>
        <v>0</v>
      </c>
      <c r="BI650" s="228">
        <f>IF(N650="nulová",J650,0)</f>
        <v>0</v>
      </c>
      <c r="BJ650" s="17" t="s">
        <v>147</v>
      </c>
      <c r="BK650" s="228">
        <f>ROUND(I650*H650,2)</f>
        <v>0</v>
      </c>
      <c r="BL650" s="17" t="s">
        <v>257</v>
      </c>
      <c r="BM650" s="227" t="s">
        <v>822</v>
      </c>
    </row>
    <row r="651" s="13" customFormat="1">
      <c r="A651" s="13"/>
      <c r="B651" s="229"/>
      <c r="C651" s="230"/>
      <c r="D651" s="231" t="s">
        <v>149</v>
      </c>
      <c r="E651" s="232" t="s">
        <v>1</v>
      </c>
      <c r="F651" s="233" t="s">
        <v>498</v>
      </c>
      <c r="G651" s="230"/>
      <c r="H651" s="232" t="s">
        <v>1</v>
      </c>
      <c r="I651" s="234"/>
      <c r="J651" s="230"/>
      <c r="K651" s="230"/>
      <c r="L651" s="235"/>
      <c r="M651" s="236"/>
      <c r="N651" s="237"/>
      <c r="O651" s="237"/>
      <c r="P651" s="237"/>
      <c r="Q651" s="237"/>
      <c r="R651" s="237"/>
      <c r="S651" s="237"/>
      <c r="T651" s="238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9" t="s">
        <v>149</v>
      </c>
      <c r="AU651" s="239" t="s">
        <v>147</v>
      </c>
      <c r="AV651" s="13" t="s">
        <v>81</v>
      </c>
      <c r="AW651" s="13" t="s">
        <v>30</v>
      </c>
      <c r="AX651" s="13" t="s">
        <v>73</v>
      </c>
      <c r="AY651" s="239" t="s">
        <v>139</v>
      </c>
    </row>
    <row r="652" s="14" customFormat="1">
      <c r="A652" s="14"/>
      <c r="B652" s="240"/>
      <c r="C652" s="241"/>
      <c r="D652" s="231" t="s">
        <v>149</v>
      </c>
      <c r="E652" s="242" t="s">
        <v>1</v>
      </c>
      <c r="F652" s="243" t="s">
        <v>81</v>
      </c>
      <c r="G652" s="241"/>
      <c r="H652" s="244">
        <v>1</v>
      </c>
      <c r="I652" s="245"/>
      <c r="J652" s="241"/>
      <c r="K652" s="241"/>
      <c r="L652" s="246"/>
      <c r="M652" s="247"/>
      <c r="N652" s="248"/>
      <c r="O652" s="248"/>
      <c r="P652" s="248"/>
      <c r="Q652" s="248"/>
      <c r="R652" s="248"/>
      <c r="S652" s="248"/>
      <c r="T652" s="249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0" t="s">
        <v>149</v>
      </c>
      <c r="AU652" s="250" t="s">
        <v>147</v>
      </c>
      <c r="AV652" s="14" t="s">
        <v>147</v>
      </c>
      <c r="AW652" s="14" t="s">
        <v>30</v>
      </c>
      <c r="AX652" s="14" t="s">
        <v>73</v>
      </c>
      <c r="AY652" s="250" t="s">
        <v>139</v>
      </c>
    </row>
    <row r="653" s="13" customFormat="1">
      <c r="A653" s="13"/>
      <c r="B653" s="229"/>
      <c r="C653" s="230"/>
      <c r="D653" s="231" t="s">
        <v>149</v>
      </c>
      <c r="E653" s="232" t="s">
        <v>1</v>
      </c>
      <c r="F653" s="233" t="s">
        <v>504</v>
      </c>
      <c r="G653" s="230"/>
      <c r="H653" s="232" t="s">
        <v>1</v>
      </c>
      <c r="I653" s="234"/>
      <c r="J653" s="230"/>
      <c r="K653" s="230"/>
      <c r="L653" s="235"/>
      <c r="M653" s="236"/>
      <c r="N653" s="237"/>
      <c r="O653" s="237"/>
      <c r="P653" s="237"/>
      <c r="Q653" s="237"/>
      <c r="R653" s="237"/>
      <c r="S653" s="237"/>
      <c r="T653" s="238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9" t="s">
        <v>149</v>
      </c>
      <c r="AU653" s="239" t="s">
        <v>147</v>
      </c>
      <c r="AV653" s="13" t="s">
        <v>81</v>
      </c>
      <c r="AW653" s="13" t="s">
        <v>30</v>
      </c>
      <c r="AX653" s="13" t="s">
        <v>73</v>
      </c>
      <c r="AY653" s="239" t="s">
        <v>139</v>
      </c>
    </row>
    <row r="654" s="14" customFormat="1">
      <c r="A654" s="14"/>
      <c r="B654" s="240"/>
      <c r="C654" s="241"/>
      <c r="D654" s="231" t="s">
        <v>149</v>
      </c>
      <c r="E654" s="242" t="s">
        <v>1</v>
      </c>
      <c r="F654" s="243" t="s">
        <v>81</v>
      </c>
      <c r="G654" s="241"/>
      <c r="H654" s="244">
        <v>1</v>
      </c>
      <c r="I654" s="245"/>
      <c r="J654" s="241"/>
      <c r="K654" s="241"/>
      <c r="L654" s="246"/>
      <c r="M654" s="247"/>
      <c r="N654" s="248"/>
      <c r="O654" s="248"/>
      <c r="P654" s="248"/>
      <c r="Q654" s="248"/>
      <c r="R654" s="248"/>
      <c r="S654" s="248"/>
      <c r="T654" s="249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0" t="s">
        <v>149</v>
      </c>
      <c r="AU654" s="250" t="s">
        <v>147</v>
      </c>
      <c r="AV654" s="14" t="s">
        <v>147</v>
      </c>
      <c r="AW654" s="14" t="s">
        <v>30</v>
      </c>
      <c r="AX654" s="14" t="s">
        <v>73</v>
      </c>
      <c r="AY654" s="250" t="s">
        <v>139</v>
      </c>
    </row>
    <row r="655" s="13" customFormat="1">
      <c r="A655" s="13"/>
      <c r="B655" s="229"/>
      <c r="C655" s="230"/>
      <c r="D655" s="231" t="s">
        <v>149</v>
      </c>
      <c r="E655" s="232" t="s">
        <v>1</v>
      </c>
      <c r="F655" s="233" t="s">
        <v>823</v>
      </c>
      <c r="G655" s="230"/>
      <c r="H655" s="232" t="s">
        <v>1</v>
      </c>
      <c r="I655" s="234"/>
      <c r="J655" s="230"/>
      <c r="K655" s="230"/>
      <c r="L655" s="235"/>
      <c r="M655" s="236"/>
      <c r="N655" s="237"/>
      <c r="O655" s="237"/>
      <c r="P655" s="237"/>
      <c r="Q655" s="237"/>
      <c r="R655" s="237"/>
      <c r="S655" s="237"/>
      <c r="T655" s="238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9" t="s">
        <v>149</v>
      </c>
      <c r="AU655" s="239" t="s">
        <v>147</v>
      </c>
      <c r="AV655" s="13" t="s">
        <v>81</v>
      </c>
      <c r="AW655" s="13" t="s">
        <v>30</v>
      </c>
      <c r="AX655" s="13" t="s">
        <v>73</v>
      </c>
      <c r="AY655" s="239" t="s">
        <v>139</v>
      </c>
    </row>
    <row r="656" s="14" customFormat="1">
      <c r="A656" s="14"/>
      <c r="B656" s="240"/>
      <c r="C656" s="241"/>
      <c r="D656" s="231" t="s">
        <v>149</v>
      </c>
      <c r="E656" s="242" t="s">
        <v>1</v>
      </c>
      <c r="F656" s="243" t="s">
        <v>81</v>
      </c>
      <c r="G656" s="241"/>
      <c r="H656" s="244">
        <v>1</v>
      </c>
      <c r="I656" s="245"/>
      <c r="J656" s="241"/>
      <c r="K656" s="241"/>
      <c r="L656" s="246"/>
      <c r="M656" s="247"/>
      <c r="N656" s="248"/>
      <c r="O656" s="248"/>
      <c r="P656" s="248"/>
      <c r="Q656" s="248"/>
      <c r="R656" s="248"/>
      <c r="S656" s="248"/>
      <c r="T656" s="249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0" t="s">
        <v>149</v>
      </c>
      <c r="AU656" s="250" t="s">
        <v>147</v>
      </c>
      <c r="AV656" s="14" t="s">
        <v>147</v>
      </c>
      <c r="AW656" s="14" t="s">
        <v>30</v>
      </c>
      <c r="AX656" s="14" t="s">
        <v>73</v>
      </c>
      <c r="AY656" s="250" t="s">
        <v>139</v>
      </c>
    </row>
    <row r="657" s="15" customFormat="1">
      <c r="A657" s="15"/>
      <c r="B657" s="262"/>
      <c r="C657" s="263"/>
      <c r="D657" s="231" t="s">
        <v>149</v>
      </c>
      <c r="E657" s="264" t="s">
        <v>1</v>
      </c>
      <c r="F657" s="265" t="s">
        <v>170</v>
      </c>
      <c r="G657" s="263"/>
      <c r="H657" s="266">
        <v>3</v>
      </c>
      <c r="I657" s="267"/>
      <c r="J657" s="263"/>
      <c r="K657" s="263"/>
      <c r="L657" s="268"/>
      <c r="M657" s="269"/>
      <c r="N657" s="270"/>
      <c r="O657" s="270"/>
      <c r="P657" s="270"/>
      <c r="Q657" s="270"/>
      <c r="R657" s="270"/>
      <c r="S657" s="270"/>
      <c r="T657" s="271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72" t="s">
        <v>149</v>
      </c>
      <c r="AU657" s="272" t="s">
        <v>147</v>
      </c>
      <c r="AV657" s="15" t="s">
        <v>146</v>
      </c>
      <c r="AW657" s="15" t="s">
        <v>30</v>
      </c>
      <c r="AX657" s="15" t="s">
        <v>81</v>
      </c>
      <c r="AY657" s="272" t="s">
        <v>139</v>
      </c>
    </row>
    <row r="658" s="2" customFormat="1" ht="24.15" customHeight="1">
      <c r="A658" s="38"/>
      <c r="B658" s="39"/>
      <c r="C658" s="215" t="s">
        <v>824</v>
      </c>
      <c r="D658" s="215" t="s">
        <v>142</v>
      </c>
      <c r="E658" s="216" t="s">
        <v>825</v>
      </c>
      <c r="F658" s="217" t="s">
        <v>826</v>
      </c>
      <c r="G658" s="218" t="s">
        <v>160</v>
      </c>
      <c r="H658" s="219">
        <v>1</v>
      </c>
      <c r="I658" s="220"/>
      <c r="J658" s="221">
        <f>ROUND(I658*H658,2)</f>
        <v>0</v>
      </c>
      <c r="K658" s="222"/>
      <c r="L658" s="44"/>
      <c r="M658" s="223" t="s">
        <v>1</v>
      </c>
      <c r="N658" s="224" t="s">
        <v>39</v>
      </c>
      <c r="O658" s="91"/>
      <c r="P658" s="225">
        <f>O658*H658</f>
        <v>0</v>
      </c>
      <c r="Q658" s="225">
        <v>4.0000000000000003E-05</v>
      </c>
      <c r="R658" s="225">
        <f>Q658*H658</f>
        <v>4.0000000000000003E-05</v>
      </c>
      <c r="S658" s="225">
        <v>0</v>
      </c>
      <c r="T658" s="226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27" t="s">
        <v>257</v>
      </c>
      <c r="AT658" s="227" t="s">
        <v>142</v>
      </c>
      <c r="AU658" s="227" t="s">
        <v>147</v>
      </c>
      <c r="AY658" s="17" t="s">
        <v>139</v>
      </c>
      <c r="BE658" s="228">
        <f>IF(N658="základní",J658,0)</f>
        <v>0</v>
      </c>
      <c r="BF658" s="228">
        <f>IF(N658="snížená",J658,0)</f>
        <v>0</v>
      </c>
      <c r="BG658" s="228">
        <f>IF(N658="zákl. přenesená",J658,0)</f>
        <v>0</v>
      </c>
      <c r="BH658" s="228">
        <f>IF(N658="sníž. přenesená",J658,0)</f>
        <v>0</v>
      </c>
      <c r="BI658" s="228">
        <f>IF(N658="nulová",J658,0)</f>
        <v>0</v>
      </c>
      <c r="BJ658" s="17" t="s">
        <v>147</v>
      </c>
      <c r="BK658" s="228">
        <f>ROUND(I658*H658,2)</f>
        <v>0</v>
      </c>
      <c r="BL658" s="17" t="s">
        <v>257</v>
      </c>
      <c r="BM658" s="227" t="s">
        <v>827</v>
      </c>
    </row>
    <row r="659" s="2" customFormat="1" ht="24.15" customHeight="1">
      <c r="A659" s="38"/>
      <c r="B659" s="39"/>
      <c r="C659" s="251" t="s">
        <v>828</v>
      </c>
      <c r="D659" s="251" t="s">
        <v>152</v>
      </c>
      <c r="E659" s="252" t="s">
        <v>829</v>
      </c>
      <c r="F659" s="253" t="s">
        <v>830</v>
      </c>
      <c r="G659" s="254" t="s">
        <v>160</v>
      </c>
      <c r="H659" s="255">
        <v>1</v>
      </c>
      <c r="I659" s="256"/>
      <c r="J659" s="257">
        <f>ROUND(I659*H659,2)</f>
        <v>0</v>
      </c>
      <c r="K659" s="258"/>
      <c r="L659" s="259"/>
      <c r="M659" s="260" t="s">
        <v>1</v>
      </c>
      <c r="N659" s="261" t="s">
        <v>39</v>
      </c>
      <c r="O659" s="91"/>
      <c r="P659" s="225">
        <f>O659*H659</f>
        <v>0</v>
      </c>
      <c r="Q659" s="225">
        <v>0.0011900000000000001</v>
      </c>
      <c r="R659" s="225">
        <f>Q659*H659</f>
        <v>0.0011900000000000001</v>
      </c>
      <c r="S659" s="225">
        <v>0</v>
      </c>
      <c r="T659" s="226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7" t="s">
        <v>338</v>
      </c>
      <c r="AT659" s="227" t="s">
        <v>152</v>
      </c>
      <c r="AU659" s="227" t="s">
        <v>147</v>
      </c>
      <c r="AY659" s="17" t="s">
        <v>139</v>
      </c>
      <c r="BE659" s="228">
        <f>IF(N659="základní",J659,0)</f>
        <v>0</v>
      </c>
      <c r="BF659" s="228">
        <f>IF(N659="snížená",J659,0)</f>
        <v>0</v>
      </c>
      <c r="BG659" s="228">
        <f>IF(N659="zákl. přenesená",J659,0)</f>
        <v>0</v>
      </c>
      <c r="BH659" s="228">
        <f>IF(N659="sníž. přenesená",J659,0)</f>
        <v>0</v>
      </c>
      <c r="BI659" s="228">
        <f>IF(N659="nulová",J659,0)</f>
        <v>0</v>
      </c>
      <c r="BJ659" s="17" t="s">
        <v>147</v>
      </c>
      <c r="BK659" s="228">
        <f>ROUND(I659*H659,2)</f>
        <v>0</v>
      </c>
      <c r="BL659" s="17" t="s">
        <v>257</v>
      </c>
      <c r="BM659" s="227" t="s">
        <v>831</v>
      </c>
    </row>
    <row r="660" s="14" customFormat="1">
      <c r="A660" s="14"/>
      <c r="B660" s="240"/>
      <c r="C660" s="241"/>
      <c r="D660" s="231" t="s">
        <v>149</v>
      </c>
      <c r="E660" s="242" t="s">
        <v>1</v>
      </c>
      <c r="F660" s="243" t="s">
        <v>81</v>
      </c>
      <c r="G660" s="241"/>
      <c r="H660" s="244">
        <v>1</v>
      </c>
      <c r="I660" s="245"/>
      <c r="J660" s="241"/>
      <c r="K660" s="241"/>
      <c r="L660" s="246"/>
      <c r="M660" s="247"/>
      <c r="N660" s="248"/>
      <c r="O660" s="248"/>
      <c r="P660" s="248"/>
      <c r="Q660" s="248"/>
      <c r="R660" s="248"/>
      <c r="S660" s="248"/>
      <c r="T660" s="249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0" t="s">
        <v>149</v>
      </c>
      <c r="AU660" s="250" t="s">
        <v>147</v>
      </c>
      <c r="AV660" s="14" t="s">
        <v>147</v>
      </c>
      <c r="AW660" s="14" t="s">
        <v>30</v>
      </c>
      <c r="AX660" s="14" t="s">
        <v>81</v>
      </c>
      <c r="AY660" s="250" t="s">
        <v>139</v>
      </c>
    </row>
    <row r="661" s="2" customFormat="1" ht="24.15" customHeight="1">
      <c r="A661" s="38"/>
      <c r="B661" s="39"/>
      <c r="C661" s="215" t="s">
        <v>832</v>
      </c>
      <c r="D661" s="215" t="s">
        <v>142</v>
      </c>
      <c r="E661" s="216" t="s">
        <v>833</v>
      </c>
      <c r="F661" s="217" t="s">
        <v>834</v>
      </c>
      <c r="G661" s="218" t="s">
        <v>160</v>
      </c>
      <c r="H661" s="219">
        <v>1</v>
      </c>
      <c r="I661" s="220"/>
      <c r="J661" s="221">
        <f>ROUND(I661*H661,2)</f>
        <v>0</v>
      </c>
      <c r="K661" s="222"/>
      <c r="L661" s="44"/>
      <c r="M661" s="223" t="s">
        <v>1</v>
      </c>
      <c r="N661" s="224" t="s">
        <v>39</v>
      </c>
      <c r="O661" s="91"/>
      <c r="P661" s="225">
        <f>O661*H661</f>
        <v>0</v>
      </c>
      <c r="Q661" s="225">
        <v>0.00013999999999999999</v>
      </c>
      <c r="R661" s="225">
        <f>Q661*H661</f>
        <v>0.00013999999999999999</v>
      </c>
      <c r="S661" s="225">
        <v>0</v>
      </c>
      <c r="T661" s="226">
        <f>S661*H661</f>
        <v>0</v>
      </c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227" t="s">
        <v>257</v>
      </c>
      <c r="AT661" s="227" t="s">
        <v>142</v>
      </c>
      <c r="AU661" s="227" t="s">
        <v>147</v>
      </c>
      <c r="AY661" s="17" t="s">
        <v>139</v>
      </c>
      <c r="BE661" s="228">
        <f>IF(N661="základní",J661,0)</f>
        <v>0</v>
      </c>
      <c r="BF661" s="228">
        <f>IF(N661="snížená",J661,0)</f>
        <v>0</v>
      </c>
      <c r="BG661" s="228">
        <f>IF(N661="zákl. přenesená",J661,0)</f>
        <v>0</v>
      </c>
      <c r="BH661" s="228">
        <f>IF(N661="sníž. přenesená",J661,0)</f>
        <v>0</v>
      </c>
      <c r="BI661" s="228">
        <f>IF(N661="nulová",J661,0)</f>
        <v>0</v>
      </c>
      <c r="BJ661" s="17" t="s">
        <v>147</v>
      </c>
      <c r="BK661" s="228">
        <f>ROUND(I661*H661,2)</f>
        <v>0</v>
      </c>
      <c r="BL661" s="17" t="s">
        <v>257</v>
      </c>
      <c r="BM661" s="227" t="s">
        <v>835</v>
      </c>
    </row>
    <row r="662" s="2" customFormat="1" ht="24.15" customHeight="1">
      <c r="A662" s="38"/>
      <c r="B662" s="39"/>
      <c r="C662" s="251" t="s">
        <v>836</v>
      </c>
      <c r="D662" s="251" t="s">
        <v>152</v>
      </c>
      <c r="E662" s="252" t="s">
        <v>837</v>
      </c>
      <c r="F662" s="253" t="s">
        <v>838</v>
      </c>
      <c r="G662" s="254" t="s">
        <v>160</v>
      </c>
      <c r="H662" s="255">
        <v>1</v>
      </c>
      <c r="I662" s="256"/>
      <c r="J662" s="257">
        <f>ROUND(I662*H662,2)</f>
        <v>0</v>
      </c>
      <c r="K662" s="258"/>
      <c r="L662" s="259"/>
      <c r="M662" s="260" t="s">
        <v>1</v>
      </c>
      <c r="N662" s="261" t="s">
        <v>39</v>
      </c>
      <c r="O662" s="91"/>
      <c r="P662" s="225">
        <f>O662*H662</f>
        <v>0</v>
      </c>
      <c r="Q662" s="225">
        <v>0.0015399999999999999</v>
      </c>
      <c r="R662" s="225">
        <f>Q662*H662</f>
        <v>0.0015399999999999999</v>
      </c>
      <c r="S662" s="225">
        <v>0</v>
      </c>
      <c r="T662" s="226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227" t="s">
        <v>338</v>
      </c>
      <c r="AT662" s="227" t="s">
        <v>152</v>
      </c>
      <c r="AU662" s="227" t="s">
        <v>147</v>
      </c>
      <c r="AY662" s="17" t="s">
        <v>139</v>
      </c>
      <c r="BE662" s="228">
        <f>IF(N662="základní",J662,0)</f>
        <v>0</v>
      </c>
      <c r="BF662" s="228">
        <f>IF(N662="snížená",J662,0)</f>
        <v>0</v>
      </c>
      <c r="BG662" s="228">
        <f>IF(N662="zákl. přenesená",J662,0)</f>
        <v>0</v>
      </c>
      <c r="BH662" s="228">
        <f>IF(N662="sníž. přenesená",J662,0)</f>
        <v>0</v>
      </c>
      <c r="BI662" s="228">
        <f>IF(N662="nulová",J662,0)</f>
        <v>0</v>
      </c>
      <c r="BJ662" s="17" t="s">
        <v>147</v>
      </c>
      <c r="BK662" s="228">
        <f>ROUND(I662*H662,2)</f>
        <v>0</v>
      </c>
      <c r="BL662" s="17" t="s">
        <v>257</v>
      </c>
      <c r="BM662" s="227" t="s">
        <v>839</v>
      </c>
    </row>
    <row r="663" s="14" customFormat="1">
      <c r="A663" s="14"/>
      <c r="B663" s="240"/>
      <c r="C663" s="241"/>
      <c r="D663" s="231" t="s">
        <v>149</v>
      </c>
      <c r="E663" s="242" t="s">
        <v>1</v>
      </c>
      <c r="F663" s="243" t="s">
        <v>81</v>
      </c>
      <c r="G663" s="241"/>
      <c r="H663" s="244">
        <v>1</v>
      </c>
      <c r="I663" s="245"/>
      <c r="J663" s="241"/>
      <c r="K663" s="241"/>
      <c r="L663" s="246"/>
      <c r="M663" s="247"/>
      <c r="N663" s="248"/>
      <c r="O663" s="248"/>
      <c r="P663" s="248"/>
      <c r="Q663" s="248"/>
      <c r="R663" s="248"/>
      <c r="S663" s="248"/>
      <c r="T663" s="249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0" t="s">
        <v>149</v>
      </c>
      <c r="AU663" s="250" t="s">
        <v>147</v>
      </c>
      <c r="AV663" s="14" t="s">
        <v>147</v>
      </c>
      <c r="AW663" s="14" t="s">
        <v>30</v>
      </c>
      <c r="AX663" s="14" t="s">
        <v>81</v>
      </c>
      <c r="AY663" s="250" t="s">
        <v>139</v>
      </c>
    </row>
    <row r="664" s="2" customFormat="1" ht="24.15" customHeight="1">
      <c r="A664" s="38"/>
      <c r="B664" s="39"/>
      <c r="C664" s="215" t="s">
        <v>840</v>
      </c>
      <c r="D664" s="215" t="s">
        <v>142</v>
      </c>
      <c r="E664" s="216" t="s">
        <v>841</v>
      </c>
      <c r="F664" s="217" t="s">
        <v>842</v>
      </c>
      <c r="G664" s="218" t="s">
        <v>160</v>
      </c>
      <c r="H664" s="219">
        <v>1</v>
      </c>
      <c r="I664" s="220"/>
      <c r="J664" s="221">
        <f>ROUND(I664*H664,2)</f>
        <v>0</v>
      </c>
      <c r="K664" s="222"/>
      <c r="L664" s="44"/>
      <c r="M664" s="223" t="s">
        <v>1</v>
      </c>
      <c r="N664" s="224" t="s">
        <v>39</v>
      </c>
      <c r="O664" s="91"/>
      <c r="P664" s="225">
        <f>O664*H664</f>
        <v>0</v>
      </c>
      <c r="Q664" s="225">
        <v>6.0000000000000002E-05</v>
      </c>
      <c r="R664" s="225">
        <f>Q664*H664</f>
        <v>6.0000000000000002E-05</v>
      </c>
      <c r="S664" s="225">
        <v>0</v>
      </c>
      <c r="T664" s="226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27" t="s">
        <v>257</v>
      </c>
      <c r="AT664" s="227" t="s">
        <v>142</v>
      </c>
      <c r="AU664" s="227" t="s">
        <v>147</v>
      </c>
      <c r="AY664" s="17" t="s">
        <v>139</v>
      </c>
      <c r="BE664" s="228">
        <f>IF(N664="základní",J664,0)</f>
        <v>0</v>
      </c>
      <c r="BF664" s="228">
        <f>IF(N664="snížená",J664,0)</f>
        <v>0</v>
      </c>
      <c r="BG664" s="228">
        <f>IF(N664="zákl. přenesená",J664,0)</f>
        <v>0</v>
      </c>
      <c r="BH664" s="228">
        <f>IF(N664="sníž. přenesená",J664,0)</f>
        <v>0</v>
      </c>
      <c r="BI664" s="228">
        <f>IF(N664="nulová",J664,0)</f>
        <v>0</v>
      </c>
      <c r="BJ664" s="17" t="s">
        <v>147</v>
      </c>
      <c r="BK664" s="228">
        <f>ROUND(I664*H664,2)</f>
        <v>0</v>
      </c>
      <c r="BL664" s="17" t="s">
        <v>257</v>
      </c>
      <c r="BM664" s="227" t="s">
        <v>843</v>
      </c>
    </row>
    <row r="665" s="13" customFormat="1">
      <c r="A665" s="13"/>
      <c r="B665" s="229"/>
      <c r="C665" s="230"/>
      <c r="D665" s="231" t="s">
        <v>149</v>
      </c>
      <c r="E665" s="232" t="s">
        <v>1</v>
      </c>
      <c r="F665" s="233" t="s">
        <v>522</v>
      </c>
      <c r="G665" s="230"/>
      <c r="H665" s="232" t="s">
        <v>1</v>
      </c>
      <c r="I665" s="234"/>
      <c r="J665" s="230"/>
      <c r="K665" s="230"/>
      <c r="L665" s="235"/>
      <c r="M665" s="236"/>
      <c r="N665" s="237"/>
      <c r="O665" s="237"/>
      <c r="P665" s="237"/>
      <c r="Q665" s="237"/>
      <c r="R665" s="237"/>
      <c r="S665" s="237"/>
      <c r="T665" s="238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9" t="s">
        <v>149</v>
      </c>
      <c r="AU665" s="239" t="s">
        <v>147</v>
      </c>
      <c r="AV665" s="13" t="s">
        <v>81</v>
      </c>
      <c r="AW665" s="13" t="s">
        <v>30</v>
      </c>
      <c r="AX665" s="13" t="s">
        <v>73</v>
      </c>
      <c r="AY665" s="239" t="s">
        <v>139</v>
      </c>
    </row>
    <row r="666" s="14" customFormat="1">
      <c r="A666" s="14"/>
      <c r="B666" s="240"/>
      <c r="C666" s="241"/>
      <c r="D666" s="231" t="s">
        <v>149</v>
      </c>
      <c r="E666" s="242" t="s">
        <v>1</v>
      </c>
      <c r="F666" s="243" t="s">
        <v>81</v>
      </c>
      <c r="G666" s="241"/>
      <c r="H666" s="244">
        <v>1</v>
      </c>
      <c r="I666" s="245"/>
      <c r="J666" s="241"/>
      <c r="K666" s="241"/>
      <c r="L666" s="246"/>
      <c r="M666" s="247"/>
      <c r="N666" s="248"/>
      <c r="O666" s="248"/>
      <c r="P666" s="248"/>
      <c r="Q666" s="248"/>
      <c r="R666" s="248"/>
      <c r="S666" s="248"/>
      <c r="T666" s="249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0" t="s">
        <v>149</v>
      </c>
      <c r="AU666" s="250" t="s">
        <v>147</v>
      </c>
      <c r="AV666" s="14" t="s">
        <v>147</v>
      </c>
      <c r="AW666" s="14" t="s">
        <v>30</v>
      </c>
      <c r="AX666" s="14" t="s">
        <v>73</v>
      </c>
      <c r="AY666" s="250" t="s">
        <v>139</v>
      </c>
    </row>
    <row r="667" s="15" customFormat="1">
      <c r="A667" s="15"/>
      <c r="B667" s="262"/>
      <c r="C667" s="263"/>
      <c r="D667" s="231" t="s">
        <v>149</v>
      </c>
      <c r="E667" s="264" t="s">
        <v>1</v>
      </c>
      <c r="F667" s="265" t="s">
        <v>170</v>
      </c>
      <c r="G667" s="263"/>
      <c r="H667" s="266">
        <v>1</v>
      </c>
      <c r="I667" s="267"/>
      <c r="J667" s="263"/>
      <c r="K667" s="263"/>
      <c r="L667" s="268"/>
      <c r="M667" s="269"/>
      <c r="N667" s="270"/>
      <c r="O667" s="270"/>
      <c r="P667" s="270"/>
      <c r="Q667" s="270"/>
      <c r="R667" s="270"/>
      <c r="S667" s="270"/>
      <c r="T667" s="271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72" t="s">
        <v>149</v>
      </c>
      <c r="AU667" s="272" t="s">
        <v>147</v>
      </c>
      <c r="AV667" s="15" t="s">
        <v>146</v>
      </c>
      <c r="AW667" s="15" t="s">
        <v>30</v>
      </c>
      <c r="AX667" s="15" t="s">
        <v>81</v>
      </c>
      <c r="AY667" s="272" t="s">
        <v>139</v>
      </c>
    </row>
    <row r="668" s="2" customFormat="1" ht="24.15" customHeight="1">
      <c r="A668" s="38"/>
      <c r="B668" s="39"/>
      <c r="C668" s="251" t="s">
        <v>844</v>
      </c>
      <c r="D668" s="251" t="s">
        <v>152</v>
      </c>
      <c r="E668" s="252" t="s">
        <v>845</v>
      </c>
      <c r="F668" s="253" t="s">
        <v>846</v>
      </c>
      <c r="G668" s="254" t="s">
        <v>160</v>
      </c>
      <c r="H668" s="255">
        <v>1</v>
      </c>
      <c r="I668" s="256"/>
      <c r="J668" s="257">
        <f>ROUND(I668*H668,2)</f>
        <v>0</v>
      </c>
      <c r="K668" s="258"/>
      <c r="L668" s="259"/>
      <c r="M668" s="260" t="s">
        <v>1</v>
      </c>
      <c r="N668" s="261" t="s">
        <v>39</v>
      </c>
      <c r="O668" s="91"/>
      <c r="P668" s="225">
        <f>O668*H668</f>
        <v>0</v>
      </c>
      <c r="Q668" s="225">
        <v>0.00014999999999999999</v>
      </c>
      <c r="R668" s="225">
        <f>Q668*H668</f>
        <v>0.00014999999999999999</v>
      </c>
      <c r="S668" s="225">
        <v>0</v>
      </c>
      <c r="T668" s="226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27" t="s">
        <v>338</v>
      </c>
      <c r="AT668" s="227" t="s">
        <v>152</v>
      </c>
      <c r="AU668" s="227" t="s">
        <v>147</v>
      </c>
      <c r="AY668" s="17" t="s">
        <v>139</v>
      </c>
      <c r="BE668" s="228">
        <f>IF(N668="základní",J668,0)</f>
        <v>0</v>
      </c>
      <c r="BF668" s="228">
        <f>IF(N668="snížená",J668,0)</f>
        <v>0</v>
      </c>
      <c r="BG668" s="228">
        <f>IF(N668="zákl. přenesená",J668,0)</f>
        <v>0</v>
      </c>
      <c r="BH668" s="228">
        <f>IF(N668="sníž. přenesená",J668,0)</f>
        <v>0</v>
      </c>
      <c r="BI668" s="228">
        <f>IF(N668="nulová",J668,0)</f>
        <v>0</v>
      </c>
      <c r="BJ668" s="17" t="s">
        <v>147</v>
      </c>
      <c r="BK668" s="228">
        <f>ROUND(I668*H668,2)</f>
        <v>0</v>
      </c>
      <c r="BL668" s="17" t="s">
        <v>257</v>
      </c>
      <c r="BM668" s="227" t="s">
        <v>847</v>
      </c>
    </row>
    <row r="669" s="2" customFormat="1" ht="16.5" customHeight="1">
      <c r="A669" s="38"/>
      <c r="B669" s="39"/>
      <c r="C669" s="215" t="s">
        <v>848</v>
      </c>
      <c r="D669" s="215" t="s">
        <v>142</v>
      </c>
      <c r="E669" s="216" t="s">
        <v>849</v>
      </c>
      <c r="F669" s="217" t="s">
        <v>850</v>
      </c>
      <c r="G669" s="218" t="s">
        <v>160</v>
      </c>
      <c r="H669" s="219">
        <v>3</v>
      </c>
      <c r="I669" s="220"/>
      <c r="J669" s="221">
        <f>ROUND(I669*H669,2)</f>
        <v>0</v>
      </c>
      <c r="K669" s="222"/>
      <c r="L669" s="44"/>
      <c r="M669" s="223" t="s">
        <v>1</v>
      </c>
      <c r="N669" s="224" t="s">
        <v>39</v>
      </c>
      <c r="O669" s="91"/>
      <c r="P669" s="225">
        <f>O669*H669</f>
        <v>0</v>
      </c>
      <c r="Q669" s="225">
        <v>0</v>
      </c>
      <c r="R669" s="225">
        <f>Q669*H669</f>
        <v>0</v>
      </c>
      <c r="S669" s="225">
        <v>0.00122</v>
      </c>
      <c r="T669" s="226">
        <f>S669*H669</f>
        <v>0.0036600000000000001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27" t="s">
        <v>257</v>
      </c>
      <c r="AT669" s="227" t="s">
        <v>142</v>
      </c>
      <c r="AU669" s="227" t="s">
        <v>147</v>
      </c>
      <c r="AY669" s="17" t="s">
        <v>139</v>
      </c>
      <c r="BE669" s="228">
        <f>IF(N669="základní",J669,0)</f>
        <v>0</v>
      </c>
      <c r="BF669" s="228">
        <f>IF(N669="snížená",J669,0)</f>
        <v>0</v>
      </c>
      <c r="BG669" s="228">
        <f>IF(N669="zákl. přenesená",J669,0)</f>
        <v>0</v>
      </c>
      <c r="BH669" s="228">
        <f>IF(N669="sníž. přenesená",J669,0)</f>
        <v>0</v>
      </c>
      <c r="BI669" s="228">
        <f>IF(N669="nulová",J669,0)</f>
        <v>0</v>
      </c>
      <c r="BJ669" s="17" t="s">
        <v>147</v>
      </c>
      <c r="BK669" s="228">
        <f>ROUND(I669*H669,2)</f>
        <v>0</v>
      </c>
      <c r="BL669" s="17" t="s">
        <v>257</v>
      </c>
      <c r="BM669" s="227" t="s">
        <v>851</v>
      </c>
    </row>
    <row r="670" s="13" customFormat="1">
      <c r="A670" s="13"/>
      <c r="B670" s="229"/>
      <c r="C670" s="230"/>
      <c r="D670" s="231" t="s">
        <v>149</v>
      </c>
      <c r="E670" s="232" t="s">
        <v>1</v>
      </c>
      <c r="F670" s="233" t="s">
        <v>522</v>
      </c>
      <c r="G670" s="230"/>
      <c r="H670" s="232" t="s">
        <v>1</v>
      </c>
      <c r="I670" s="234"/>
      <c r="J670" s="230"/>
      <c r="K670" s="230"/>
      <c r="L670" s="235"/>
      <c r="M670" s="236"/>
      <c r="N670" s="237"/>
      <c r="O670" s="237"/>
      <c r="P670" s="237"/>
      <c r="Q670" s="237"/>
      <c r="R670" s="237"/>
      <c r="S670" s="237"/>
      <c r="T670" s="238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9" t="s">
        <v>149</v>
      </c>
      <c r="AU670" s="239" t="s">
        <v>147</v>
      </c>
      <c r="AV670" s="13" t="s">
        <v>81</v>
      </c>
      <c r="AW670" s="13" t="s">
        <v>30</v>
      </c>
      <c r="AX670" s="13" t="s">
        <v>73</v>
      </c>
      <c r="AY670" s="239" t="s">
        <v>139</v>
      </c>
    </row>
    <row r="671" s="14" customFormat="1">
      <c r="A671" s="14"/>
      <c r="B671" s="240"/>
      <c r="C671" s="241"/>
      <c r="D671" s="231" t="s">
        <v>149</v>
      </c>
      <c r="E671" s="242" t="s">
        <v>1</v>
      </c>
      <c r="F671" s="243" t="s">
        <v>81</v>
      </c>
      <c r="G671" s="241"/>
      <c r="H671" s="244">
        <v>1</v>
      </c>
      <c r="I671" s="245"/>
      <c r="J671" s="241"/>
      <c r="K671" s="241"/>
      <c r="L671" s="246"/>
      <c r="M671" s="247"/>
      <c r="N671" s="248"/>
      <c r="O671" s="248"/>
      <c r="P671" s="248"/>
      <c r="Q671" s="248"/>
      <c r="R671" s="248"/>
      <c r="S671" s="248"/>
      <c r="T671" s="249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0" t="s">
        <v>149</v>
      </c>
      <c r="AU671" s="250" t="s">
        <v>147</v>
      </c>
      <c r="AV671" s="14" t="s">
        <v>147</v>
      </c>
      <c r="AW671" s="14" t="s">
        <v>30</v>
      </c>
      <c r="AX671" s="14" t="s">
        <v>73</v>
      </c>
      <c r="AY671" s="250" t="s">
        <v>139</v>
      </c>
    </row>
    <row r="672" s="13" customFormat="1">
      <c r="A672" s="13"/>
      <c r="B672" s="229"/>
      <c r="C672" s="230"/>
      <c r="D672" s="231" t="s">
        <v>149</v>
      </c>
      <c r="E672" s="232" t="s">
        <v>1</v>
      </c>
      <c r="F672" s="233" t="s">
        <v>504</v>
      </c>
      <c r="G672" s="230"/>
      <c r="H672" s="232" t="s">
        <v>1</v>
      </c>
      <c r="I672" s="234"/>
      <c r="J672" s="230"/>
      <c r="K672" s="230"/>
      <c r="L672" s="235"/>
      <c r="M672" s="236"/>
      <c r="N672" s="237"/>
      <c r="O672" s="237"/>
      <c r="P672" s="237"/>
      <c r="Q672" s="237"/>
      <c r="R672" s="237"/>
      <c r="S672" s="237"/>
      <c r="T672" s="238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9" t="s">
        <v>149</v>
      </c>
      <c r="AU672" s="239" t="s">
        <v>147</v>
      </c>
      <c r="AV672" s="13" t="s">
        <v>81</v>
      </c>
      <c r="AW672" s="13" t="s">
        <v>30</v>
      </c>
      <c r="AX672" s="13" t="s">
        <v>73</v>
      </c>
      <c r="AY672" s="239" t="s">
        <v>139</v>
      </c>
    </row>
    <row r="673" s="14" customFormat="1">
      <c r="A673" s="14"/>
      <c r="B673" s="240"/>
      <c r="C673" s="241"/>
      <c r="D673" s="231" t="s">
        <v>149</v>
      </c>
      <c r="E673" s="242" t="s">
        <v>1</v>
      </c>
      <c r="F673" s="243" t="s">
        <v>81</v>
      </c>
      <c r="G673" s="241"/>
      <c r="H673" s="244">
        <v>1</v>
      </c>
      <c r="I673" s="245"/>
      <c r="J673" s="241"/>
      <c r="K673" s="241"/>
      <c r="L673" s="246"/>
      <c r="M673" s="247"/>
      <c r="N673" s="248"/>
      <c r="O673" s="248"/>
      <c r="P673" s="248"/>
      <c r="Q673" s="248"/>
      <c r="R673" s="248"/>
      <c r="S673" s="248"/>
      <c r="T673" s="249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0" t="s">
        <v>149</v>
      </c>
      <c r="AU673" s="250" t="s">
        <v>147</v>
      </c>
      <c r="AV673" s="14" t="s">
        <v>147</v>
      </c>
      <c r="AW673" s="14" t="s">
        <v>30</v>
      </c>
      <c r="AX673" s="14" t="s">
        <v>73</v>
      </c>
      <c r="AY673" s="250" t="s">
        <v>139</v>
      </c>
    </row>
    <row r="674" s="13" customFormat="1">
      <c r="A674" s="13"/>
      <c r="B674" s="229"/>
      <c r="C674" s="230"/>
      <c r="D674" s="231" t="s">
        <v>149</v>
      </c>
      <c r="E674" s="232" t="s">
        <v>1</v>
      </c>
      <c r="F674" s="233" t="s">
        <v>852</v>
      </c>
      <c r="G674" s="230"/>
      <c r="H674" s="232" t="s">
        <v>1</v>
      </c>
      <c r="I674" s="234"/>
      <c r="J674" s="230"/>
      <c r="K674" s="230"/>
      <c r="L674" s="235"/>
      <c r="M674" s="236"/>
      <c r="N674" s="237"/>
      <c r="O674" s="237"/>
      <c r="P674" s="237"/>
      <c r="Q674" s="237"/>
      <c r="R674" s="237"/>
      <c r="S674" s="237"/>
      <c r="T674" s="238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9" t="s">
        <v>149</v>
      </c>
      <c r="AU674" s="239" t="s">
        <v>147</v>
      </c>
      <c r="AV674" s="13" t="s">
        <v>81</v>
      </c>
      <c r="AW674" s="13" t="s">
        <v>30</v>
      </c>
      <c r="AX674" s="13" t="s">
        <v>73</v>
      </c>
      <c r="AY674" s="239" t="s">
        <v>139</v>
      </c>
    </row>
    <row r="675" s="14" customFormat="1">
      <c r="A675" s="14"/>
      <c r="B675" s="240"/>
      <c r="C675" s="241"/>
      <c r="D675" s="231" t="s">
        <v>149</v>
      </c>
      <c r="E675" s="242" t="s">
        <v>1</v>
      </c>
      <c r="F675" s="243" t="s">
        <v>81</v>
      </c>
      <c r="G675" s="241"/>
      <c r="H675" s="244">
        <v>1</v>
      </c>
      <c r="I675" s="245"/>
      <c r="J675" s="241"/>
      <c r="K675" s="241"/>
      <c r="L675" s="246"/>
      <c r="M675" s="247"/>
      <c r="N675" s="248"/>
      <c r="O675" s="248"/>
      <c r="P675" s="248"/>
      <c r="Q675" s="248"/>
      <c r="R675" s="248"/>
      <c r="S675" s="248"/>
      <c r="T675" s="249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0" t="s">
        <v>149</v>
      </c>
      <c r="AU675" s="250" t="s">
        <v>147</v>
      </c>
      <c r="AV675" s="14" t="s">
        <v>147</v>
      </c>
      <c r="AW675" s="14" t="s">
        <v>30</v>
      </c>
      <c r="AX675" s="14" t="s">
        <v>73</v>
      </c>
      <c r="AY675" s="250" t="s">
        <v>139</v>
      </c>
    </row>
    <row r="676" s="15" customFormat="1">
      <c r="A676" s="15"/>
      <c r="B676" s="262"/>
      <c r="C676" s="263"/>
      <c r="D676" s="231" t="s">
        <v>149</v>
      </c>
      <c r="E676" s="264" t="s">
        <v>1</v>
      </c>
      <c r="F676" s="265" t="s">
        <v>170</v>
      </c>
      <c r="G676" s="263"/>
      <c r="H676" s="266">
        <v>3</v>
      </c>
      <c r="I676" s="267"/>
      <c r="J676" s="263"/>
      <c r="K676" s="263"/>
      <c r="L676" s="268"/>
      <c r="M676" s="269"/>
      <c r="N676" s="270"/>
      <c r="O676" s="270"/>
      <c r="P676" s="270"/>
      <c r="Q676" s="270"/>
      <c r="R676" s="270"/>
      <c r="S676" s="270"/>
      <c r="T676" s="271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72" t="s">
        <v>149</v>
      </c>
      <c r="AU676" s="272" t="s">
        <v>147</v>
      </c>
      <c r="AV676" s="15" t="s">
        <v>146</v>
      </c>
      <c r="AW676" s="15" t="s">
        <v>30</v>
      </c>
      <c r="AX676" s="15" t="s">
        <v>81</v>
      </c>
      <c r="AY676" s="272" t="s">
        <v>139</v>
      </c>
    </row>
    <row r="677" s="2" customFormat="1" ht="21.75" customHeight="1">
      <c r="A677" s="38"/>
      <c r="B677" s="39"/>
      <c r="C677" s="215" t="s">
        <v>853</v>
      </c>
      <c r="D677" s="215" t="s">
        <v>142</v>
      </c>
      <c r="E677" s="216" t="s">
        <v>854</v>
      </c>
      <c r="F677" s="217" t="s">
        <v>855</v>
      </c>
      <c r="G677" s="218" t="s">
        <v>160</v>
      </c>
      <c r="H677" s="219">
        <v>1</v>
      </c>
      <c r="I677" s="220"/>
      <c r="J677" s="221">
        <f>ROUND(I677*H677,2)</f>
        <v>0</v>
      </c>
      <c r="K677" s="222"/>
      <c r="L677" s="44"/>
      <c r="M677" s="223" t="s">
        <v>1</v>
      </c>
      <c r="N677" s="224" t="s">
        <v>39</v>
      </c>
      <c r="O677" s="91"/>
      <c r="P677" s="225">
        <f>O677*H677</f>
        <v>0</v>
      </c>
      <c r="Q677" s="225">
        <v>0.00014999999999999999</v>
      </c>
      <c r="R677" s="225">
        <f>Q677*H677</f>
        <v>0.00014999999999999999</v>
      </c>
      <c r="S677" s="225">
        <v>0</v>
      </c>
      <c r="T677" s="226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227" t="s">
        <v>257</v>
      </c>
      <c r="AT677" s="227" t="s">
        <v>142</v>
      </c>
      <c r="AU677" s="227" t="s">
        <v>147</v>
      </c>
      <c r="AY677" s="17" t="s">
        <v>139</v>
      </c>
      <c r="BE677" s="228">
        <f>IF(N677="základní",J677,0)</f>
        <v>0</v>
      </c>
      <c r="BF677" s="228">
        <f>IF(N677="snížená",J677,0)</f>
        <v>0</v>
      </c>
      <c r="BG677" s="228">
        <f>IF(N677="zákl. přenesená",J677,0)</f>
        <v>0</v>
      </c>
      <c r="BH677" s="228">
        <f>IF(N677="sníž. přenesená",J677,0)</f>
        <v>0</v>
      </c>
      <c r="BI677" s="228">
        <f>IF(N677="nulová",J677,0)</f>
        <v>0</v>
      </c>
      <c r="BJ677" s="17" t="s">
        <v>147</v>
      </c>
      <c r="BK677" s="228">
        <f>ROUND(I677*H677,2)</f>
        <v>0</v>
      </c>
      <c r="BL677" s="17" t="s">
        <v>257</v>
      </c>
      <c r="BM677" s="227" t="s">
        <v>856</v>
      </c>
    </row>
    <row r="678" s="13" customFormat="1">
      <c r="A678" s="13"/>
      <c r="B678" s="229"/>
      <c r="C678" s="230"/>
      <c r="D678" s="231" t="s">
        <v>149</v>
      </c>
      <c r="E678" s="232" t="s">
        <v>1</v>
      </c>
      <c r="F678" s="233" t="s">
        <v>522</v>
      </c>
      <c r="G678" s="230"/>
      <c r="H678" s="232" t="s">
        <v>1</v>
      </c>
      <c r="I678" s="234"/>
      <c r="J678" s="230"/>
      <c r="K678" s="230"/>
      <c r="L678" s="235"/>
      <c r="M678" s="236"/>
      <c r="N678" s="237"/>
      <c r="O678" s="237"/>
      <c r="P678" s="237"/>
      <c r="Q678" s="237"/>
      <c r="R678" s="237"/>
      <c r="S678" s="237"/>
      <c r="T678" s="238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9" t="s">
        <v>149</v>
      </c>
      <c r="AU678" s="239" t="s">
        <v>147</v>
      </c>
      <c r="AV678" s="13" t="s">
        <v>81</v>
      </c>
      <c r="AW678" s="13" t="s">
        <v>30</v>
      </c>
      <c r="AX678" s="13" t="s">
        <v>73</v>
      </c>
      <c r="AY678" s="239" t="s">
        <v>139</v>
      </c>
    </row>
    <row r="679" s="14" customFormat="1">
      <c r="A679" s="14"/>
      <c r="B679" s="240"/>
      <c r="C679" s="241"/>
      <c r="D679" s="231" t="s">
        <v>149</v>
      </c>
      <c r="E679" s="242" t="s">
        <v>1</v>
      </c>
      <c r="F679" s="243" t="s">
        <v>81</v>
      </c>
      <c r="G679" s="241"/>
      <c r="H679" s="244">
        <v>1</v>
      </c>
      <c r="I679" s="245"/>
      <c r="J679" s="241"/>
      <c r="K679" s="241"/>
      <c r="L679" s="246"/>
      <c r="M679" s="247"/>
      <c r="N679" s="248"/>
      <c r="O679" s="248"/>
      <c r="P679" s="248"/>
      <c r="Q679" s="248"/>
      <c r="R679" s="248"/>
      <c r="S679" s="248"/>
      <c r="T679" s="249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0" t="s">
        <v>149</v>
      </c>
      <c r="AU679" s="250" t="s">
        <v>147</v>
      </c>
      <c r="AV679" s="14" t="s">
        <v>147</v>
      </c>
      <c r="AW679" s="14" t="s">
        <v>30</v>
      </c>
      <c r="AX679" s="14" t="s">
        <v>81</v>
      </c>
      <c r="AY679" s="250" t="s">
        <v>139</v>
      </c>
    </row>
    <row r="680" s="2" customFormat="1" ht="16.5" customHeight="1">
      <c r="A680" s="38"/>
      <c r="B680" s="39"/>
      <c r="C680" s="251" t="s">
        <v>857</v>
      </c>
      <c r="D680" s="251" t="s">
        <v>152</v>
      </c>
      <c r="E680" s="252" t="s">
        <v>858</v>
      </c>
      <c r="F680" s="253" t="s">
        <v>859</v>
      </c>
      <c r="G680" s="254" t="s">
        <v>160</v>
      </c>
      <c r="H680" s="255">
        <v>1</v>
      </c>
      <c r="I680" s="256"/>
      <c r="J680" s="257">
        <f>ROUND(I680*H680,2)</f>
        <v>0</v>
      </c>
      <c r="K680" s="258"/>
      <c r="L680" s="259"/>
      <c r="M680" s="260" t="s">
        <v>1</v>
      </c>
      <c r="N680" s="261" t="s">
        <v>39</v>
      </c>
      <c r="O680" s="91"/>
      <c r="P680" s="225">
        <f>O680*H680</f>
        <v>0</v>
      </c>
      <c r="Q680" s="225">
        <v>0.0012800000000000001</v>
      </c>
      <c r="R680" s="225">
        <f>Q680*H680</f>
        <v>0.0012800000000000001</v>
      </c>
      <c r="S680" s="225">
        <v>0</v>
      </c>
      <c r="T680" s="226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27" t="s">
        <v>155</v>
      </c>
      <c r="AT680" s="227" t="s">
        <v>152</v>
      </c>
      <c r="AU680" s="227" t="s">
        <v>147</v>
      </c>
      <c r="AY680" s="17" t="s">
        <v>139</v>
      </c>
      <c r="BE680" s="228">
        <f>IF(N680="základní",J680,0)</f>
        <v>0</v>
      </c>
      <c r="BF680" s="228">
        <f>IF(N680="snížená",J680,0)</f>
        <v>0</v>
      </c>
      <c r="BG680" s="228">
        <f>IF(N680="zákl. přenesená",J680,0)</f>
        <v>0</v>
      </c>
      <c r="BH680" s="228">
        <f>IF(N680="sníž. přenesená",J680,0)</f>
        <v>0</v>
      </c>
      <c r="BI680" s="228">
        <f>IF(N680="nulová",J680,0)</f>
        <v>0</v>
      </c>
      <c r="BJ680" s="17" t="s">
        <v>147</v>
      </c>
      <c r="BK680" s="228">
        <f>ROUND(I680*H680,2)</f>
        <v>0</v>
      </c>
      <c r="BL680" s="17" t="s">
        <v>146</v>
      </c>
      <c r="BM680" s="227" t="s">
        <v>860</v>
      </c>
    </row>
    <row r="681" s="2" customFormat="1" ht="24.15" customHeight="1">
      <c r="A681" s="38"/>
      <c r="B681" s="39"/>
      <c r="C681" s="215" t="s">
        <v>861</v>
      </c>
      <c r="D681" s="215" t="s">
        <v>142</v>
      </c>
      <c r="E681" s="216" t="s">
        <v>862</v>
      </c>
      <c r="F681" s="217" t="s">
        <v>863</v>
      </c>
      <c r="G681" s="218" t="s">
        <v>145</v>
      </c>
      <c r="H681" s="219">
        <v>0.085000000000000006</v>
      </c>
      <c r="I681" s="220"/>
      <c r="J681" s="221">
        <f>ROUND(I681*H681,2)</f>
        <v>0</v>
      </c>
      <c r="K681" s="222"/>
      <c r="L681" s="44"/>
      <c r="M681" s="223" t="s">
        <v>1</v>
      </c>
      <c r="N681" s="224" t="s">
        <v>39</v>
      </c>
      <c r="O681" s="91"/>
      <c r="P681" s="225">
        <f>O681*H681</f>
        <v>0</v>
      </c>
      <c r="Q681" s="225">
        <v>0</v>
      </c>
      <c r="R681" s="225">
        <f>Q681*H681</f>
        <v>0</v>
      </c>
      <c r="S681" s="225">
        <v>0</v>
      </c>
      <c r="T681" s="226">
        <f>S681*H681</f>
        <v>0</v>
      </c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R681" s="227" t="s">
        <v>257</v>
      </c>
      <c r="AT681" s="227" t="s">
        <v>142</v>
      </c>
      <c r="AU681" s="227" t="s">
        <v>147</v>
      </c>
      <c r="AY681" s="17" t="s">
        <v>139</v>
      </c>
      <c r="BE681" s="228">
        <f>IF(N681="základní",J681,0)</f>
        <v>0</v>
      </c>
      <c r="BF681" s="228">
        <f>IF(N681="snížená",J681,0)</f>
        <v>0</v>
      </c>
      <c r="BG681" s="228">
        <f>IF(N681="zákl. přenesená",J681,0)</f>
        <v>0</v>
      </c>
      <c r="BH681" s="228">
        <f>IF(N681="sníž. přenesená",J681,0)</f>
        <v>0</v>
      </c>
      <c r="BI681" s="228">
        <f>IF(N681="nulová",J681,0)</f>
        <v>0</v>
      </c>
      <c r="BJ681" s="17" t="s">
        <v>147</v>
      </c>
      <c r="BK681" s="228">
        <f>ROUND(I681*H681,2)</f>
        <v>0</v>
      </c>
      <c r="BL681" s="17" t="s">
        <v>257</v>
      </c>
      <c r="BM681" s="227" t="s">
        <v>864</v>
      </c>
    </row>
    <row r="682" s="2" customFormat="1" ht="33" customHeight="1">
      <c r="A682" s="38"/>
      <c r="B682" s="39"/>
      <c r="C682" s="215" t="s">
        <v>865</v>
      </c>
      <c r="D682" s="215" t="s">
        <v>142</v>
      </c>
      <c r="E682" s="216" t="s">
        <v>866</v>
      </c>
      <c r="F682" s="217" t="s">
        <v>867</v>
      </c>
      <c r="G682" s="218" t="s">
        <v>145</v>
      </c>
      <c r="H682" s="219">
        <v>0.17000000000000001</v>
      </c>
      <c r="I682" s="220"/>
      <c r="J682" s="221">
        <f>ROUND(I682*H682,2)</f>
        <v>0</v>
      </c>
      <c r="K682" s="222"/>
      <c r="L682" s="44"/>
      <c r="M682" s="223" t="s">
        <v>1</v>
      </c>
      <c r="N682" s="224" t="s">
        <v>39</v>
      </c>
      <c r="O682" s="91"/>
      <c r="P682" s="225">
        <f>O682*H682</f>
        <v>0</v>
      </c>
      <c r="Q682" s="225">
        <v>0</v>
      </c>
      <c r="R682" s="225">
        <f>Q682*H682</f>
        <v>0</v>
      </c>
      <c r="S682" s="225">
        <v>0</v>
      </c>
      <c r="T682" s="226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27" t="s">
        <v>257</v>
      </c>
      <c r="AT682" s="227" t="s">
        <v>142</v>
      </c>
      <c r="AU682" s="227" t="s">
        <v>147</v>
      </c>
      <c r="AY682" s="17" t="s">
        <v>139</v>
      </c>
      <c r="BE682" s="228">
        <f>IF(N682="základní",J682,0)</f>
        <v>0</v>
      </c>
      <c r="BF682" s="228">
        <f>IF(N682="snížená",J682,0)</f>
        <v>0</v>
      </c>
      <c r="BG682" s="228">
        <f>IF(N682="zákl. přenesená",J682,0)</f>
        <v>0</v>
      </c>
      <c r="BH682" s="228">
        <f>IF(N682="sníž. přenesená",J682,0)</f>
        <v>0</v>
      </c>
      <c r="BI682" s="228">
        <f>IF(N682="nulová",J682,0)</f>
        <v>0</v>
      </c>
      <c r="BJ682" s="17" t="s">
        <v>147</v>
      </c>
      <c r="BK682" s="228">
        <f>ROUND(I682*H682,2)</f>
        <v>0</v>
      </c>
      <c r="BL682" s="17" t="s">
        <v>257</v>
      </c>
      <c r="BM682" s="227" t="s">
        <v>868</v>
      </c>
    </row>
    <row r="683" s="14" customFormat="1">
      <c r="A683" s="14"/>
      <c r="B683" s="240"/>
      <c r="C683" s="241"/>
      <c r="D683" s="231" t="s">
        <v>149</v>
      </c>
      <c r="E683" s="241"/>
      <c r="F683" s="243" t="s">
        <v>869</v>
      </c>
      <c r="G683" s="241"/>
      <c r="H683" s="244">
        <v>0.17000000000000001</v>
      </c>
      <c r="I683" s="245"/>
      <c r="J683" s="241"/>
      <c r="K683" s="241"/>
      <c r="L683" s="246"/>
      <c r="M683" s="247"/>
      <c r="N683" s="248"/>
      <c r="O683" s="248"/>
      <c r="P683" s="248"/>
      <c r="Q683" s="248"/>
      <c r="R683" s="248"/>
      <c r="S683" s="248"/>
      <c r="T683" s="249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0" t="s">
        <v>149</v>
      </c>
      <c r="AU683" s="250" t="s">
        <v>147</v>
      </c>
      <c r="AV683" s="14" t="s">
        <v>147</v>
      </c>
      <c r="AW683" s="14" t="s">
        <v>4</v>
      </c>
      <c r="AX683" s="14" t="s">
        <v>81</v>
      </c>
      <c r="AY683" s="250" t="s">
        <v>139</v>
      </c>
    </row>
    <row r="684" s="12" customFormat="1" ht="22.8" customHeight="1">
      <c r="A684" s="12"/>
      <c r="B684" s="199"/>
      <c r="C684" s="200"/>
      <c r="D684" s="201" t="s">
        <v>72</v>
      </c>
      <c r="E684" s="213" t="s">
        <v>870</v>
      </c>
      <c r="F684" s="213" t="s">
        <v>871</v>
      </c>
      <c r="G684" s="200"/>
      <c r="H684" s="200"/>
      <c r="I684" s="203"/>
      <c r="J684" s="214">
        <f>BK684</f>
        <v>0</v>
      </c>
      <c r="K684" s="200"/>
      <c r="L684" s="205"/>
      <c r="M684" s="206"/>
      <c r="N684" s="207"/>
      <c r="O684" s="207"/>
      <c r="P684" s="208">
        <f>SUM(P685:P690)</f>
        <v>0</v>
      </c>
      <c r="Q684" s="207"/>
      <c r="R684" s="208">
        <f>SUM(R685:R690)</f>
        <v>0.01368</v>
      </c>
      <c r="S684" s="207"/>
      <c r="T684" s="209">
        <f>SUM(T685:T690)</f>
        <v>0</v>
      </c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R684" s="210" t="s">
        <v>147</v>
      </c>
      <c r="AT684" s="211" t="s">
        <v>72</v>
      </c>
      <c r="AU684" s="211" t="s">
        <v>81</v>
      </c>
      <c r="AY684" s="210" t="s">
        <v>139</v>
      </c>
      <c r="BK684" s="212">
        <f>SUM(BK685:BK690)</f>
        <v>0</v>
      </c>
    </row>
    <row r="685" s="2" customFormat="1" ht="24.15" customHeight="1">
      <c r="A685" s="38"/>
      <c r="B685" s="39"/>
      <c r="C685" s="215" t="s">
        <v>872</v>
      </c>
      <c r="D685" s="215" t="s">
        <v>142</v>
      </c>
      <c r="E685" s="216" t="s">
        <v>873</v>
      </c>
      <c r="F685" s="217" t="s">
        <v>874</v>
      </c>
      <c r="G685" s="218" t="s">
        <v>613</v>
      </c>
      <c r="H685" s="219">
        <v>1</v>
      </c>
      <c r="I685" s="220"/>
      <c r="J685" s="221">
        <f>ROUND(I685*H685,2)</f>
        <v>0</v>
      </c>
      <c r="K685" s="222"/>
      <c r="L685" s="44"/>
      <c r="M685" s="223" t="s">
        <v>1</v>
      </c>
      <c r="N685" s="224" t="s">
        <v>39</v>
      </c>
      <c r="O685" s="91"/>
      <c r="P685" s="225">
        <f>O685*H685</f>
        <v>0</v>
      </c>
      <c r="Q685" s="225">
        <v>0.01368</v>
      </c>
      <c r="R685" s="225">
        <f>Q685*H685</f>
        <v>0.01368</v>
      </c>
      <c r="S685" s="225">
        <v>0</v>
      </c>
      <c r="T685" s="226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227" t="s">
        <v>257</v>
      </c>
      <c r="AT685" s="227" t="s">
        <v>142</v>
      </c>
      <c r="AU685" s="227" t="s">
        <v>147</v>
      </c>
      <c r="AY685" s="17" t="s">
        <v>139</v>
      </c>
      <c r="BE685" s="228">
        <f>IF(N685="základní",J685,0)</f>
        <v>0</v>
      </c>
      <c r="BF685" s="228">
        <f>IF(N685="snížená",J685,0)</f>
        <v>0</v>
      </c>
      <c r="BG685" s="228">
        <f>IF(N685="zákl. přenesená",J685,0)</f>
        <v>0</v>
      </c>
      <c r="BH685" s="228">
        <f>IF(N685="sníž. přenesená",J685,0)</f>
        <v>0</v>
      </c>
      <c r="BI685" s="228">
        <f>IF(N685="nulová",J685,0)</f>
        <v>0</v>
      </c>
      <c r="BJ685" s="17" t="s">
        <v>147</v>
      </c>
      <c r="BK685" s="228">
        <f>ROUND(I685*H685,2)</f>
        <v>0</v>
      </c>
      <c r="BL685" s="17" t="s">
        <v>257</v>
      </c>
      <c r="BM685" s="227" t="s">
        <v>875</v>
      </c>
    </row>
    <row r="686" s="13" customFormat="1">
      <c r="A686" s="13"/>
      <c r="B686" s="229"/>
      <c r="C686" s="230"/>
      <c r="D686" s="231" t="s">
        <v>149</v>
      </c>
      <c r="E686" s="232" t="s">
        <v>1</v>
      </c>
      <c r="F686" s="233" t="s">
        <v>231</v>
      </c>
      <c r="G686" s="230"/>
      <c r="H686" s="232" t="s">
        <v>1</v>
      </c>
      <c r="I686" s="234"/>
      <c r="J686" s="230"/>
      <c r="K686" s="230"/>
      <c r="L686" s="235"/>
      <c r="M686" s="236"/>
      <c r="N686" s="237"/>
      <c r="O686" s="237"/>
      <c r="P686" s="237"/>
      <c r="Q686" s="237"/>
      <c r="R686" s="237"/>
      <c r="S686" s="237"/>
      <c r="T686" s="238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9" t="s">
        <v>149</v>
      </c>
      <c r="AU686" s="239" t="s">
        <v>147</v>
      </c>
      <c r="AV686" s="13" t="s">
        <v>81</v>
      </c>
      <c r="AW686" s="13" t="s">
        <v>30</v>
      </c>
      <c r="AX686" s="13" t="s">
        <v>73</v>
      </c>
      <c r="AY686" s="239" t="s">
        <v>139</v>
      </c>
    </row>
    <row r="687" s="14" customFormat="1">
      <c r="A687" s="14"/>
      <c r="B687" s="240"/>
      <c r="C687" s="241"/>
      <c r="D687" s="231" t="s">
        <v>149</v>
      </c>
      <c r="E687" s="242" t="s">
        <v>1</v>
      </c>
      <c r="F687" s="243" t="s">
        <v>81</v>
      </c>
      <c r="G687" s="241"/>
      <c r="H687" s="244">
        <v>1</v>
      </c>
      <c r="I687" s="245"/>
      <c r="J687" s="241"/>
      <c r="K687" s="241"/>
      <c r="L687" s="246"/>
      <c r="M687" s="247"/>
      <c r="N687" s="248"/>
      <c r="O687" s="248"/>
      <c r="P687" s="248"/>
      <c r="Q687" s="248"/>
      <c r="R687" s="248"/>
      <c r="S687" s="248"/>
      <c r="T687" s="249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0" t="s">
        <v>149</v>
      </c>
      <c r="AU687" s="250" t="s">
        <v>147</v>
      </c>
      <c r="AV687" s="14" t="s">
        <v>147</v>
      </c>
      <c r="AW687" s="14" t="s">
        <v>30</v>
      </c>
      <c r="AX687" s="14" t="s">
        <v>81</v>
      </c>
      <c r="AY687" s="250" t="s">
        <v>139</v>
      </c>
    </row>
    <row r="688" s="2" customFormat="1" ht="24.15" customHeight="1">
      <c r="A688" s="38"/>
      <c r="B688" s="39"/>
      <c r="C688" s="215" t="s">
        <v>876</v>
      </c>
      <c r="D688" s="215" t="s">
        <v>142</v>
      </c>
      <c r="E688" s="216" t="s">
        <v>877</v>
      </c>
      <c r="F688" s="217" t="s">
        <v>878</v>
      </c>
      <c r="G688" s="218" t="s">
        <v>145</v>
      </c>
      <c r="H688" s="219">
        <v>0.014</v>
      </c>
      <c r="I688" s="220"/>
      <c r="J688" s="221">
        <f>ROUND(I688*H688,2)</f>
        <v>0</v>
      </c>
      <c r="K688" s="222"/>
      <c r="L688" s="44"/>
      <c r="M688" s="223" t="s">
        <v>1</v>
      </c>
      <c r="N688" s="224" t="s">
        <v>39</v>
      </c>
      <c r="O688" s="91"/>
      <c r="P688" s="225">
        <f>O688*H688</f>
        <v>0</v>
      </c>
      <c r="Q688" s="225">
        <v>0</v>
      </c>
      <c r="R688" s="225">
        <f>Q688*H688</f>
        <v>0</v>
      </c>
      <c r="S688" s="225">
        <v>0</v>
      </c>
      <c r="T688" s="226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27" t="s">
        <v>257</v>
      </c>
      <c r="AT688" s="227" t="s">
        <v>142</v>
      </c>
      <c r="AU688" s="227" t="s">
        <v>147</v>
      </c>
      <c r="AY688" s="17" t="s">
        <v>139</v>
      </c>
      <c r="BE688" s="228">
        <f>IF(N688="základní",J688,0)</f>
        <v>0</v>
      </c>
      <c r="BF688" s="228">
        <f>IF(N688="snížená",J688,0)</f>
        <v>0</v>
      </c>
      <c r="BG688" s="228">
        <f>IF(N688="zákl. přenesená",J688,0)</f>
        <v>0</v>
      </c>
      <c r="BH688" s="228">
        <f>IF(N688="sníž. přenesená",J688,0)</f>
        <v>0</v>
      </c>
      <c r="BI688" s="228">
        <f>IF(N688="nulová",J688,0)</f>
        <v>0</v>
      </c>
      <c r="BJ688" s="17" t="s">
        <v>147</v>
      </c>
      <c r="BK688" s="228">
        <f>ROUND(I688*H688,2)</f>
        <v>0</v>
      </c>
      <c r="BL688" s="17" t="s">
        <v>257</v>
      </c>
      <c r="BM688" s="227" t="s">
        <v>879</v>
      </c>
    </row>
    <row r="689" s="2" customFormat="1" ht="33" customHeight="1">
      <c r="A689" s="38"/>
      <c r="B689" s="39"/>
      <c r="C689" s="215" t="s">
        <v>880</v>
      </c>
      <c r="D689" s="215" t="s">
        <v>142</v>
      </c>
      <c r="E689" s="216" t="s">
        <v>881</v>
      </c>
      <c r="F689" s="217" t="s">
        <v>882</v>
      </c>
      <c r="G689" s="218" t="s">
        <v>145</v>
      </c>
      <c r="H689" s="219">
        <v>0.028000000000000001</v>
      </c>
      <c r="I689" s="220"/>
      <c r="J689" s="221">
        <f>ROUND(I689*H689,2)</f>
        <v>0</v>
      </c>
      <c r="K689" s="222"/>
      <c r="L689" s="44"/>
      <c r="M689" s="223" t="s">
        <v>1</v>
      </c>
      <c r="N689" s="224" t="s">
        <v>39</v>
      </c>
      <c r="O689" s="91"/>
      <c r="P689" s="225">
        <f>O689*H689</f>
        <v>0</v>
      </c>
      <c r="Q689" s="225">
        <v>0</v>
      </c>
      <c r="R689" s="225">
        <f>Q689*H689</f>
        <v>0</v>
      </c>
      <c r="S689" s="225">
        <v>0</v>
      </c>
      <c r="T689" s="226">
        <f>S689*H689</f>
        <v>0</v>
      </c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R689" s="227" t="s">
        <v>257</v>
      </c>
      <c r="AT689" s="227" t="s">
        <v>142</v>
      </c>
      <c r="AU689" s="227" t="s">
        <v>147</v>
      </c>
      <c r="AY689" s="17" t="s">
        <v>139</v>
      </c>
      <c r="BE689" s="228">
        <f>IF(N689="základní",J689,0)</f>
        <v>0</v>
      </c>
      <c r="BF689" s="228">
        <f>IF(N689="snížená",J689,0)</f>
        <v>0</v>
      </c>
      <c r="BG689" s="228">
        <f>IF(N689="zákl. přenesená",J689,0)</f>
        <v>0</v>
      </c>
      <c r="BH689" s="228">
        <f>IF(N689="sníž. přenesená",J689,0)</f>
        <v>0</v>
      </c>
      <c r="BI689" s="228">
        <f>IF(N689="nulová",J689,0)</f>
        <v>0</v>
      </c>
      <c r="BJ689" s="17" t="s">
        <v>147</v>
      </c>
      <c r="BK689" s="228">
        <f>ROUND(I689*H689,2)</f>
        <v>0</v>
      </c>
      <c r="BL689" s="17" t="s">
        <v>257</v>
      </c>
      <c r="BM689" s="227" t="s">
        <v>883</v>
      </c>
    </row>
    <row r="690" s="14" customFormat="1">
      <c r="A690" s="14"/>
      <c r="B690" s="240"/>
      <c r="C690" s="241"/>
      <c r="D690" s="231" t="s">
        <v>149</v>
      </c>
      <c r="E690" s="241"/>
      <c r="F690" s="243" t="s">
        <v>884</v>
      </c>
      <c r="G690" s="241"/>
      <c r="H690" s="244">
        <v>0.028000000000000001</v>
      </c>
      <c r="I690" s="245"/>
      <c r="J690" s="241"/>
      <c r="K690" s="241"/>
      <c r="L690" s="246"/>
      <c r="M690" s="247"/>
      <c r="N690" s="248"/>
      <c r="O690" s="248"/>
      <c r="P690" s="248"/>
      <c r="Q690" s="248"/>
      <c r="R690" s="248"/>
      <c r="S690" s="248"/>
      <c r="T690" s="249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0" t="s">
        <v>149</v>
      </c>
      <c r="AU690" s="250" t="s">
        <v>147</v>
      </c>
      <c r="AV690" s="14" t="s">
        <v>147</v>
      </c>
      <c r="AW690" s="14" t="s">
        <v>4</v>
      </c>
      <c r="AX690" s="14" t="s">
        <v>81</v>
      </c>
      <c r="AY690" s="250" t="s">
        <v>139</v>
      </c>
    </row>
    <row r="691" s="12" customFormat="1" ht="22.8" customHeight="1">
      <c r="A691" s="12"/>
      <c r="B691" s="199"/>
      <c r="C691" s="200"/>
      <c r="D691" s="201" t="s">
        <v>72</v>
      </c>
      <c r="E691" s="213" t="s">
        <v>885</v>
      </c>
      <c r="F691" s="213" t="s">
        <v>886</v>
      </c>
      <c r="G691" s="200"/>
      <c r="H691" s="200"/>
      <c r="I691" s="203"/>
      <c r="J691" s="214">
        <f>BK691</f>
        <v>0</v>
      </c>
      <c r="K691" s="200"/>
      <c r="L691" s="205"/>
      <c r="M691" s="206"/>
      <c r="N691" s="207"/>
      <c r="O691" s="207"/>
      <c r="P691" s="208">
        <f>SUM(P692:P698)</f>
        <v>0</v>
      </c>
      <c r="Q691" s="207"/>
      <c r="R691" s="208">
        <f>SUM(R692:R698)</f>
        <v>0.00080000000000000004</v>
      </c>
      <c r="S691" s="207"/>
      <c r="T691" s="209">
        <f>SUM(T692:T698)</f>
        <v>0</v>
      </c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R691" s="210" t="s">
        <v>147</v>
      </c>
      <c r="AT691" s="211" t="s">
        <v>72</v>
      </c>
      <c r="AU691" s="211" t="s">
        <v>81</v>
      </c>
      <c r="AY691" s="210" t="s">
        <v>139</v>
      </c>
      <c r="BK691" s="212">
        <f>SUM(BK692:BK698)</f>
        <v>0</v>
      </c>
    </row>
    <row r="692" s="2" customFormat="1" ht="24.15" customHeight="1">
      <c r="A692" s="38"/>
      <c r="B692" s="39"/>
      <c r="C692" s="215" t="s">
        <v>887</v>
      </c>
      <c r="D692" s="215" t="s">
        <v>142</v>
      </c>
      <c r="E692" s="216" t="s">
        <v>888</v>
      </c>
      <c r="F692" s="217" t="s">
        <v>889</v>
      </c>
      <c r="G692" s="218" t="s">
        <v>160</v>
      </c>
      <c r="H692" s="219">
        <v>4</v>
      </c>
      <c r="I692" s="220"/>
      <c r="J692" s="221">
        <f>ROUND(I692*H692,2)</f>
        <v>0</v>
      </c>
      <c r="K692" s="222"/>
      <c r="L692" s="44"/>
      <c r="M692" s="223" t="s">
        <v>1</v>
      </c>
      <c r="N692" s="224" t="s">
        <v>39</v>
      </c>
      <c r="O692" s="91"/>
      <c r="P692" s="225">
        <f>O692*H692</f>
        <v>0</v>
      </c>
      <c r="Q692" s="225">
        <v>0.00020000000000000001</v>
      </c>
      <c r="R692" s="225">
        <f>Q692*H692</f>
        <v>0.00080000000000000004</v>
      </c>
      <c r="S692" s="225">
        <v>0</v>
      </c>
      <c r="T692" s="226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27" t="s">
        <v>257</v>
      </c>
      <c r="AT692" s="227" t="s">
        <v>142</v>
      </c>
      <c r="AU692" s="227" t="s">
        <v>147</v>
      </c>
      <c r="AY692" s="17" t="s">
        <v>139</v>
      </c>
      <c r="BE692" s="228">
        <f>IF(N692="základní",J692,0)</f>
        <v>0</v>
      </c>
      <c r="BF692" s="228">
        <f>IF(N692="snížená",J692,0)</f>
        <v>0</v>
      </c>
      <c r="BG692" s="228">
        <f>IF(N692="zákl. přenesená",J692,0)</f>
        <v>0</v>
      </c>
      <c r="BH692" s="228">
        <f>IF(N692="sníž. přenesená",J692,0)</f>
        <v>0</v>
      </c>
      <c r="BI692" s="228">
        <f>IF(N692="nulová",J692,0)</f>
        <v>0</v>
      </c>
      <c r="BJ692" s="17" t="s">
        <v>147</v>
      </c>
      <c r="BK692" s="228">
        <f>ROUND(I692*H692,2)</f>
        <v>0</v>
      </c>
      <c r="BL692" s="17" t="s">
        <v>257</v>
      </c>
      <c r="BM692" s="227" t="s">
        <v>890</v>
      </c>
    </row>
    <row r="693" s="13" customFormat="1">
      <c r="A693" s="13"/>
      <c r="B693" s="229"/>
      <c r="C693" s="230"/>
      <c r="D693" s="231" t="s">
        <v>149</v>
      </c>
      <c r="E693" s="232" t="s">
        <v>1</v>
      </c>
      <c r="F693" s="233" t="s">
        <v>891</v>
      </c>
      <c r="G693" s="230"/>
      <c r="H693" s="232" t="s">
        <v>1</v>
      </c>
      <c r="I693" s="234"/>
      <c r="J693" s="230"/>
      <c r="K693" s="230"/>
      <c r="L693" s="235"/>
      <c r="M693" s="236"/>
      <c r="N693" s="237"/>
      <c r="O693" s="237"/>
      <c r="P693" s="237"/>
      <c r="Q693" s="237"/>
      <c r="R693" s="237"/>
      <c r="S693" s="237"/>
      <c r="T693" s="238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9" t="s">
        <v>149</v>
      </c>
      <c r="AU693" s="239" t="s">
        <v>147</v>
      </c>
      <c r="AV693" s="13" t="s">
        <v>81</v>
      </c>
      <c r="AW693" s="13" t="s">
        <v>30</v>
      </c>
      <c r="AX693" s="13" t="s">
        <v>73</v>
      </c>
      <c r="AY693" s="239" t="s">
        <v>139</v>
      </c>
    </row>
    <row r="694" s="14" customFormat="1">
      <c r="A694" s="14"/>
      <c r="B694" s="240"/>
      <c r="C694" s="241"/>
      <c r="D694" s="231" t="s">
        <v>149</v>
      </c>
      <c r="E694" s="242" t="s">
        <v>1</v>
      </c>
      <c r="F694" s="243" t="s">
        <v>664</v>
      </c>
      <c r="G694" s="241"/>
      <c r="H694" s="244">
        <v>4</v>
      </c>
      <c r="I694" s="245"/>
      <c r="J694" s="241"/>
      <c r="K694" s="241"/>
      <c r="L694" s="246"/>
      <c r="M694" s="247"/>
      <c r="N694" s="248"/>
      <c r="O694" s="248"/>
      <c r="P694" s="248"/>
      <c r="Q694" s="248"/>
      <c r="R694" s="248"/>
      <c r="S694" s="248"/>
      <c r="T694" s="249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0" t="s">
        <v>149</v>
      </c>
      <c r="AU694" s="250" t="s">
        <v>147</v>
      </c>
      <c r="AV694" s="14" t="s">
        <v>147</v>
      </c>
      <c r="AW694" s="14" t="s">
        <v>30</v>
      </c>
      <c r="AX694" s="14" t="s">
        <v>73</v>
      </c>
      <c r="AY694" s="250" t="s">
        <v>139</v>
      </c>
    </row>
    <row r="695" s="15" customFormat="1">
      <c r="A695" s="15"/>
      <c r="B695" s="262"/>
      <c r="C695" s="263"/>
      <c r="D695" s="231" t="s">
        <v>149</v>
      </c>
      <c r="E695" s="264" t="s">
        <v>1</v>
      </c>
      <c r="F695" s="265" t="s">
        <v>170</v>
      </c>
      <c r="G695" s="263"/>
      <c r="H695" s="266">
        <v>4</v>
      </c>
      <c r="I695" s="267"/>
      <c r="J695" s="263"/>
      <c r="K695" s="263"/>
      <c r="L695" s="268"/>
      <c r="M695" s="269"/>
      <c r="N695" s="270"/>
      <c r="O695" s="270"/>
      <c r="P695" s="270"/>
      <c r="Q695" s="270"/>
      <c r="R695" s="270"/>
      <c r="S695" s="270"/>
      <c r="T695" s="271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72" t="s">
        <v>149</v>
      </c>
      <c r="AU695" s="272" t="s">
        <v>147</v>
      </c>
      <c r="AV695" s="15" t="s">
        <v>146</v>
      </c>
      <c r="AW695" s="15" t="s">
        <v>30</v>
      </c>
      <c r="AX695" s="15" t="s">
        <v>81</v>
      </c>
      <c r="AY695" s="272" t="s">
        <v>139</v>
      </c>
    </row>
    <row r="696" s="2" customFormat="1" ht="24.15" customHeight="1">
      <c r="A696" s="38"/>
      <c r="B696" s="39"/>
      <c r="C696" s="215" t="s">
        <v>892</v>
      </c>
      <c r="D696" s="215" t="s">
        <v>142</v>
      </c>
      <c r="E696" s="216" t="s">
        <v>893</v>
      </c>
      <c r="F696" s="217" t="s">
        <v>894</v>
      </c>
      <c r="G696" s="218" t="s">
        <v>145</v>
      </c>
      <c r="H696" s="219">
        <v>0.001</v>
      </c>
      <c r="I696" s="220"/>
      <c r="J696" s="221">
        <f>ROUND(I696*H696,2)</f>
        <v>0</v>
      </c>
      <c r="K696" s="222"/>
      <c r="L696" s="44"/>
      <c r="M696" s="223" t="s">
        <v>1</v>
      </c>
      <c r="N696" s="224" t="s">
        <v>39</v>
      </c>
      <c r="O696" s="91"/>
      <c r="P696" s="225">
        <f>O696*H696</f>
        <v>0</v>
      </c>
      <c r="Q696" s="225">
        <v>0</v>
      </c>
      <c r="R696" s="225">
        <f>Q696*H696</f>
        <v>0</v>
      </c>
      <c r="S696" s="225">
        <v>0</v>
      </c>
      <c r="T696" s="226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27" t="s">
        <v>257</v>
      </c>
      <c r="AT696" s="227" t="s">
        <v>142</v>
      </c>
      <c r="AU696" s="227" t="s">
        <v>147</v>
      </c>
      <c r="AY696" s="17" t="s">
        <v>139</v>
      </c>
      <c r="BE696" s="228">
        <f>IF(N696="základní",J696,0)</f>
        <v>0</v>
      </c>
      <c r="BF696" s="228">
        <f>IF(N696="snížená",J696,0)</f>
        <v>0</v>
      </c>
      <c r="BG696" s="228">
        <f>IF(N696="zákl. přenesená",J696,0)</f>
        <v>0</v>
      </c>
      <c r="BH696" s="228">
        <f>IF(N696="sníž. přenesená",J696,0)</f>
        <v>0</v>
      </c>
      <c r="BI696" s="228">
        <f>IF(N696="nulová",J696,0)</f>
        <v>0</v>
      </c>
      <c r="BJ696" s="17" t="s">
        <v>147</v>
      </c>
      <c r="BK696" s="228">
        <f>ROUND(I696*H696,2)</f>
        <v>0</v>
      </c>
      <c r="BL696" s="17" t="s">
        <v>257</v>
      </c>
      <c r="BM696" s="227" t="s">
        <v>895</v>
      </c>
    </row>
    <row r="697" s="2" customFormat="1" ht="33" customHeight="1">
      <c r="A697" s="38"/>
      <c r="B697" s="39"/>
      <c r="C697" s="215" t="s">
        <v>896</v>
      </c>
      <c r="D697" s="215" t="s">
        <v>142</v>
      </c>
      <c r="E697" s="216" t="s">
        <v>897</v>
      </c>
      <c r="F697" s="217" t="s">
        <v>898</v>
      </c>
      <c r="G697" s="218" t="s">
        <v>145</v>
      </c>
      <c r="H697" s="219">
        <v>0.002</v>
      </c>
      <c r="I697" s="220"/>
      <c r="J697" s="221">
        <f>ROUND(I697*H697,2)</f>
        <v>0</v>
      </c>
      <c r="K697" s="222"/>
      <c r="L697" s="44"/>
      <c r="M697" s="223" t="s">
        <v>1</v>
      </c>
      <c r="N697" s="224" t="s">
        <v>39</v>
      </c>
      <c r="O697" s="91"/>
      <c r="P697" s="225">
        <f>O697*H697</f>
        <v>0</v>
      </c>
      <c r="Q697" s="225">
        <v>0</v>
      </c>
      <c r="R697" s="225">
        <f>Q697*H697</f>
        <v>0</v>
      </c>
      <c r="S697" s="225">
        <v>0</v>
      </c>
      <c r="T697" s="226">
        <f>S697*H697</f>
        <v>0</v>
      </c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R697" s="227" t="s">
        <v>257</v>
      </c>
      <c r="AT697" s="227" t="s">
        <v>142</v>
      </c>
      <c r="AU697" s="227" t="s">
        <v>147</v>
      </c>
      <c r="AY697" s="17" t="s">
        <v>139</v>
      </c>
      <c r="BE697" s="228">
        <f>IF(N697="základní",J697,0)</f>
        <v>0</v>
      </c>
      <c r="BF697" s="228">
        <f>IF(N697="snížená",J697,0)</f>
        <v>0</v>
      </c>
      <c r="BG697" s="228">
        <f>IF(N697="zákl. přenesená",J697,0)</f>
        <v>0</v>
      </c>
      <c r="BH697" s="228">
        <f>IF(N697="sníž. přenesená",J697,0)</f>
        <v>0</v>
      </c>
      <c r="BI697" s="228">
        <f>IF(N697="nulová",J697,0)</f>
        <v>0</v>
      </c>
      <c r="BJ697" s="17" t="s">
        <v>147</v>
      </c>
      <c r="BK697" s="228">
        <f>ROUND(I697*H697,2)</f>
        <v>0</v>
      </c>
      <c r="BL697" s="17" t="s">
        <v>257</v>
      </c>
      <c r="BM697" s="227" t="s">
        <v>899</v>
      </c>
    </row>
    <row r="698" s="14" customFormat="1">
      <c r="A698" s="14"/>
      <c r="B698" s="240"/>
      <c r="C698" s="241"/>
      <c r="D698" s="231" t="s">
        <v>149</v>
      </c>
      <c r="E698" s="241"/>
      <c r="F698" s="243" t="s">
        <v>900</v>
      </c>
      <c r="G698" s="241"/>
      <c r="H698" s="244">
        <v>0.002</v>
      </c>
      <c r="I698" s="245"/>
      <c r="J698" s="241"/>
      <c r="K698" s="241"/>
      <c r="L698" s="246"/>
      <c r="M698" s="247"/>
      <c r="N698" s="248"/>
      <c r="O698" s="248"/>
      <c r="P698" s="248"/>
      <c r="Q698" s="248"/>
      <c r="R698" s="248"/>
      <c r="S698" s="248"/>
      <c r="T698" s="249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0" t="s">
        <v>149</v>
      </c>
      <c r="AU698" s="250" t="s">
        <v>147</v>
      </c>
      <c r="AV698" s="14" t="s">
        <v>147</v>
      </c>
      <c r="AW698" s="14" t="s">
        <v>4</v>
      </c>
      <c r="AX698" s="14" t="s">
        <v>81</v>
      </c>
      <c r="AY698" s="250" t="s">
        <v>139</v>
      </c>
    </row>
    <row r="699" s="12" customFormat="1" ht="22.8" customHeight="1">
      <c r="A699" s="12"/>
      <c r="B699" s="199"/>
      <c r="C699" s="200"/>
      <c r="D699" s="201" t="s">
        <v>72</v>
      </c>
      <c r="E699" s="213" t="s">
        <v>901</v>
      </c>
      <c r="F699" s="213" t="s">
        <v>902</v>
      </c>
      <c r="G699" s="200"/>
      <c r="H699" s="200"/>
      <c r="I699" s="203"/>
      <c r="J699" s="214">
        <f>BK699</f>
        <v>0</v>
      </c>
      <c r="K699" s="200"/>
      <c r="L699" s="205"/>
      <c r="M699" s="206"/>
      <c r="N699" s="207"/>
      <c r="O699" s="207"/>
      <c r="P699" s="208">
        <f>SUM(P700:P710)</f>
        <v>0</v>
      </c>
      <c r="Q699" s="207"/>
      <c r="R699" s="208">
        <f>SUM(R700:R710)</f>
        <v>0.0029199999999999999</v>
      </c>
      <c r="S699" s="207"/>
      <c r="T699" s="209">
        <f>SUM(T700:T710)</f>
        <v>0.0022000000000000001</v>
      </c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R699" s="210" t="s">
        <v>147</v>
      </c>
      <c r="AT699" s="211" t="s">
        <v>72</v>
      </c>
      <c r="AU699" s="211" t="s">
        <v>81</v>
      </c>
      <c r="AY699" s="210" t="s">
        <v>139</v>
      </c>
      <c r="BK699" s="212">
        <f>SUM(BK700:BK710)</f>
        <v>0</v>
      </c>
    </row>
    <row r="700" s="2" customFormat="1" ht="21.75" customHeight="1">
      <c r="A700" s="38"/>
      <c r="B700" s="39"/>
      <c r="C700" s="215" t="s">
        <v>903</v>
      </c>
      <c r="D700" s="215" t="s">
        <v>142</v>
      </c>
      <c r="E700" s="216" t="s">
        <v>904</v>
      </c>
      <c r="F700" s="217" t="s">
        <v>905</v>
      </c>
      <c r="G700" s="218" t="s">
        <v>906</v>
      </c>
      <c r="H700" s="219">
        <v>2</v>
      </c>
      <c r="I700" s="220"/>
      <c r="J700" s="221">
        <f>ROUND(I700*H700,2)</f>
        <v>0</v>
      </c>
      <c r="K700" s="222"/>
      <c r="L700" s="44"/>
      <c r="M700" s="223" t="s">
        <v>1</v>
      </c>
      <c r="N700" s="224" t="s">
        <v>39</v>
      </c>
      <c r="O700" s="91"/>
      <c r="P700" s="225">
        <f>O700*H700</f>
        <v>0</v>
      </c>
      <c r="Q700" s="225">
        <v>0</v>
      </c>
      <c r="R700" s="225">
        <f>Q700*H700</f>
        <v>0</v>
      </c>
      <c r="S700" s="225">
        <v>0</v>
      </c>
      <c r="T700" s="226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27" t="s">
        <v>257</v>
      </c>
      <c r="AT700" s="227" t="s">
        <v>142</v>
      </c>
      <c r="AU700" s="227" t="s">
        <v>147</v>
      </c>
      <c r="AY700" s="17" t="s">
        <v>139</v>
      </c>
      <c r="BE700" s="228">
        <f>IF(N700="základní",J700,0)</f>
        <v>0</v>
      </c>
      <c r="BF700" s="228">
        <f>IF(N700="snížená",J700,0)</f>
        <v>0</v>
      </c>
      <c r="BG700" s="228">
        <f>IF(N700="zákl. přenesená",J700,0)</f>
        <v>0</v>
      </c>
      <c r="BH700" s="228">
        <f>IF(N700="sníž. přenesená",J700,0)</f>
        <v>0</v>
      </c>
      <c r="BI700" s="228">
        <f>IF(N700="nulová",J700,0)</f>
        <v>0</v>
      </c>
      <c r="BJ700" s="17" t="s">
        <v>147</v>
      </c>
      <c r="BK700" s="228">
        <f>ROUND(I700*H700,2)</f>
        <v>0</v>
      </c>
      <c r="BL700" s="17" t="s">
        <v>257</v>
      </c>
      <c r="BM700" s="227" t="s">
        <v>907</v>
      </c>
    </row>
    <row r="701" s="13" customFormat="1">
      <c r="A701" s="13"/>
      <c r="B701" s="229"/>
      <c r="C701" s="230"/>
      <c r="D701" s="231" t="s">
        <v>149</v>
      </c>
      <c r="E701" s="232" t="s">
        <v>1</v>
      </c>
      <c r="F701" s="233" t="s">
        <v>908</v>
      </c>
      <c r="G701" s="230"/>
      <c r="H701" s="232" t="s">
        <v>1</v>
      </c>
      <c r="I701" s="234"/>
      <c r="J701" s="230"/>
      <c r="K701" s="230"/>
      <c r="L701" s="235"/>
      <c r="M701" s="236"/>
      <c r="N701" s="237"/>
      <c r="O701" s="237"/>
      <c r="P701" s="237"/>
      <c r="Q701" s="237"/>
      <c r="R701" s="237"/>
      <c r="S701" s="237"/>
      <c r="T701" s="238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9" t="s">
        <v>149</v>
      </c>
      <c r="AU701" s="239" t="s">
        <v>147</v>
      </c>
      <c r="AV701" s="13" t="s">
        <v>81</v>
      </c>
      <c r="AW701" s="13" t="s">
        <v>30</v>
      </c>
      <c r="AX701" s="13" t="s">
        <v>73</v>
      </c>
      <c r="AY701" s="239" t="s">
        <v>139</v>
      </c>
    </row>
    <row r="702" s="14" customFormat="1">
      <c r="A702" s="14"/>
      <c r="B702" s="240"/>
      <c r="C702" s="241"/>
      <c r="D702" s="231" t="s">
        <v>149</v>
      </c>
      <c r="E702" s="242" t="s">
        <v>1</v>
      </c>
      <c r="F702" s="243" t="s">
        <v>147</v>
      </c>
      <c r="G702" s="241"/>
      <c r="H702" s="244">
        <v>2</v>
      </c>
      <c r="I702" s="245"/>
      <c r="J702" s="241"/>
      <c r="K702" s="241"/>
      <c r="L702" s="246"/>
      <c r="M702" s="247"/>
      <c r="N702" s="248"/>
      <c r="O702" s="248"/>
      <c r="P702" s="248"/>
      <c r="Q702" s="248"/>
      <c r="R702" s="248"/>
      <c r="S702" s="248"/>
      <c r="T702" s="249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0" t="s">
        <v>149</v>
      </c>
      <c r="AU702" s="250" t="s">
        <v>147</v>
      </c>
      <c r="AV702" s="14" t="s">
        <v>147</v>
      </c>
      <c r="AW702" s="14" t="s">
        <v>30</v>
      </c>
      <c r="AX702" s="14" t="s">
        <v>81</v>
      </c>
      <c r="AY702" s="250" t="s">
        <v>139</v>
      </c>
    </row>
    <row r="703" s="2" customFormat="1" ht="24.15" customHeight="1">
      <c r="A703" s="38"/>
      <c r="B703" s="39"/>
      <c r="C703" s="215" t="s">
        <v>909</v>
      </c>
      <c r="D703" s="215" t="s">
        <v>142</v>
      </c>
      <c r="E703" s="216" t="s">
        <v>910</v>
      </c>
      <c r="F703" s="217" t="s">
        <v>911</v>
      </c>
      <c r="G703" s="218" t="s">
        <v>160</v>
      </c>
      <c r="H703" s="219">
        <v>2</v>
      </c>
      <c r="I703" s="220"/>
      <c r="J703" s="221">
        <f>ROUND(I703*H703,2)</f>
        <v>0</v>
      </c>
      <c r="K703" s="222"/>
      <c r="L703" s="44"/>
      <c r="M703" s="223" t="s">
        <v>1</v>
      </c>
      <c r="N703" s="224" t="s">
        <v>39</v>
      </c>
      <c r="O703" s="91"/>
      <c r="P703" s="225">
        <f>O703*H703</f>
        <v>0</v>
      </c>
      <c r="Q703" s="225">
        <v>6.0000000000000002E-05</v>
      </c>
      <c r="R703" s="225">
        <f>Q703*H703</f>
        <v>0.00012</v>
      </c>
      <c r="S703" s="225">
        <v>0.0011000000000000001</v>
      </c>
      <c r="T703" s="226">
        <f>S703*H703</f>
        <v>0.0022000000000000001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227" t="s">
        <v>257</v>
      </c>
      <c r="AT703" s="227" t="s">
        <v>142</v>
      </c>
      <c r="AU703" s="227" t="s">
        <v>147</v>
      </c>
      <c r="AY703" s="17" t="s">
        <v>139</v>
      </c>
      <c r="BE703" s="228">
        <f>IF(N703="základní",J703,0)</f>
        <v>0</v>
      </c>
      <c r="BF703" s="228">
        <f>IF(N703="snížená",J703,0)</f>
        <v>0</v>
      </c>
      <c r="BG703" s="228">
        <f>IF(N703="zákl. přenesená",J703,0)</f>
        <v>0</v>
      </c>
      <c r="BH703" s="228">
        <f>IF(N703="sníž. přenesená",J703,0)</f>
        <v>0</v>
      </c>
      <c r="BI703" s="228">
        <f>IF(N703="nulová",J703,0)</f>
        <v>0</v>
      </c>
      <c r="BJ703" s="17" t="s">
        <v>147</v>
      </c>
      <c r="BK703" s="228">
        <f>ROUND(I703*H703,2)</f>
        <v>0</v>
      </c>
      <c r="BL703" s="17" t="s">
        <v>257</v>
      </c>
      <c r="BM703" s="227" t="s">
        <v>912</v>
      </c>
    </row>
    <row r="704" s="13" customFormat="1">
      <c r="A704" s="13"/>
      <c r="B704" s="229"/>
      <c r="C704" s="230"/>
      <c r="D704" s="231" t="s">
        <v>149</v>
      </c>
      <c r="E704" s="232" t="s">
        <v>1</v>
      </c>
      <c r="F704" s="233" t="s">
        <v>913</v>
      </c>
      <c r="G704" s="230"/>
      <c r="H704" s="232" t="s">
        <v>1</v>
      </c>
      <c r="I704" s="234"/>
      <c r="J704" s="230"/>
      <c r="K704" s="230"/>
      <c r="L704" s="235"/>
      <c r="M704" s="236"/>
      <c r="N704" s="237"/>
      <c r="O704" s="237"/>
      <c r="P704" s="237"/>
      <c r="Q704" s="237"/>
      <c r="R704" s="237"/>
      <c r="S704" s="237"/>
      <c r="T704" s="238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9" t="s">
        <v>149</v>
      </c>
      <c r="AU704" s="239" t="s">
        <v>147</v>
      </c>
      <c r="AV704" s="13" t="s">
        <v>81</v>
      </c>
      <c r="AW704" s="13" t="s">
        <v>30</v>
      </c>
      <c r="AX704" s="13" t="s">
        <v>73</v>
      </c>
      <c r="AY704" s="239" t="s">
        <v>139</v>
      </c>
    </row>
    <row r="705" s="14" customFormat="1">
      <c r="A705" s="14"/>
      <c r="B705" s="240"/>
      <c r="C705" s="241"/>
      <c r="D705" s="231" t="s">
        <v>149</v>
      </c>
      <c r="E705" s="242" t="s">
        <v>1</v>
      </c>
      <c r="F705" s="243" t="s">
        <v>147</v>
      </c>
      <c r="G705" s="241"/>
      <c r="H705" s="244">
        <v>2</v>
      </c>
      <c r="I705" s="245"/>
      <c r="J705" s="241"/>
      <c r="K705" s="241"/>
      <c r="L705" s="246"/>
      <c r="M705" s="247"/>
      <c r="N705" s="248"/>
      <c r="O705" s="248"/>
      <c r="P705" s="248"/>
      <c r="Q705" s="248"/>
      <c r="R705" s="248"/>
      <c r="S705" s="248"/>
      <c r="T705" s="249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0" t="s">
        <v>149</v>
      </c>
      <c r="AU705" s="250" t="s">
        <v>147</v>
      </c>
      <c r="AV705" s="14" t="s">
        <v>147</v>
      </c>
      <c r="AW705" s="14" t="s">
        <v>30</v>
      </c>
      <c r="AX705" s="14" t="s">
        <v>81</v>
      </c>
      <c r="AY705" s="250" t="s">
        <v>139</v>
      </c>
    </row>
    <row r="706" s="2" customFormat="1" ht="24.15" customHeight="1">
      <c r="A706" s="38"/>
      <c r="B706" s="39"/>
      <c r="C706" s="215" t="s">
        <v>914</v>
      </c>
      <c r="D706" s="215" t="s">
        <v>142</v>
      </c>
      <c r="E706" s="216" t="s">
        <v>915</v>
      </c>
      <c r="F706" s="217" t="s">
        <v>916</v>
      </c>
      <c r="G706" s="218" t="s">
        <v>160</v>
      </c>
      <c r="H706" s="219">
        <v>2</v>
      </c>
      <c r="I706" s="220"/>
      <c r="J706" s="221">
        <f>ROUND(I706*H706,2)</f>
        <v>0</v>
      </c>
      <c r="K706" s="222"/>
      <c r="L706" s="44"/>
      <c r="M706" s="223" t="s">
        <v>1</v>
      </c>
      <c r="N706" s="224" t="s">
        <v>39</v>
      </c>
      <c r="O706" s="91"/>
      <c r="P706" s="225">
        <f>O706*H706</f>
        <v>0</v>
      </c>
      <c r="Q706" s="225">
        <v>0.0014</v>
      </c>
      <c r="R706" s="225">
        <f>Q706*H706</f>
        <v>0.0028</v>
      </c>
      <c r="S706" s="225">
        <v>0</v>
      </c>
      <c r="T706" s="226">
        <f>S706*H706</f>
        <v>0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27" t="s">
        <v>257</v>
      </c>
      <c r="AT706" s="227" t="s">
        <v>142</v>
      </c>
      <c r="AU706" s="227" t="s">
        <v>147</v>
      </c>
      <c r="AY706" s="17" t="s">
        <v>139</v>
      </c>
      <c r="BE706" s="228">
        <f>IF(N706="základní",J706,0)</f>
        <v>0</v>
      </c>
      <c r="BF706" s="228">
        <f>IF(N706="snížená",J706,0)</f>
        <v>0</v>
      </c>
      <c r="BG706" s="228">
        <f>IF(N706="zákl. přenesená",J706,0)</f>
        <v>0</v>
      </c>
      <c r="BH706" s="228">
        <f>IF(N706="sníž. přenesená",J706,0)</f>
        <v>0</v>
      </c>
      <c r="BI706" s="228">
        <f>IF(N706="nulová",J706,0)</f>
        <v>0</v>
      </c>
      <c r="BJ706" s="17" t="s">
        <v>147</v>
      </c>
      <c r="BK706" s="228">
        <f>ROUND(I706*H706,2)</f>
        <v>0</v>
      </c>
      <c r="BL706" s="17" t="s">
        <v>257</v>
      </c>
      <c r="BM706" s="227" t="s">
        <v>917</v>
      </c>
    </row>
    <row r="707" s="14" customFormat="1">
      <c r="A707" s="14"/>
      <c r="B707" s="240"/>
      <c r="C707" s="241"/>
      <c r="D707" s="231" t="s">
        <v>149</v>
      </c>
      <c r="E707" s="242" t="s">
        <v>1</v>
      </c>
      <c r="F707" s="243" t="s">
        <v>147</v>
      </c>
      <c r="G707" s="241"/>
      <c r="H707" s="244">
        <v>2</v>
      </c>
      <c r="I707" s="245"/>
      <c r="J707" s="241"/>
      <c r="K707" s="241"/>
      <c r="L707" s="246"/>
      <c r="M707" s="247"/>
      <c r="N707" s="248"/>
      <c r="O707" s="248"/>
      <c r="P707" s="248"/>
      <c r="Q707" s="248"/>
      <c r="R707" s="248"/>
      <c r="S707" s="248"/>
      <c r="T707" s="249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0" t="s">
        <v>149</v>
      </c>
      <c r="AU707" s="250" t="s">
        <v>147</v>
      </c>
      <c r="AV707" s="14" t="s">
        <v>147</v>
      </c>
      <c r="AW707" s="14" t="s">
        <v>30</v>
      </c>
      <c r="AX707" s="14" t="s">
        <v>81</v>
      </c>
      <c r="AY707" s="250" t="s">
        <v>139</v>
      </c>
    </row>
    <row r="708" s="2" customFormat="1" ht="24.15" customHeight="1">
      <c r="A708" s="38"/>
      <c r="B708" s="39"/>
      <c r="C708" s="215" t="s">
        <v>918</v>
      </c>
      <c r="D708" s="215" t="s">
        <v>142</v>
      </c>
      <c r="E708" s="216" t="s">
        <v>919</v>
      </c>
      <c r="F708" s="217" t="s">
        <v>920</v>
      </c>
      <c r="G708" s="218" t="s">
        <v>145</v>
      </c>
      <c r="H708" s="219">
        <v>0.0030000000000000001</v>
      </c>
      <c r="I708" s="220"/>
      <c r="J708" s="221">
        <f>ROUND(I708*H708,2)</f>
        <v>0</v>
      </c>
      <c r="K708" s="222"/>
      <c r="L708" s="44"/>
      <c r="M708" s="223" t="s">
        <v>1</v>
      </c>
      <c r="N708" s="224" t="s">
        <v>39</v>
      </c>
      <c r="O708" s="91"/>
      <c r="P708" s="225">
        <f>O708*H708</f>
        <v>0</v>
      </c>
      <c r="Q708" s="225">
        <v>0</v>
      </c>
      <c r="R708" s="225">
        <f>Q708*H708</f>
        <v>0</v>
      </c>
      <c r="S708" s="225">
        <v>0</v>
      </c>
      <c r="T708" s="226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27" t="s">
        <v>257</v>
      </c>
      <c r="AT708" s="227" t="s">
        <v>142</v>
      </c>
      <c r="AU708" s="227" t="s">
        <v>147</v>
      </c>
      <c r="AY708" s="17" t="s">
        <v>139</v>
      </c>
      <c r="BE708" s="228">
        <f>IF(N708="základní",J708,0)</f>
        <v>0</v>
      </c>
      <c r="BF708" s="228">
        <f>IF(N708="snížená",J708,0)</f>
        <v>0</v>
      </c>
      <c r="BG708" s="228">
        <f>IF(N708="zákl. přenesená",J708,0)</f>
        <v>0</v>
      </c>
      <c r="BH708" s="228">
        <f>IF(N708="sníž. přenesená",J708,0)</f>
        <v>0</v>
      </c>
      <c r="BI708" s="228">
        <f>IF(N708="nulová",J708,0)</f>
        <v>0</v>
      </c>
      <c r="BJ708" s="17" t="s">
        <v>147</v>
      </c>
      <c r="BK708" s="228">
        <f>ROUND(I708*H708,2)</f>
        <v>0</v>
      </c>
      <c r="BL708" s="17" t="s">
        <v>257</v>
      </c>
      <c r="BM708" s="227" t="s">
        <v>921</v>
      </c>
    </row>
    <row r="709" s="2" customFormat="1" ht="24.15" customHeight="1">
      <c r="A709" s="38"/>
      <c r="B709" s="39"/>
      <c r="C709" s="215" t="s">
        <v>922</v>
      </c>
      <c r="D709" s="215" t="s">
        <v>142</v>
      </c>
      <c r="E709" s="216" t="s">
        <v>923</v>
      </c>
      <c r="F709" s="217" t="s">
        <v>924</v>
      </c>
      <c r="G709" s="218" t="s">
        <v>145</v>
      </c>
      <c r="H709" s="219">
        <v>0.0060000000000000001</v>
      </c>
      <c r="I709" s="220"/>
      <c r="J709" s="221">
        <f>ROUND(I709*H709,2)</f>
        <v>0</v>
      </c>
      <c r="K709" s="222"/>
      <c r="L709" s="44"/>
      <c r="M709" s="223" t="s">
        <v>1</v>
      </c>
      <c r="N709" s="224" t="s">
        <v>39</v>
      </c>
      <c r="O709" s="91"/>
      <c r="P709" s="225">
        <f>O709*H709</f>
        <v>0</v>
      </c>
      <c r="Q709" s="225">
        <v>0</v>
      </c>
      <c r="R709" s="225">
        <f>Q709*H709</f>
        <v>0</v>
      </c>
      <c r="S709" s="225">
        <v>0</v>
      </c>
      <c r="T709" s="226">
        <f>S709*H709</f>
        <v>0</v>
      </c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R709" s="227" t="s">
        <v>257</v>
      </c>
      <c r="AT709" s="227" t="s">
        <v>142</v>
      </c>
      <c r="AU709" s="227" t="s">
        <v>147</v>
      </c>
      <c r="AY709" s="17" t="s">
        <v>139</v>
      </c>
      <c r="BE709" s="228">
        <f>IF(N709="základní",J709,0)</f>
        <v>0</v>
      </c>
      <c r="BF709" s="228">
        <f>IF(N709="snížená",J709,0)</f>
        <v>0</v>
      </c>
      <c r="BG709" s="228">
        <f>IF(N709="zákl. přenesená",J709,0)</f>
        <v>0</v>
      </c>
      <c r="BH709" s="228">
        <f>IF(N709="sníž. přenesená",J709,0)</f>
        <v>0</v>
      </c>
      <c r="BI709" s="228">
        <f>IF(N709="nulová",J709,0)</f>
        <v>0</v>
      </c>
      <c r="BJ709" s="17" t="s">
        <v>147</v>
      </c>
      <c r="BK709" s="228">
        <f>ROUND(I709*H709,2)</f>
        <v>0</v>
      </c>
      <c r="BL709" s="17" t="s">
        <v>257</v>
      </c>
      <c r="BM709" s="227" t="s">
        <v>925</v>
      </c>
    </row>
    <row r="710" s="14" customFormat="1">
      <c r="A710" s="14"/>
      <c r="B710" s="240"/>
      <c r="C710" s="241"/>
      <c r="D710" s="231" t="s">
        <v>149</v>
      </c>
      <c r="E710" s="241"/>
      <c r="F710" s="243" t="s">
        <v>926</v>
      </c>
      <c r="G710" s="241"/>
      <c r="H710" s="244">
        <v>0.0060000000000000001</v>
      </c>
      <c r="I710" s="245"/>
      <c r="J710" s="241"/>
      <c r="K710" s="241"/>
      <c r="L710" s="246"/>
      <c r="M710" s="247"/>
      <c r="N710" s="248"/>
      <c r="O710" s="248"/>
      <c r="P710" s="248"/>
      <c r="Q710" s="248"/>
      <c r="R710" s="248"/>
      <c r="S710" s="248"/>
      <c r="T710" s="249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0" t="s">
        <v>149</v>
      </c>
      <c r="AU710" s="250" t="s">
        <v>147</v>
      </c>
      <c r="AV710" s="14" t="s">
        <v>147</v>
      </c>
      <c r="AW710" s="14" t="s">
        <v>4</v>
      </c>
      <c r="AX710" s="14" t="s">
        <v>81</v>
      </c>
      <c r="AY710" s="250" t="s">
        <v>139</v>
      </c>
    </row>
    <row r="711" s="12" customFormat="1" ht="22.8" customHeight="1">
      <c r="A711" s="12"/>
      <c r="B711" s="199"/>
      <c r="C711" s="200"/>
      <c r="D711" s="201" t="s">
        <v>72</v>
      </c>
      <c r="E711" s="213" t="s">
        <v>927</v>
      </c>
      <c r="F711" s="213" t="s">
        <v>928</v>
      </c>
      <c r="G711" s="200"/>
      <c r="H711" s="200"/>
      <c r="I711" s="203"/>
      <c r="J711" s="214">
        <f>BK711</f>
        <v>0</v>
      </c>
      <c r="K711" s="200"/>
      <c r="L711" s="205"/>
      <c r="M711" s="206"/>
      <c r="N711" s="207"/>
      <c r="O711" s="207"/>
      <c r="P711" s="208">
        <f>SUM(P712:P763)</f>
        <v>0</v>
      </c>
      <c r="Q711" s="207"/>
      <c r="R711" s="208">
        <f>SUM(R712:R763)</f>
        <v>0.020540000000000003</v>
      </c>
      <c r="S711" s="207"/>
      <c r="T711" s="209">
        <f>SUM(T712:T763)</f>
        <v>0.38318000000000008</v>
      </c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R711" s="210" t="s">
        <v>147</v>
      </c>
      <c r="AT711" s="211" t="s">
        <v>72</v>
      </c>
      <c r="AU711" s="211" t="s">
        <v>81</v>
      </c>
      <c r="AY711" s="210" t="s">
        <v>139</v>
      </c>
      <c r="BK711" s="212">
        <f>SUM(BK712:BK763)</f>
        <v>0</v>
      </c>
    </row>
    <row r="712" s="2" customFormat="1" ht="24.15" customHeight="1">
      <c r="A712" s="38"/>
      <c r="B712" s="39"/>
      <c r="C712" s="215" t="s">
        <v>929</v>
      </c>
      <c r="D712" s="215" t="s">
        <v>142</v>
      </c>
      <c r="E712" s="216" t="s">
        <v>930</v>
      </c>
      <c r="F712" s="217" t="s">
        <v>931</v>
      </c>
      <c r="G712" s="218" t="s">
        <v>160</v>
      </c>
      <c r="H712" s="219">
        <v>2</v>
      </c>
      <c r="I712" s="220"/>
      <c r="J712" s="221">
        <f>ROUND(I712*H712,2)</f>
        <v>0</v>
      </c>
      <c r="K712" s="222"/>
      <c r="L712" s="44"/>
      <c r="M712" s="223" t="s">
        <v>1</v>
      </c>
      <c r="N712" s="224" t="s">
        <v>39</v>
      </c>
      <c r="O712" s="91"/>
      <c r="P712" s="225">
        <f>O712*H712</f>
        <v>0</v>
      </c>
      <c r="Q712" s="225">
        <v>0</v>
      </c>
      <c r="R712" s="225">
        <f>Q712*H712</f>
        <v>0</v>
      </c>
      <c r="S712" s="225">
        <v>0</v>
      </c>
      <c r="T712" s="226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27" t="s">
        <v>257</v>
      </c>
      <c r="AT712" s="227" t="s">
        <v>142</v>
      </c>
      <c r="AU712" s="227" t="s">
        <v>147</v>
      </c>
      <c r="AY712" s="17" t="s">
        <v>139</v>
      </c>
      <c r="BE712" s="228">
        <f>IF(N712="základní",J712,0)</f>
        <v>0</v>
      </c>
      <c r="BF712" s="228">
        <f>IF(N712="snížená",J712,0)</f>
        <v>0</v>
      </c>
      <c r="BG712" s="228">
        <f>IF(N712="zákl. přenesená",J712,0)</f>
        <v>0</v>
      </c>
      <c r="BH712" s="228">
        <f>IF(N712="sníž. přenesená",J712,0)</f>
        <v>0</v>
      </c>
      <c r="BI712" s="228">
        <f>IF(N712="nulová",J712,0)</f>
        <v>0</v>
      </c>
      <c r="BJ712" s="17" t="s">
        <v>147</v>
      </c>
      <c r="BK712" s="228">
        <f>ROUND(I712*H712,2)</f>
        <v>0</v>
      </c>
      <c r="BL712" s="17" t="s">
        <v>257</v>
      </c>
      <c r="BM712" s="227" t="s">
        <v>932</v>
      </c>
    </row>
    <row r="713" s="14" customFormat="1">
      <c r="A713" s="14"/>
      <c r="B713" s="240"/>
      <c r="C713" s="241"/>
      <c r="D713" s="231" t="s">
        <v>149</v>
      </c>
      <c r="E713" s="242" t="s">
        <v>1</v>
      </c>
      <c r="F713" s="243" t="s">
        <v>147</v>
      </c>
      <c r="G713" s="241"/>
      <c r="H713" s="244">
        <v>2</v>
      </c>
      <c r="I713" s="245"/>
      <c r="J713" s="241"/>
      <c r="K713" s="241"/>
      <c r="L713" s="246"/>
      <c r="M713" s="247"/>
      <c r="N713" s="248"/>
      <c r="O713" s="248"/>
      <c r="P713" s="248"/>
      <c r="Q713" s="248"/>
      <c r="R713" s="248"/>
      <c r="S713" s="248"/>
      <c r="T713" s="249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0" t="s">
        <v>149</v>
      </c>
      <c r="AU713" s="250" t="s">
        <v>147</v>
      </c>
      <c r="AV713" s="14" t="s">
        <v>147</v>
      </c>
      <c r="AW713" s="14" t="s">
        <v>30</v>
      </c>
      <c r="AX713" s="14" t="s">
        <v>81</v>
      </c>
      <c r="AY713" s="250" t="s">
        <v>139</v>
      </c>
    </row>
    <row r="714" s="2" customFormat="1" ht="16.5" customHeight="1">
      <c r="A714" s="38"/>
      <c r="B714" s="39"/>
      <c r="C714" s="215" t="s">
        <v>933</v>
      </c>
      <c r="D714" s="215" t="s">
        <v>142</v>
      </c>
      <c r="E714" s="216" t="s">
        <v>934</v>
      </c>
      <c r="F714" s="217" t="s">
        <v>935</v>
      </c>
      <c r="G714" s="218" t="s">
        <v>166</v>
      </c>
      <c r="H714" s="219">
        <v>16.100000000000001</v>
      </c>
      <c r="I714" s="220"/>
      <c r="J714" s="221">
        <f>ROUND(I714*H714,2)</f>
        <v>0</v>
      </c>
      <c r="K714" s="222"/>
      <c r="L714" s="44"/>
      <c r="M714" s="223" t="s">
        <v>1</v>
      </c>
      <c r="N714" s="224" t="s">
        <v>39</v>
      </c>
      <c r="O714" s="91"/>
      <c r="P714" s="225">
        <f>O714*H714</f>
        <v>0</v>
      </c>
      <c r="Q714" s="225">
        <v>0</v>
      </c>
      <c r="R714" s="225">
        <f>Q714*H714</f>
        <v>0</v>
      </c>
      <c r="S714" s="225">
        <v>0.023800000000000002</v>
      </c>
      <c r="T714" s="226">
        <f>S714*H714</f>
        <v>0.38318000000000008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27" t="s">
        <v>257</v>
      </c>
      <c r="AT714" s="227" t="s">
        <v>142</v>
      </c>
      <c r="AU714" s="227" t="s">
        <v>147</v>
      </c>
      <c r="AY714" s="17" t="s">
        <v>139</v>
      </c>
      <c r="BE714" s="228">
        <f>IF(N714="základní",J714,0)</f>
        <v>0</v>
      </c>
      <c r="BF714" s="228">
        <f>IF(N714="snížená",J714,0)</f>
        <v>0</v>
      </c>
      <c r="BG714" s="228">
        <f>IF(N714="zákl. přenesená",J714,0)</f>
        <v>0</v>
      </c>
      <c r="BH714" s="228">
        <f>IF(N714="sníž. přenesená",J714,0)</f>
        <v>0</v>
      </c>
      <c r="BI714" s="228">
        <f>IF(N714="nulová",J714,0)</f>
        <v>0</v>
      </c>
      <c r="BJ714" s="17" t="s">
        <v>147</v>
      </c>
      <c r="BK714" s="228">
        <f>ROUND(I714*H714,2)</f>
        <v>0</v>
      </c>
      <c r="BL714" s="17" t="s">
        <v>257</v>
      </c>
      <c r="BM714" s="227" t="s">
        <v>936</v>
      </c>
    </row>
    <row r="715" s="13" customFormat="1">
      <c r="A715" s="13"/>
      <c r="B715" s="229"/>
      <c r="C715" s="230"/>
      <c r="D715" s="231" t="s">
        <v>149</v>
      </c>
      <c r="E715" s="232" t="s">
        <v>1</v>
      </c>
      <c r="F715" s="233" t="s">
        <v>823</v>
      </c>
      <c r="G715" s="230"/>
      <c r="H715" s="232" t="s">
        <v>1</v>
      </c>
      <c r="I715" s="234"/>
      <c r="J715" s="230"/>
      <c r="K715" s="230"/>
      <c r="L715" s="235"/>
      <c r="M715" s="236"/>
      <c r="N715" s="237"/>
      <c r="O715" s="237"/>
      <c r="P715" s="237"/>
      <c r="Q715" s="237"/>
      <c r="R715" s="237"/>
      <c r="S715" s="237"/>
      <c r="T715" s="238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9" t="s">
        <v>149</v>
      </c>
      <c r="AU715" s="239" t="s">
        <v>147</v>
      </c>
      <c r="AV715" s="13" t="s">
        <v>81</v>
      </c>
      <c r="AW715" s="13" t="s">
        <v>30</v>
      </c>
      <c r="AX715" s="13" t="s">
        <v>73</v>
      </c>
      <c r="AY715" s="239" t="s">
        <v>139</v>
      </c>
    </row>
    <row r="716" s="14" customFormat="1">
      <c r="A716" s="14"/>
      <c r="B716" s="240"/>
      <c r="C716" s="241"/>
      <c r="D716" s="231" t="s">
        <v>149</v>
      </c>
      <c r="E716" s="242" t="s">
        <v>1</v>
      </c>
      <c r="F716" s="243" t="s">
        <v>937</v>
      </c>
      <c r="G716" s="241"/>
      <c r="H716" s="244">
        <v>6.6500000000000004</v>
      </c>
      <c r="I716" s="245"/>
      <c r="J716" s="241"/>
      <c r="K716" s="241"/>
      <c r="L716" s="246"/>
      <c r="M716" s="247"/>
      <c r="N716" s="248"/>
      <c r="O716" s="248"/>
      <c r="P716" s="248"/>
      <c r="Q716" s="248"/>
      <c r="R716" s="248"/>
      <c r="S716" s="248"/>
      <c r="T716" s="249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0" t="s">
        <v>149</v>
      </c>
      <c r="AU716" s="250" t="s">
        <v>147</v>
      </c>
      <c r="AV716" s="14" t="s">
        <v>147</v>
      </c>
      <c r="AW716" s="14" t="s">
        <v>30</v>
      </c>
      <c r="AX716" s="14" t="s">
        <v>73</v>
      </c>
      <c r="AY716" s="250" t="s">
        <v>139</v>
      </c>
    </row>
    <row r="717" s="13" customFormat="1">
      <c r="A717" s="13"/>
      <c r="B717" s="229"/>
      <c r="C717" s="230"/>
      <c r="D717" s="231" t="s">
        <v>149</v>
      </c>
      <c r="E717" s="232" t="s">
        <v>1</v>
      </c>
      <c r="F717" s="233" t="s">
        <v>938</v>
      </c>
      <c r="G717" s="230"/>
      <c r="H717" s="232" t="s">
        <v>1</v>
      </c>
      <c r="I717" s="234"/>
      <c r="J717" s="230"/>
      <c r="K717" s="230"/>
      <c r="L717" s="235"/>
      <c r="M717" s="236"/>
      <c r="N717" s="237"/>
      <c r="O717" s="237"/>
      <c r="P717" s="237"/>
      <c r="Q717" s="237"/>
      <c r="R717" s="237"/>
      <c r="S717" s="237"/>
      <c r="T717" s="238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9" t="s">
        <v>149</v>
      </c>
      <c r="AU717" s="239" t="s">
        <v>147</v>
      </c>
      <c r="AV717" s="13" t="s">
        <v>81</v>
      </c>
      <c r="AW717" s="13" t="s">
        <v>30</v>
      </c>
      <c r="AX717" s="13" t="s">
        <v>73</v>
      </c>
      <c r="AY717" s="239" t="s">
        <v>139</v>
      </c>
    </row>
    <row r="718" s="14" customFormat="1">
      <c r="A718" s="14"/>
      <c r="B718" s="240"/>
      <c r="C718" s="241"/>
      <c r="D718" s="231" t="s">
        <v>149</v>
      </c>
      <c r="E718" s="242" t="s">
        <v>1</v>
      </c>
      <c r="F718" s="243" t="s">
        <v>939</v>
      </c>
      <c r="G718" s="241"/>
      <c r="H718" s="244">
        <v>9.4499999999999993</v>
      </c>
      <c r="I718" s="245"/>
      <c r="J718" s="241"/>
      <c r="K718" s="241"/>
      <c r="L718" s="246"/>
      <c r="M718" s="247"/>
      <c r="N718" s="248"/>
      <c r="O718" s="248"/>
      <c r="P718" s="248"/>
      <c r="Q718" s="248"/>
      <c r="R718" s="248"/>
      <c r="S718" s="248"/>
      <c r="T718" s="249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0" t="s">
        <v>149</v>
      </c>
      <c r="AU718" s="250" t="s">
        <v>147</v>
      </c>
      <c r="AV718" s="14" t="s">
        <v>147</v>
      </c>
      <c r="AW718" s="14" t="s">
        <v>30</v>
      </c>
      <c r="AX718" s="14" t="s">
        <v>73</v>
      </c>
      <c r="AY718" s="250" t="s">
        <v>139</v>
      </c>
    </row>
    <row r="719" s="15" customFormat="1">
      <c r="A719" s="15"/>
      <c r="B719" s="262"/>
      <c r="C719" s="263"/>
      <c r="D719" s="231" t="s">
        <v>149</v>
      </c>
      <c r="E719" s="264" t="s">
        <v>1</v>
      </c>
      <c r="F719" s="265" t="s">
        <v>170</v>
      </c>
      <c r="G719" s="263"/>
      <c r="H719" s="266">
        <v>16.100000000000001</v>
      </c>
      <c r="I719" s="267"/>
      <c r="J719" s="263"/>
      <c r="K719" s="263"/>
      <c r="L719" s="268"/>
      <c r="M719" s="269"/>
      <c r="N719" s="270"/>
      <c r="O719" s="270"/>
      <c r="P719" s="270"/>
      <c r="Q719" s="270"/>
      <c r="R719" s="270"/>
      <c r="S719" s="270"/>
      <c r="T719" s="271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72" t="s">
        <v>149</v>
      </c>
      <c r="AU719" s="272" t="s">
        <v>147</v>
      </c>
      <c r="AV719" s="15" t="s">
        <v>146</v>
      </c>
      <c r="AW719" s="15" t="s">
        <v>30</v>
      </c>
      <c r="AX719" s="15" t="s">
        <v>81</v>
      </c>
      <c r="AY719" s="272" t="s">
        <v>139</v>
      </c>
    </row>
    <row r="720" s="2" customFormat="1" ht="24.15" customHeight="1">
      <c r="A720" s="38"/>
      <c r="B720" s="39"/>
      <c r="C720" s="215" t="s">
        <v>940</v>
      </c>
      <c r="D720" s="215" t="s">
        <v>142</v>
      </c>
      <c r="E720" s="216" t="s">
        <v>941</v>
      </c>
      <c r="F720" s="217" t="s">
        <v>942</v>
      </c>
      <c r="G720" s="218" t="s">
        <v>160</v>
      </c>
      <c r="H720" s="219">
        <v>1</v>
      </c>
      <c r="I720" s="220"/>
      <c r="J720" s="221">
        <f>ROUND(I720*H720,2)</f>
        <v>0</v>
      </c>
      <c r="K720" s="222"/>
      <c r="L720" s="44"/>
      <c r="M720" s="223" t="s">
        <v>1</v>
      </c>
      <c r="N720" s="224" t="s">
        <v>39</v>
      </c>
      <c r="O720" s="91"/>
      <c r="P720" s="225">
        <f>O720*H720</f>
        <v>0</v>
      </c>
      <c r="Q720" s="225">
        <v>0</v>
      </c>
      <c r="R720" s="225">
        <f>Q720*H720</f>
        <v>0</v>
      </c>
      <c r="S720" s="225">
        <v>0</v>
      </c>
      <c r="T720" s="226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7" t="s">
        <v>257</v>
      </c>
      <c r="AT720" s="227" t="s">
        <v>142</v>
      </c>
      <c r="AU720" s="227" t="s">
        <v>147</v>
      </c>
      <c r="AY720" s="17" t="s">
        <v>139</v>
      </c>
      <c r="BE720" s="228">
        <f>IF(N720="základní",J720,0)</f>
        <v>0</v>
      </c>
      <c r="BF720" s="228">
        <f>IF(N720="snížená",J720,0)</f>
        <v>0</v>
      </c>
      <c r="BG720" s="228">
        <f>IF(N720="zákl. přenesená",J720,0)</f>
        <v>0</v>
      </c>
      <c r="BH720" s="228">
        <f>IF(N720="sníž. přenesená",J720,0)</f>
        <v>0</v>
      </c>
      <c r="BI720" s="228">
        <f>IF(N720="nulová",J720,0)</f>
        <v>0</v>
      </c>
      <c r="BJ720" s="17" t="s">
        <v>147</v>
      </c>
      <c r="BK720" s="228">
        <f>ROUND(I720*H720,2)</f>
        <v>0</v>
      </c>
      <c r="BL720" s="17" t="s">
        <v>257</v>
      </c>
      <c r="BM720" s="227" t="s">
        <v>943</v>
      </c>
    </row>
    <row r="721" s="13" customFormat="1">
      <c r="A721" s="13"/>
      <c r="B721" s="229"/>
      <c r="C721" s="230"/>
      <c r="D721" s="231" t="s">
        <v>149</v>
      </c>
      <c r="E721" s="232" t="s">
        <v>1</v>
      </c>
      <c r="F721" s="233" t="s">
        <v>944</v>
      </c>
      <c r="G721" s="230"/>
      <c r="H721" s="232" t="s">
        <v>1</v>
      </c>
      <c r="I721" s="234"/>
      <c r="J721" s="230"/>
      <c r="K721" s="230"/>
      <c r="L721" s="235"/>
      <c r="M721" s="236"/>
      <c r="N721" s="237"/>
      <c r="O721" s="237"/>
      <c r="P721" s="237"/>
      <c r="Q721" s="237"/>
      <c r="R721" s="237"/>
      <c r="S721" s="237"/>
      <c r="T721" s="238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9" t="s">
        <v>149</v>
      </c>
      <c r="AU721" s="239" t="s">
        <v>147</v>
      </c>
      <c r="AV721" s="13" t="s">
        <v>81</v>
      </c>
      <c r="AW721" s="13" t="s">
        <v>30</v>
      </c>
      <c r="AX721" s="13" t="s">
        <v>73</v>
      </c>
      <c r="AY721" s="239" t="s">
        <v>139</v>
      </c>
    </row>
    <row r="722" s="14" customFormat="1">
      <c r="A722" s="14"/>
      <c r="B722" s="240"/>
      <c r="C722" s="241"/>
      <c r="D722" s="231" t="s">
        <v>149</v>
      </c>
      <c r="E722" s="242" t="s">
        <v>1</v>
      </c>
      <c r="F722" s="243" t="s">
        <v>81</v>
      </c>
      <c r="G722" s="241"/>
      <c r="H722" s="244">
        <v>1</v>
      </c>
      <c r="I722" s="245"/>
      <c r="J722" s="241"/>
      <c r="K722" s="241"/>
      <c r="L722" s="246"/>
      <c r="M722" s="247"/>
      <c r="N722" s="248"/>
      <c r="O722" s="248"/>
      <c r="P722" s="248"/>
      <c r="Q722" s="248"/>
      <c r="R722" s="248"/>
      <c r="S722" s="248"/>
      <c r="T722" s="24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0" t="s">
        <v>149</v>
      </c>
      <c r="AU722" s="250" t="s">
        <v>147</v>
      </c>
      <c r="AV722" s="14" t="s">
        <v>147</v>
      </c>
      <c r="AW722" s="14" t="s">
        <v>30</v>
      </c>
      <c r="AX722" s="14" t="s">
        <v>81</v>
      </c>
      <c r="AY722" s="250" t="s">
        <v>139</v>
      </c>
    </row>
    <row r="723" s="2" customFormat="1" ht="24.15" customHeight="1">
      <c r="A723" s="38"/>
      <c r="B723" s="39"/>
      <c r="C723" s="251" t="s">
        <v>945</v>
      </c>
      <c r="D723" s="251" t="s">
        <v>152</v>
      </c>
      <c r="E723" s="252" t="s">
        <v>946</v>
      </c>
      <c r="F723" s="253" t="s">
        <v>947</v>
      </c>
      <c r="G723" s="254" t="s">
        <v>160</v>
      </c>
      <c r="H723" s="255">
        <v>1</v>
      </c>
      <c r="I723" s="256"/>
      <c r="J723" s="257">
        <f>ROUND(I723*H723,2)</f>
        <v>0</v>
      </c>
      <c r="K723" s="258"/>
      <c r="L723" s="259"/>
      <c r="M723" s="260" t="s">
        <v>1</v>
      </c>
      <c r="N723" s="261" t="s">
        <v>39</v>
      </c>
      <c r="O723" s="91"/>
      <c r="P723" s="225">
        <f>O723*H723</f>
        <v>0</v>
      </c>
      <c r="Q723" s="225">
        <v>0.020400000000000001</v>
      </c>
      <c r="R723" s="225">
        <f>Q723*H723</f>
        <v>0.020400000000000001</v>
      </c>
      <c r="S723" s="225">
        <v>0</v>
      </c>
      <c r="T723" s="226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227" t="s">
        <v>155</v>
      </c>
      <c r="AT723" s="227" t="s">
        <v>152</v>
      </c>
      <c r="AU723" s="227" t="s">
        <v>147</v>
      </c>
      <c r="AY723" s="17" t="s">
        <v>139</v>
      </c>
      <c r="BE723" s="228">
        <f>IF(N723="základní",J723,0)</f>
        <v>0</v>
      </c>
      <c r="BF723" s="228">
        <f>IF(N723="snížená",J723,0)</f>
        <v>0</v>
      </c>
      <c r="BG723" s="228">
        <f>IF(N723="zákl. přenesená",J723,0)</f>
        <v>0</v>
      </c>
      <c r="BH723" s="228">
        <f>IF(N723="sníž. přenesená",J723,0)</f>
        <v>0</v>
      </c>
      <c r="BI723" s="228">
        <f>IF(N723="nulová",J723,0)</f>
        <v>0</v>
      </c>
      <c r="BJ723" s="17" t="s">
        <v>147</v>
      </c>
      <c r="BK723" s="228">
        <f>ROUND(I723*H723,2)</f>
        <v>0</v>
      </c>
      <c r="BL723" s="17" t="s">
        <v>146</v>
      </c>
      <c r="BM723" s="227" t="s">
        <v>948</v>
      </c>
    </row>
    <row r="724" s="13" customFormat="1">
      <c r="A724" s="13"/>
      <c r="B724" s="229"/>
      <c r="C724" s="230"/>
      <c r="D724" s="231" t="s">
        <v>149</v>
      </c>
      <c r="E724" s="232" t="s">
        <v>1</v>
      </c>
      <c r="F724" s="233" t="s">
        <v>229</v>
      </c>
      <c r="G724" s="230"/>
      <c r="H724" s="232" t="s">
        <v>1</v>
      </c>
      <c r="I724" s="234"/>
      <c r="J724" s="230"/>
      <c r="K724" s="230"/>
      <c r="L724" s="235"/>
      <c r="M724" s="236"/>
      <c r="N724" s="237"/>
      <c r="O724" s="237"/>
      <c r="P724" s="237"/>
      <c r="Q724" s="237"/>
      <c r="R724" s="237"/>
      <c r="S724" s="237"/>
      <c r="T724" s="238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9" t="s">
        <v>149</v>
      </c>
      <c r="AU724" s="239" t="s">
        <v>147</v>
      </c>
      <c r="AV724" s="13" t="s">
        <v>81</v>
      </c>
      <c r="AW724" s="13" t="s">
        <v>30</v>
      </c>
      <c r="AX724" s="13" t="s">
        <v>73</v>
      </c>
      <c r="AY724" s="239" t="s">
        <v>139</v>
      </c>
    </row>
    <row r="725" s="14" customFormat="1">
      <c r="A725" s="14"/>
      <c r="B725" s="240"/>
      <c r="C725" s="241"/>
      <c r="D725" s="231" t="s">
        <v>149</v>
      </c>
      <c r="E725" s="242" t="s">
        <v>1</v>
      </c>
      <c r="F725" s="243" t="s">
        <v>81</v>
      </c>
      <c r="G725" s="241"/>
      <c r="H725" s="244">
        <v>1</v>
      </c>
      <c r="I725" s="245"/>
      <c r="J725" s="241"/>
      <c r="K725" s="241"/>
      <c r="L725" s="246"/>
      <c r="M725" s="247"/>
      <c r="N725" s="248"/>
      <c r="O725" s="248"/>
      <c r="P725" s="248"/>
      <c r="Q725" s="248"/>
      <c r="R725" s="248"/>
      <c r="S725" s="248"/>
      <c r="T725" s="249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0" t="s">
        <v>149</v>
      </c>
      <c r="AU725" s="250" t="s">
        <v>147</v>
      </c>
      <c r="AV725" s="14" t="s">
        <v>147</v>
      </c>
      <c r="AW725" s="14" t="s">
        <v>30</v>
      </c>
      <c r="AX725" s="14" t="s">
        <v>81</v>
      </c>
      <c r="AY725" s="250" t="s">
        <v>139</v>
      </c>
    </row>
    <row r="726" s="2" customFormat="1" ht="16.5" customHeight="1">
      <c r="A726" s="38"/>
      <c r="B726" s="39"/>
      <c r="C726" s="251" t="s">
        <v>949</v>
      </c>
      <c r="D726" s="251" t="s">
        <v>152</v>
      </c>
      <c r="E726" s="252" t="s">
        <v>950</v>
      </c>
      <c r="F726" s="253" t="s">
        <v>951</v>
      </c>
      <c r="G726" s="254" t="s">
        <v>160</v>
      </c>
      <c r="H726" s="255">
        <v>1</v>
      </c>
      <c r="I726" s="256"/>
      <c r="J726" s="257">
        <f>ROUND(I726*H726,2)</f>
        <v>0</v>
      </c>
      <c r="K726" s="258"/>
      <c r="L726" s="259"/>
      <c r="M726" s="260" t="s">
        <v>1</v>
      </c>
      <c r="N726" s="261" t="s">
        <v>39</v>
      </c>
      <c r="O726" s="91"/>
      <c r="P726" s="225">
        <f>O726*H726</f>
        <v>0</v>
      </c>
      <c r="Q726" s="225">
        <v>0.00013999999999999999</v>
      </c>
      <c r="R726" s="225">
        <f>Q726*H726</f>
        <v>0.00013999999999999999</v>
      </c>
      <c r="S726" s="225">
        <v>0</v>
      </c>
      <c r="T726" s="226">
        <f>S726*H726</f>
        <v>0</v>
      </c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227" t="s">
        <v>155</v>
      </c>
      <c r="AT726" s="227" t="s">
        <v>152</v>
      </c>
      <c r="AU726" s="227" t="s">
        <v>147</v>
      </c>
      <c r="AY726" s="17" t="s">
        <v>139</v>
      </c>
      <c r="BE726" s="228">
        <f>IF(N726="základní",J726,0)</f>
        <v>0</v>
      </c>
      <c r="BF726" s="228">
        <f>IF(N726="snížená",J726,0)</f>
        <v>0</v>
      </c>
      <c r="BG726" s="228">
        <f>IF(N726="zákl. přenesená",J726,0)</f>
        <v>0</v>
      </c>
      <c r="BH726" s="228">
        <f>IF(N726="sníž. přenesená",J726,0)</f>
        <v>0</v>
      </c>
      <c r="BI726" s="228">
        <f>IF(N726="nulová",J726,0)</f>
        <v>0</v>
      </c>
      <c r="BJ726" s="17" t="s">
        <v>147</v>
      </c>
      <c r="BK726" s="228">
        <f>ROUND(I726*H726,2)</f>
        <v>0</v>
      </c>
      <c r="BL726" s="17" t="s">
        <v>146</v>
      </c>
      <c r="BM726" s="227" t="s">
        <v>952</v>
      </c>
    </row>
    <row r="727" s="14" customFormat="1">
      <c r="A727" s="14"/>
      <c r="B727" s="240"/>
      <c r="C727" s="241"/>
      <c r="D727" s="231" t="s">
        <v>149</v>
      </c>
      <c r="E727" s="242" t="s">
        <v>1</v>
      </c>
      <c r="F727" s="243" t="s">
        <v>81</v>
      </c>
      <c r="G727" s="241"/>
      <c r="H727" s="244">
        <v>1</v>
      </c>
      <c r="I727" s="245"/>
      <c r="J727" s="241"/>
      <c r="K727" s="241"/>
      <c r="L727" s="246"/>
      <c r="M727" s="247"/>
      <c r="N727" s="248"/>
      <c r="O727" s="248"/>
      <c r="P727" s="248"/>
      <c r="Q727" s="248"/>
      <c r="R727" s="248"/>
      <c r="S727" s="248"/>
      <c r="T727" s="249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0" t="s">
        <v>149</v>
      </c>
      <c r="AU727" s="250" t="s">
        <v>147</v>
      </c>
      <c r="AV727" s="14" t="s">
        <v>147</v>
      </c>
      <c r="AW727" s="14" t="s">
        <v>30</v>
      </c>
      <c r="AX727" s="14" t="s">
        <v>81</v>
      </c>
      <c r="AY727" s="250" t="s">
        <v>139</v>
      </c>
    </row>
    <row r="728" s="2" customFormat="1" ht="21.75" customHeight="1">
      <c r="A728" s="38"/>
      <c r="B728" s="39"/>
      <c r="C728" s="215" t="s">
        <v>953</v>
      </c>
      <c r="D728" s="215" t="s">
        <v>142</v>
      </c>
      <c r="E728" s="216" t="s">
        <v>954</v>
      </c>
      <c r="F728" s="217" t="s">
        <v>955</v>
      </c>
      <c r="G728" s="218" t="s">
        <v>166</v>
      </c>
      <c r="H728" s="219">
        <v>16.100000000000001</v>
      </c>
      <c r="I728" s="220"/>
      <c r="J728" s="221">
        <f>ROUND(I728*H728,2)</f>
        <v>0</v>
      </c>
      <c r="K728" s="222"/>
      <c r="L728" s="44"/>
      <c r="M728" s="223" t="s">
        <v>1</v>
      </c>
      <c r="N728" s="224" t="s">
        <v>39</v>
      </c>
      <c r="O728" s="91"/>
      <c r="P728" s="225">
        <f>O728*H728</f>
        <v>0</v>
      </c>
      <c r="Q728" s="225">
        <v>0</v>
      </c>
      <c r="R728" s="225">
        <f>Q728*H728</f>
        <v>0</v>
      </c>
      <c r="S728" s="225">
        <v>0</v>
      </c>
      <c r="T728" s="226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227" t="s">
        <v>257</v>
      </c>
      <c r="AT728" s="227" t="s">
        <v>142</v>
      </c>
      <c r="AU728" s="227" t="s">
        <v>147</v>
      </c>
      <c r="AY728" s="17" t="s">
        <v>139</v>
      </c>
      <c r="BE728" s="228">
        <f>IF(N728="základní",J728,0)</f>
        <v>0</v>
      </c>
      <c r="BF728" s="228">
        <f>IF(N728="snížená",J728,0)</f>
        <v>0</v>
      </c>
      <c r="BG728" s="228">
        <f>IF(N728="zákl. přenesená",J728,0)</f>
        <v>0</v>
      </c>
      <c r="BH728" s="228">
        <f>IF(N728="sníž. přenesená",J728,0)</f>
        <v>0</v>
      </c>
      <c r="BI728" s="228">
        <f>IF(N728="nulová",J728,0)</f>
        <v>0</v>
      </c>
      <c r="BJ728" s="17" t="s">
        <v>147</v>
      </c>
      <c r="BK728" s="228">
        <f>ROUND(I728*H728,2)</f>
        <v>0</v>
      </c>
      <c r="BL728" s="17" t="s">
        <v>257</v>
      </c>
      <c r="BM728" s="227" t="s">
        <v>956</v>
      </c>
    </row>
    <row r="729" s="13" customFormat="1">
      <c r="A729" s="13"/>
      <c r="B729" s="229"/>
      <c r="C729" s="230"/>
      <c r="D729" s="231" t="s">
        <v>149</v>
      </c>
      <c r="E729" s="232" t="s">
        <v>1</v>
      </c>
      <c r="F729" s="233" t="s">
        <v>823</v>
      </c>
      <c r="G729" s="230"/>
      <c r="H729" s="232" t="s">
        <v>1</v>
      </c>
      <c r="I729" s="234"/>
      <c r="J729" s="230"/>
      <c r="K729" s="230"/>
      <c r="L729" s="235"/>
      <c r="M729" s="236"/>
      <c r="N729" s="237"/>
      <c r="O729" s="237"/>
      <c r="P729" s="237"/>
      <c r="Q729" s="237"/>
      <c r="R729" s="237"/>
      <c r="S729" s="237"/>
      <c r="T729" s="238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9" t="s">
        <v>149</v>
      </c>
      <c r="AU729" s="239" t="s">
        <v>147</v>
      </c>
      <c r="AV729" s="13" t="s">
        <v>81</v>
      </c>
      <c r="AW729" s="13" t="s">
        <v>30</v>
      </c>
      <c r="AX729" s="13" t="s">
        <v>73</v>
      </c>
      <c r="AY729" s="239" t="s">
        <v>139</v>
      </c>
    </row>
    <row r="730" s="14" customFormat="1">
      <c r="A730" s="14"/>
      <c r="B730" s="240"/>
      <c r="C730" s="241"/>
      <c r="D730" s="231" t="s">
        <v>149</v>
      </c>
      <c r="E730" s="242" t="s">
        <v>1</v>
      </c>
      <c r="F730" s="243" t="s">
        <v>937</v>
      </c>
      <c r="G730" s="241"/>
      <c r="H730" s="244">
        <v>6.6500000000000004</v>
      </c>
      <c r="I730" s="245"/>
      <c r="J730" s="241"/>
      <c r="K730" s="241"/>
      <c r="L730" s="246"/>
      <c r="M730" s="247"/>
      <c r="N730" s="248"/>
      <c r="O730" s="248"/>
      <c r="P730" s="248"/>
      <c r="Q730" s="248"/>
      <c r="R730" s="248"/>
      <c r="S730" s="248"/>
      <c r="T730" s="249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0" t="s">
        <v>149</v>
      </c>
      <c r="AU730" s="250" t="s">
        <v>147</v>
      </c>
      <c r="AV730" s="14" t="s">
        <v>147</v>
      </c>
      <c r="AW730" s="14" t="s">
        <v>30</v>
      </c>
      <c r="AX730" s="14" t="s">
        <v>73</v>
      </c>
      <c r="AY730" s="250" t="s">
        <v>139</v>
      </c>
    </row>
    <row r="731" s="13" customFormat="1">
      <c r="A731" s="13"/>
      <c r="B731" s="229"/>
      <c r="C731" s="230"/>
      <c r="D731" s="231" t="s">
        <v>149</v>
      </c>
      <c r="E731" s="232" t="s">
        <v>1</v>
      </c>
      <c r="F731" s="233" t="s">
        <v>938</v>
      </c>
      <c r="G731" s="230"/>
      <c r="H731" s="232" t="s">
        <v>1</v>
      </c>
      <c r="I731" s="234"/>
      <c r="J731" s="230"/>
      <c r="K731" s="230"/>
      <c r="L731" s="235"/>
      <c r="M731" s="236"/>
      <c r="N731" s="237"/>
      <c r="O731" s="237"/>
      <c r="P731" s="237"/>
      <c r="Q731" s="237"/>
      <c r="R731" s="237"/>
      <c r="S731" s="237"/>
      <c r="T731" s="238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9" t="s">
        <v>149</v>
      </c>
      <c r="AU731" s="239" t="s">
        <v>147</v>
      </c>
      <c r="AV731" s="13" t="s">
        <v>81</v>
      </c>
      <c r="AW731" s="13" t="s">
        <v>30</v>
      </c>
      <c r="AX731" s="13" t="s">
        <v>73</v>
      </c>
      <c r="AY731" s="239" t="s">
        <v>139</v>
      </c>
    </row>
    <row r="732" s="14" customFormat="1">
      <c r="A732" s="14"/>
      <c r="B732" s="240"/>
      <c r="C732" s="241"/>
      <c r="D732" s="231" t="s">
        <v>149</v>
      </c>
      <c r="E732" s="242" t="s">
        <v>1</v>
      </c>
      <c r="F732" s="243" t="s">
        <v>939</v>
      </c>
      <c r="G732" s="241"/>
      <c r="H732" s="244">
        <v>9.4499999999999993</v>
      </c>
      <c r="I732" s="245"/>
      <c r="J732" s="241"/>
      <c r="K732" s="241"/>
      <c r="L732" s="246"/>
      <c r="M732" s="247"/>
      <c r="N732" s="248"/>
      <c r="O732" s="248"/>
      <c r="P732" s="248"/>
      <c r="Q732" s="248"/>
      <c r="R732" s="248"/>
      <c r="S732" s="248"/>
      <c r="T732" s="249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0" t="s">
        <v>149</v>
      </c>
      <c r="AU732" s="250" t="s">
        <v>147</v>
      </c>
      <c r="AV732" s="14" t="s">
        <v>147</v>
      </c>
      <c r="AW732" s="14" t="s">
        <v>30</v>
      </c>
      <c r="AX732" s="14" t="s">
        <v>73</v>
      </c>
      <c r="AY732" s="250" t="s">
        <v>139</v>
      </c>
    </row>
    <row r="733" s="15" customFormat="1">
      <c r="A733" s="15"/>
      <c r="B733" s="262"/>
      <c r="C733" s="263"/>
      <c r="D733" s="231" t="s">
        <v>149</v>
      </c>
      <c r="E733" s="264" t="s">
        <v>1</v>
      </c>
      <c r="F733" s="265" t="s">
        <v>170</v>
      </c>
      <c r="G733" s="263"/>
      <c r="H733" s="266">
        <v>16.100000000000001</v>
      </c>
      <c r="I733" s="267"/>
      <c r="J733" s="263"/>
      <c r="K733" s="263"/>
      <c r="L733" s="268"/>
      <c r="M733" s="269"/>
      <c r="N733" s="270"/>
      <c r="O733" s="270"/>
      <c r="P733" s="270"/>
      <c r="Q733" s="270"/>
      <c r="R733" s="270"/>
      <c r="S733" s="270"/>
      <c r="T733" s="271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72" t="s">
        <v>149</v>
      </c>
      <c r="AU733" s="272" t="s">
        <v>147</v>
      </c>
      <c r="AV733" s="15" t="s">
        <v>146</v>
      </c>
      <c r="AW733" s="15" t="s">
        <v>30</v>
      </c>
      <c r="AX733" s="15" t="s">
        <v>81</v>
      </c>
      <c r="AY733" s="272" t="s">
        <v>139</v>
      </c>
    </row>
    <row r="734" s="2" customFormat="1" ht="21.75" customHeight="1">
      <c r="A734" s="38"/>
      <c r="B734" s="39"/>
      <c r="C734" s="215" t="s">
        <v>957</v>
      </c>
      <c r="D734" s="215" t="s">
        <v>142</v>
      </c>
      <c r="E734" s="216" t="s">
        <v>958</v>
      </c>
      <c r="F734" s="217" t="s">
        <v>959</v>
      </c>
      <c r="G734" s="218" t="s">
        <v>166</v>
      </c>
      <c r="H734" s="219">
        <v>16.100000000000001</v>
      </c>
      <c r="I734" s="220"/>
      <c r="J734" s="221">
        <f>ROUND(I734*H734,2)</f>
        <v>0</v>
      </c>
      <c r="K734" s="222"/>
      <c r="L734" s="44"/>
      <c r="M734" s="223" t="s">
        <v>1</v>
      </c>
      <c r="N734" s="224" t="s">
        <v>39</v>
      </c>
      <c r="O734" s="91"/>
      <c r="P734" s="225">
        <f>O734*H734</f>
        <v>0</v>
      </c>
      <c r="Q734" s="225">
        <v>0</v>
      </c>
      <c r="R734" s="225">
        <f>Q734*H734</f>
        <v>0</v>
      </c>
      <c r="S734" s="225">
        <v>0</v>
      </c>
      <c r="T734" s="226">
        <f>S734*H734</f>
        <v>0</v>
      </c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227" t="s">
        <v>257</v>
      </c>
      <c r="AT734" s="227" t="s">
        <v>142</v>
      </c>
      <c r="AU734" s="227" t="s">
        <v>147</v>
      </c>
      <c r="AY734" s="17" t="s">
        <v>139</v>
      </c>
      <c r="BE734" s="228">
        <f>IF(N734="základní",J734,0)</f>
        <v>0</v>
      </c>
      <c r="BF734" s="228">
        <f>IF(N734="snížená",J734,0)</f>
        <v>0</v>
      </c>
      <c r="BG734" s="228">
        <f>IF(N734="zákl. přenesená",J734,0)</f>
        <v>0</v>
      </c>
      <c r="BH734" s="228">
        <f>IF(N734="sníž. přenesená",J734,0)</f>
        <v>0</v>
      </c>
      <c r="BI734" s="228">
        <f>IF(N734="nulová",J734,0)</f>
        <v>0</v>
      </c>
      <c r="BJ734" s="17" t="s">
        <v>147</v>
      </c>
      <c r="BK734" s="228">
        <f>ROUND(I734*H734,2)</f>
        <v>0</v>
      </c>
      <c r="BL734" s="17" t="s">
        <v>257</v>
      </c>
      <c r="BM734" s="227" t="s">
        <v>960</v>
      </c>
    </row>
    <row r="735" s="13" customFormat="1">
      <c r="A735" s="13"/>
      <c r="B735" s="229"/>
      <c r="C735" s="230"/>
      <c r="D735" s="231" t="s">
        <v>149</v>
      </c>
      <c r="E735" s="232" t="s">
        <v>1</v>
      </c>
      <c r="F735" s="233" t="s">
        <v>823</v>
      </c>
      <c r="G735" s="230"/>
      <c r="H735" s="232" t="s">
        <v>1</v>
      </c>
      <c r="I735" s="234"/>
      <c r="J735" s="230"/>
      <c r="K735" s="230"/>
      <c r="L735" s="235"/>
      <c r="M735" s="236"/>
      <c r="N735" s="237"/>
      <c r="O735" s="237"/>
      <c r="P735" s="237"/>
      <c r="Q735" s="237"/>
      <c r="R735" s="237"/>
      <c r="S735" s="237"/>
      <c r="T735" s="238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9" t="s">
        <v>149</v>
      </c>
      <c r="AU735" s="239" t="s">
        <v>147</v>
      </c>
      <c r="AV735" s="13" t="s">
        <v>81</v>
      </c>
      <c r="AW735" s="13" t="s">
        <v>30</v>
      </c>
      <c r="AX735" s="13" t="s">
        <v>73</v>
      </c>
      <c r="AY735" s="239" t="s">
        <v>139</v>
      </c>
    </row>
    <row r="736" s="14" customFormat="1">
      <c r="A736" s="14"/>
      <c r="B736" s="240"/>
      <c r="C736" s="241"/>
      <c r="D736" s="231" t="s">
        <v>149</v>
      </c>
      <c r="E736" s="242" t="s">
        <v>1</v>
      </c>
      <c r="F736" s="243" t="s">
        <v>937</v>
      </c>
      <c r="G736" s="241"/>
      <c r="H736" s="244">
        <v>6.6500000000000004</v>
      </c>
      <c r="I736" s="245"/>
      <c r="J736" s="241"/>
      <c r="K736" s="241"/>
      <c r="L736" s="246"/>
      <c r="M736" s="247"/>
      <c r="N736" s="248"/>
      <c r="O736" s="248"/>
      <c r="P736" s="248"/>
      <c r="Q736" s="248"/>
      <c r="R736" s="248"/>
      <c r="S736" s="248"/>
      <c r="T736" s="249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0" t="s">
        <v>149</v>
      </c>
      <c r="AU736" s="250" t="s">
        <v>147</v>
      </c>
      <c r="AV736" s="14" t="s">
        <v>147</v>
      </c>
      <c r="AW736" s="14" t="s">
        <v>30</v>
      </c>
      <c r="AX736" s="14" t="s">
        <v>73</v>
      </c>
      <c r="AY736" s="250" t="s">
        <v>139</v>
      </c>
    </row>
    <row r="737" s="13" customFormat="1">
      <c r="A737" s="13"/>
      <c r="B737" s="229"/>
      <c r="C737" s="230"/>
      <c r="D737" s="231" t="s">
        <v>149</v>
      </c>
      <c r="E737" s="232" t="s">
        <v>1</v>
      </c>
      <c r="F737" s="233" t="s">
        <v>938</v>
      </c>
      <c r="G737" s="230"/>
      <c r="H737" s="232" t="s">
        <v>1</v>
      </c>
      <c r="I737" s="234"/>
      <c r="J737" s="230"/>
      <c r="K737" s="230"/>
      <c r="L737" s="235"/>
      <c r="M737" s="236"/>
      <c r="N737" s="237"/>
      <c r="O737" s="237"/>
      <c r="P737" s="237"/>
      <c r="Q737" s="237"/>
      <c r="R737" s="237"/>
      <c r="S737" s="237"/>
      <c r="T737" s="238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9" t="s">
        <v>149</v>
      </c>
      <c r="AU737" s="239" t="s">
        <v>147</v>
      </c>
      <c r="AV737" s="13" t="s">
        <v>81</v>
      </c>
      <c r="AW737" s="13" t="s">
        <v>30</v>
      </c>
      <c r="AX737" s="13" t="s">
        <v>73</v>
      </c>
      <c r="AY737" s="239" t="s">
        <v>139</v>
      </c>
    </row>
    <row r="738" s="14" customFormat="1">
      <c r="A738" s="14"/>
      <c r="B738" s="240"/>
      <c r="C738" s="241"/>
      <c r="D738" s="231" t="s">
        <v>149</v>
      </c>
      <c r="E738" s="242" t="s">
        <v>1</v>
      </c>
      <c r="F738" s="243" t="s">
        <v>939</v>
      </c>
      <c r="G738" s="241"/>
      <c r="H738" s="244">
        <v>9.4499999999999993</v>
      </c>
      <c r="I738" s="245"/>
      <c r="J738" s="241"/>
      <c r="K738" s="241"/>
      <c r="L738" s="246"/>
      <c r="M738" s="247"/>
      <c r="N738" s="248"/>
      <c r="O738" s="248"/>
      <c r="P738" s="248"/>
      <c r="Q738" s="248"/>
      <c r="R738" s="248"/>
      <c r="S738" s="248"/>
      <c r="T738" s="249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0" t="s">
        <v>149</v>
      </c>
      <c r="AU738" s="250" t="s">
        <v>147</v>
      </c>
      <c r="AV738" s="14" t="s">
        <v>147</v>
      </c>
      <c r="AW738" s="14" t="s">
        <v>30</v>
      </c>
      <c r="AX738" s="14" t="s">
        <v>73</v>
      </c>
      <c r="AY738" s="250" t="s">
        <v>139</v>
      </c>
    </row>
    <row r="739" s="15" customFormat="1">
      <c r="A739" s="15"/>
      <c r="B739" s="262"/>
      <c r="C739" s="263"/>
      <c r="D739" s="231" t="s">
        <v>149</v>
      </c>
      <c r="E739" s="264" t="s">
        <v>1</v>
      </c>
      <c r="F739" s="265" t="s">
        <v>170</v>
      </c>
      <c r="G739" s="263"/>
      <c r="H739" s="266">
        <v>16.100000000000001</v>
      </c>
      <c r="I739" s="267"/>
      <c r="J739" s="263"/>
      <c r="K739" s="263"/>
      <c r="L739" s="268"/>
      <c r="M739" s="269"/>
      <c r="N739" s="270"/>
      <c r="O739" s="270"/>
      <c r="P739" s="270"/>
      <c r="Q739" s="270"/>
      <c r="R739" s="270"/>
      <c r="S739" s="270"/>
      <c r="T739" s="271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72" t="s">
        <v>149</v>
      </c>
      <c r="AU739" s="272" t="s">
        <v>147</v>
      </c>
      <c r="AV739" s="15" t="s">
        <v>146</v>
      </c>
      <c r="AW739" s="15" t="s">
        <v>30</v>
      </c>
      <c r="AX739" s="15" t="s">
        <v>81</v>
      </c>
      <c r="AY739" s="272" t="s">
        <v>139</v>
      </c>
    </row>
    <row r="740" s="2" customFormat="1" ht="16.5" customHeight="1">
      <c r="A740" s="38"/>
      <c r="B740" s="39"/>
      <c r="C740" s="215" t="s">
        <v>961</v>
      </c>
      <c r="D740" s="215" t="s">
        <v>142</v>
      </c>
      <c r="E740" s="216" t="s">
        <v>962</v>
      </c>
      <c r="F740" s="217" t="s">
        <v>963</v>
      </c>
      <c r="G740" s="218" t="s">
        <v>160</v>
      </c>
      <c r="H740" s="219">
        <v>2</v>
      </c>
      <c r="I740" s="220"/>
      <c r="J740" s="221">
        <f>ROUND(I740*H740,2)</f>
        <v>0</v>
      </c>
      <c r="K740" s="222"/>
      <c r="L740" s="44"/>
      <c r="M740" s="223" t="s">
        <v>1</v>
      </c>
      <c r="N740" s="224" t="s">
        <v>39</v>
      </c>
      <c r="O740" s="91"/>
      <c r="P740" s="225">
        <f>O740*H740</f>
        <v>0</v>
      </c>
      <c r="Q740" s="225">
        <v>0</v>
      </c>
      <c r="R740" s="225">
        <f>Q740*H740</f>
        <v>0</v>
      </c>
      <c r="S740" s="225">
        <v>0</v>
      </c>
      <c r="T740" s="226">
        <f>S740*H740</f>
        <v>0</v>
      </c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R740" s="227" t="s">
        <v>257</v>
      </c>
      <c r="AT740" s="227" t="s">
        <v>142</v>
      </c>
      <c r="AU740" s="227" t="s">
        <v>147</v>
      </c>
      <c r="AY740" s="17" t="s">
        <v>139</v>
      </c>
      <c r="BE740" s="228">
        <f>IF(N740="základní",J740,0)</f>
        <v>0</v>
      </c>
      <c r="BF740" s="228">
        <f>IF(N740="snížená",J740,0)</f>
        <v>0</v>
      </c>
      <c r="BG740" s="228">
        <f>IF(N740="zákl. přenesená",J740,0)</f>
        <v>0</v>
      </c>
      <c r="BH740" s="228">
        <f>IF(N740="sníž. přenesená",J740,0)</f>
        <v>0</v>
      </c>
      <c r="BI740" s="228">
        <f>IF(N740="nulová",J740,0)</f>
        <v>0</v>
      </c>
      <c r="BJ740" s="17" t="s">
        <v>147</v>
      </c>
      <c r="BK740" s="228">
        <f>ROUND(I740*H740,2)</f>
        <v>0</v>
      </c>
      <c r="BL740" s="17" t="s">
        <v>257</v>
      </c>
      <c r="BM740" s="227" t="s">
        <v>964</v>
      </c>
    </row>
    <row r="741" s="14" customFormat="1">
      <c r="A741" s="14"/>
      <c r="B741" s="240"/>
      <c r="C741" s="241"/>
      <c r="D741" s="231" t="s">
        <v>149</v>
      </c>
      <c r="E741" s="242" t="s">
        <v>1</v>
      </c>
      <c r="F741" s="243" t="s">
        <v>147</v>
      </c>
      <c r="G741" s="241"/>
      <c r="H741" s="244">
        <v>2</v>
      </c>
      <c r="I741" s="245"/>
      <c r="J741" s="241"/>
      <c r="K741" s="241"/>
      <c r="L741" s="246"/>
      <c r="M741" s="247"/>
      <c r="N741" s="248"/>
      <c r="O741" s="248"/>
      <c r="P741" s="248"/>
      <c r="Q741" s="248"/>
      <c r="R741" s="248"/>
      <c r="S741" s="248"/>
      <c r="T741" s="249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0" t="s">
        <v>149</v>
      </c>
      <c r="AU741" s="250" t="s">
        <v>147</v>
      </c>
      <c r="AV741" s="14" t="s">
        <v>147</v>
      </c>
      <c r="AW741" s="14" t="s">
        <v>30</v>
      </c>
      <c r="AX741" s="14" t="s">
        <v>81</v>
      </c>
      <c r="AY741" s="250" t="s">
        <v>139</v>
      </c>
    </row>
    <row r="742" s="2" customFormat="1" ht="16.5" customHeight="1">
      <c r="A742" s="38"/>
      <c r="B742" s="39"/>
      <c r="C742" s="215" t="s">
        <v>965</v>
      </c>
      <c r="D742" s="215" t="s">
        <v>142</v>
      </c>
      <c r="E742" s="216" t="s">
        <v>966</v>
      </c>
      <c r="F742" s="217" t="s">
        <v>967</v>
      </c>
      <c r="G742" s="218" t="s">
        <v>166</v>
      </c>
      <c r="H742" s="219">
        <v>16.100000000000001</v>
      </c>
      <c r="I742" s="220"/>
      <c r="J742" s="221">
        <f>ROUND(I742*H742,2)</f>
        <v>0</v>
      </c>
      <c r="K742" s="222"/>
      <c r="L742" s="44"/>
      <c r="M742" s="223" t="s">
        <v>1</v>
      </c>
      <c r="N742" s="224" t="s">
        <v>39</v>
      </c>
      <c r="O742" s="91"/>
      <c r="P742" s="225">
        <f>O742*H742</f>
        <v>0</v>
      </c>
      <c r="Q742" s="225">
        <v>0</v>
      </c>
      <c r="R742" s="225">
        <f>Q742*H742</f>
        <v>0</v>
      </c>
      <c r="S742" s="225">
        <v>0</v>
      </c>
      <c r="T742" s="226">
        <f>S742*H742</f>
        <v>0</v>
      </c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227" t="s">
        <v>257</v>
      </c>
      <c r="AT742" s="227" t="s">
        <v>142</v>
      </c>
      <c r="AU742" s="227" t="s">
        <v>147</v>
      </c>
      <c r="AY742" s="17" t="s">
        <v>139</v>
      </c>
      <c r="BE742" s="228">
        <f>IF(N742="základní",J742,0)</f>
        <v>0</v>
      </c>
      <c r="BF742" s="228">
        <f>IF(N742="snížená",J742,0)</f>
        <v>0</v>
      </c>
      <c r="BG742" s="228">
        <f>IF(N742="zákl. přenesená",J742,0)</f>
        <v>0</v>
      </c>
      <c r="BH742" s="228">
        <f>IF(N742="sníž. přenesená",J742,0)</f>
        <v>0</v>
      </c>
      <c r="BI742" s="228">
        <f>IF(N742="nulová",J742,0)</f>
        <v>0</v>
      </c>
      <c r="BJ742" s="17" t="s">
        <v>147</v>
      </c>
      <c r="BK742" s="228">
        <f>ROUND(I742*H742,2)</f>
        <v>0</v>
      </c>
      <c r="BL742" s="17" t="s">
        <v>257</v>
      </c>
      <c r="BM742" s="227" t="s">
        <v>968</v>
      </c>
    </row>
    <row r="743" s="13" customFormat="1">
      <c r="A743" s="13"/>
      <c r="B743" s="229"/>
      <c r="C743" s="230"/>
      <c r="D743" s="231" t="s">
        <v>149</v>
      </c>
      <c r="E743" s="232" t="s">
        <v>1</v>
      </c>
      <c r="F743" s="233" t="s">
        <v>823</v>
      </c>
      <c r="G743" s="230"/>
      <c r="H743" s="232" t="s">
        <v>1</v>
      </c>
      <c r="I743" s="234"/>
      <c r="J743" s="230"/>
      <c r="K743" s="230"/>
      <c r="L743" s="235"/>
      <c r="M743" s="236"/>
      <c r="N743" s="237"/>
      <c r="O743" s="237"/>
      <c r="P743" s="237"/>
      <c r="Q743" s="237"/>
      <c r="R743" s="237"/>
      <c r="S743" s="237"/>
      <c r="T743" s="238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9" t="s">
        <v>149</v>
      </c>
      <c r="AU743" s="239" t="s">
        <v>147</v>
      </c>
      <c r="AV743" s="13" t="s">
        <v>81</v>
      </c>
      <c r="AW743" s="13" t="s">
        <v>30</v>
      </c>
      <c r="AX743" s="13" t="s">
        <v>73</v>
      </c>
      <c r="AY743" s="239" t="s">
        <v>139</v>
      </c>
    </row>
    <row r="744" s="14" customFormat="1">
      <c r="A744" s="14"/>
      <c r="B744" s="240"/>
      <c r="C744" s="241"/>
      <c r="D744" s="231" t="s">
        <v>149</v>
      </c>
      <c r="E744" s="242" t="s">
        <v>1</v>
      </c>
      <c r="F744" s="243" t="s">
        <v>937</v>
      </c>
      <c r="G744" s="241"/>
      <c r="H744" s="244">
        <v>6.6500000000000004</v>
      </c>
      <c r="I744" s="245"/>
      <c r="J744" s="241"/>
      <c r="K744" s="241"/>
      <c r="L744" s="246"/>
      <c r="M744" s="247"/>
      <c r="N744" s="248"/>
      <c r="O744" s="248"/>
      <c r="P744" s="248"/>
      <c r="Q744" s="248"/>
      <c r="R744" s="248"/>
      <c r="S744" s="248"/>
      <c r="T744" s="249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0" t="s">
        <v>149</v>
      </c>
      <c r="AU744" s="250" t="s">
        <v>147</v>
      </c>
      <c r="AV744" s="14" t="s">
        <v>147</v>
      </c>
      <c r="AW744" s="14" t="s">
        <v>30</v>
      </c>
      <c r="AX744" s="14" t="s">
        <v>73</v>
      </c>
      <c r="AY744" s="250" t="s">
        <v>139</v>
      </c>
    </row>
    <row r="745" s="13" customFormat="1">
      <c r="A745" s="13"/>
      <c r="B745" s="229"/>
      <c r="C745" s="230"/>
      <c r="D745" s="231" t="s">
        <v>149</v>
      </c>
      <c r="E745" s="232" t="s">
        <v>1</v>
      </c>
      <c r="F745" s="233" t="s">
        <v>938</v>
      </c>
      <c r="G745" s="230"/>
      <c r="H745" s="232" t="s">
        <v>1</v>
      </c>
      <c r="I745" s="234"/>
      <c r="J745" s="230"/>
      <c r="K745" s="230"/>
      <c r="L745" s="235"/>
      <c r="M745" s="236"/>
      <c r="N745" s="237"/>
      <c r="O745" s="237"/>
      <c r="P745" s="237"/>
      <c r="Q745" s="237"/>
      <c r="R745" s="237"/>
      <c r="S745" s="237"/>
      <c r="T745" s="238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9" t="s">
        <v>149</v>
      </c>
      <c r="AU745" s="239" t="s">
        <v>147</v>
      </c>
      <c r="AV745" s="13" t="s">
        <v>81</v>
      </c>
      <c r="AW745" s="13" t="s">
        <v>30</v>
      </c>
      <c r="AX745" s="13" t="s">
        <v>73</v>
      </c>
      <c r="AY745" s="239" t="s">
        <v>139</v>
      </c>
    </row>
    <row r="746" s="14" customFormat="1">
      <c r="A746" s="14"/>
      <c r="B746" s="240"/>
      <c r="C746" s="241"/>
      <c r="D746" s="231" t="s">
        <v>149</v>
      </c>
      <c r="E746" s="242" t="s">
        <v>1</v>
      </c>
      <c r="F746" s="243" t="s">
        <v>939</v>
      </c>
      <c r="G746" s="241"/>
      <c r="H746" s="244">
        <v>9.4499999999999993</v>
      </c>
      <c r="I746" s="245"/>
      <c r="J746" s="241"/>
      <c r="K746" s="241"/>
      <c r="L746" s="246"/>
      <c r="M746" s="247"/>
      <c r="N746" s="248"/>
      <c r="O746" s="248"/>
      <c r="P746" s="248"/>
      <c r="Q746" s="248"/>
      <c r="R746" s="248"/>
      <c r="S746" s="248"/>
      <c r="T746" s="249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0" t="s">
        <v>149</v>
      </c>
      <c r="AU746" s="250" t="s">
        <v>147</v>
      </c>
      <c r="AV746" s="14" t="s">
        <v>147</v>
      </c>
      <c r="AW746" s="14" t="s">
        <v>30</v>
      </c>
      <c r="AX746" s="14" t="s">
        <v>73</v>
      </c>
      <c r="AY746" s="250" t="s">
        <v>139</v>
      </c>
    </row>
    <row r="747" s="15" customFormat="1">
      <c r="A747" s="15"/>
      <c r="B747" s="262"/>
      <c r="C747" s="263"/>
      <c r="D747" s="231" t="s">
        <v>149</v>
      </c>
      <c r="E747" s="264" t="s">
        <v>1</v>
      </c>
      <c r="F747" s="265" t="s">
        <v>170</v>
      </c>
      <c r="G747" s="263"/>
      <c r="H747" s="266">
        <v>16.100000000000001</v>
      </c>
      <c r="I747" s="267"/>
      <c r="J747" s="263"/>
      <c r="K747" s="263"/>
      <c r="L747" s="268"/>
      <c r="M747" s="269"/>
      <c r="N747" s="270"/>
      <c r="O747" s="270"/>
      <c r="P747" s="270"/>
      <c r="Q747" s="270"/>
      <c r="R747" s="270"/>
      <c r="S747" s="270"/>
      <c r="T747" s="271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72" t="s">
        <v>149</v>
      </c>
      <c r="AU747" s="272" t="s">
        <v>147</v>
      </c>
      <c r="AV747" s="15" t="s">
        <v>146</v>
      </c>
      <c r="AW747" s="15" t="s">
        <v>30</v>
      </c>
      <c r="AX747" s="15" t="s">
        <v>81</v>
      </c>
      <c r="AY747" s="272" t="s">
        <v>139</v>
      </c>
    </row>
    <row r="748" s="2" customFormat="1" ht="21.75" customHeight="1">
      <c r="A748" s="38"/>
      <c r="B748" s="39"/>
      <c r="C748" s="215" t="s">
        <v>969</v>
      </c>
      <c r="D748" s="215" t="s">
        <v>142</v>
      </c>
      <c r="E748" s="216" t="s">
        <v>970</v>
      </c>
      <c r="F748" s="217" t="s">
        <v>971</v>
      </c>
      <c r="G748" s="218" t="s">
        <v>166</v>
      </c>
      <c r="H748" s="219">
        <v>16.100000000000001</v>
      </c>
      <c r="I748" s="220"/>
      <c r="J748" s="221">
        <f>ROUND(I748*H748,2)</f>
        <v>0</v>
      </c>
      <c r="K748" s="222"/>
      <c r="L748" s="44"/>
      <c r="M748" s="223" t="s">
        <v>1</v>
      </c>
      <c r="N748" s="224" t="s">
        <v>39</v>
      </c>
      <c r="O748" s="91"/>
      <c r="P748" s="225">
        <f>O748*H748</f>
        <v>0</v>
      </c>
      <c r="Q748" s="225">
        <v>0</v>
      </c>
      <c r="R748" s="225">
        <f>Q748*H748</f>
        <v>0</v>
      </c>
      <c r="S748" s="225">
        <v>0</v>
      </c>
      <c r="T748" s="226">
        <f>S748*H748</f>
        <v>0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227" t="s">
        <v>257</v>
      </c>
      <c r="AT748" s="227" t="s">
        <v>142</v>
      </c>
      <c r="AU748" s="227" t="s">
        <v>147</v>
      </c>
      <c r="AY748" s="17" t="s">
        <v>139</v>
      </c>
      <c r="BE748" s="228">
        <f>IF(N748="základní",J748,0)</f>
        <v>0</v>
      </c>
      <c r="BF748" s="228">
        <f>IF(N748="snížená",J748,0)</f>
        <v>0</v>
      </c>
      <c r="BG748" s="228">
        <f>IF(N748="zákl. přenesená",J748,0)</f>
        <v>0</v>
      </c>
      <c r="BH748" s="228">
        <f>IF(N748="sníž. přenesená",J748,0)</f>
        <v>0</v>
      </c>
      <c r="BI748" s="228">
        <f>IF(N748="nulová",J748,0)</f>
        <v>0</v>
      </c>
      <c r="BJ748" s="17" t="s">
        <v>147</v>
      </c>
      <c r="BK748" s="228">
        <f>ROUND(I748*H748,2)</f>
        <v>0</v>
      </c>
      <c r="BL748" s="17" t="s">
        <v>257</v>
      </c>
      <c r="BM748" s="227" t="s">
        <v>972</v>
      </c>
    </row>
    <row r="749" s="13" customFormat="1">
      <c r="A749" s="13"/>
      <c r="B749" s="229"/>
      <c r="C749" s="230"/>
      <c r="D749" s="231" t="s">
        <v>149</v>
      </c>
      <c r="E749" s="232" t="s">
        <v>1</v>
      </c>
      <c r="F749" s="233" t="s">
        <v>823</v>
      </c>
      <c r="G749" s="230"/>
      <c r="H749" s="232" t="s">
        <v>1</v>
      </c>
      <c r="I749" s="234"/>
      <c r="J749" s="230"/>
      <c r="K749" s="230"/>
      <c r="L749" s="235"/>
      <c r="M749" s="236"/>
      <c r="N749" s="237"/>
      <c r="O749" s="237"/>
      <c r="P749" s="237"/>
      <c r="Q749" s="237"/>
      <c r="R749" s="237"/>
      <c r="S749" s="237"/>
      <c r="T749" s="238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9" t="s">
        <v>149</v>
      </c>
      <c r="AU749" s="239" t="s">
        <v>147</v>
      </c>
      <c r="AV749" s="13" t="s">
        <v>81</v>
      </c>
      <c r="AW749" s="13" t="s">
        <v>30</v>
      </c>
      <c r="AX749" s="13" t="s">
        <v>73</v>
      </c>
      <c r="AY749" s="239" t="s">
        <v>139</v>
      </c>
    </row>
    <row r="750" s="14" customFormat="1">
      <c r="A750" s="14"/>
      <c r="B750" s="240"/>
      <c r="C750" s="241"/>
      <c r="D750" s="231" t="s">
        <v>149</v>
      </c>
      <c r="E750" s="242" t="s">
        <v>1</v>
      </c>
      <c r="F750" s="243" t="s">
        <v>937</v>
      </c>
      <c r="G750" s="241"/>
      <c r="H750" s="244">
        <v>6.6500000000000004</v>
      </c>
      <c r="I750" s="245"/>
      <c r="J750" s="241"/>
      <c r="K750" s="241"/>
      <c r="L750" s="246"/>
      <c r="M750" s="247"/>
      <c r="N750" s="248"/>
      <c r="O750" s="248"/>
      <c r="P750" s="248"/>
      <c r="Q750" s="248"/>
      <c r="R750" s="248"/>
      <c r="S750" s="248"/>
      <c r="T750" s="249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0" t="s">
        <v>149</v>
      </c>
      <c r="AU750" s="250" t="s">
        <v>147</v>
      </c>
      <c r="AV750" s="14" t="s">
        <v>147</v>
      </c>
      <c r="AW750" s="14" t="s">
        <v>30</v>
      </c>
      <c r="AX750" s="14" t="s">
        <v>73</v>
      </c>
      <c r="AY750" s="250" t="s">
        <v>139</v>
      </c>
    </row>
    <row r="751" s="13" customFormat="1">
      <c r="A751" s="13"/>
      <c r="B751" s="229"/>
      <c r="C751" s="230"/>
      <c r="D751" s="231" t="s">
        <v>149</v>
      </c>
      <c r="E751" s="232" t="s">
        <v>1</v>
      </c>
      <c r="F751" s="233" t="s">
        <v>938</v>
      </c>
      <c r="G751" s="230"/>
      <c r="H751" s="232" t="s">
        <v>1</v>
      </c>
      <c r="I751" s="234"/>
      <c r="J751" s="230"/>
      <c r="K751" s="230"/>
      <c r="L751" s="235"/>
      <c r="M751" s="236"/>
      <c r="N751" s="237"/>
      <c r="O751" s="237"/>
      <c r="P751" s="237"/>
      <c r="Q751" s="237"/>
      <c r="R751" s="237"/>
      <c r="S751" s="237"/>
      <c r="T751" s="238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9" t="s">
        <v>149</v>
      </c>
      <c r="AU751" s="239" t="s">
        <v>147</v>
      </c>
      <c r="AV751" s="13" t="s">
        <v>81</v>
      </c>
      <c r="AW751" s="13" t="s">
        <v>30</v>
      </c>
      <c r="AX751" s="13" t="s">
        <v>73</v>
      </c>
      <c r="AY751" s="239" t="s">
        <v>139</v>
      </c>
    </row>
    <row r="752" s="14" customFormat="1">
      <c r="A752" s="14"/>
      <c r="B752" s="240"/>
      <c r="C752" s="241"/>
      <c r="D752" s="231" t="s">
        <v>149</v>
      </c>
      <c r="E752" s="242" t="s">
        <v>1</v>
      </c>
      <c r="F752" s="243" t="s">
        <v>939</v>
      </c>
      <c r="G752" s="241"/>
      <c r="H752" s="244">
        <v>9.4499999999999993</v>
      </c>
      <c r="I752" s="245"/>
      <c r="J752" s="241"/>
      <c r="K752" s="241"/>
      <c r="L752" s="246"/>
      <c r="M752" s="247"/>
      <c r="N752" s="248"/>
      <c r="O752" s="248"/>
      <c r="P752" s="248"/>
      <c r="Q752" s="248"/>
      <c r="R752" s="248"/>
      <c r="S752" s="248"/>
      <c r="T752" s="249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0" t="s">
        <v>149</v>
      </c>
      <c r="AU752" s="250" t="s">
        <v>147</v>
      </c>
      <c r="AV752" s="14" t="s">
        <v>147</v>
      </c>
      <c r="AW752" s="14" t="s">
        <v>30</v>
      </c>
      <c r="AX752" s="14" t="s">
        <v>73</v>
      </c>
      <c r="AY752" s="250" t="s">
        <v>139</v>
      </c>
    </row>
    <row r="753" s="15" customFormat="1">
      <c r="A753" s="15"/>
      <c r="B753" s="262"/>
      <c r="C753" s="263"/>
      <c r="D753" s="231" t="s">
        <v>149</v>
      </c>
      <c r="E753" s="264" t="s">
        <v>1</v>
      </c>
      <c r="F753" s="265" t="s">
        <v>170</v>
      </c>
      <c r="G753" s="263"/>
      <c r="H753" s="266">
        <v>16.100000000000001</v>
      </c>
      <c r="I753" s="267"/>
      <c r="J753" s="263"/>
      <c r="K753" s="263"/>
      <c r="L753" s="268"/>
      <c r="M753" s="269"/>
      <c r="N753" s="270"/>
      <c r="O753" s="270"/>
      <c r="P753" s="270"/>
      <c r="Q753" s="270"/>
      <c r="R753" s="270"/>
      <c r="S753" s="270"/>
      <c r="T753" s="271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272" t="s">
        <v>149</v>
      </c>
      <c r="AU753" s="272" t="s">
        <v>147</v>
      </c>
      <c r="AV753" s="15" t="s">
        <v>146</v>
      </c>
      <c r="AW753" s="15" t="s">
        <v>30</v>
      </c>
      <c r="AX753" s="15" t="s">
        <v>81</v>
      </c>
      <c r="AY753" s="272" t="s">
        <v>139</v>
      </c>
    </row>
    <row r="754" s="2" customFormat="1" ht="16.5" customHeight="1">
      <c r="A754" s="38"/>
      <c r="B754" s="39"/>
      <c r="C754" s="215" t="s">
        <v>973</v>
      </c>
      <c r="D754" s="215" t="s">
        <v>142</v>
      </c>
      <c r="E754" s="216" t="s">
        <v>974</v>
      </c>
      <c r="F754" s="217" t="s">
        <v>975</v>
      </c>
      <c r="G754" s="218" t="s">
        <v>166</v>
      </c>
      <c r="H754" s="219">
        <v>16.100000000000001</v>
      </c>
      <c r="I754" s="220"/>
      <c r="J754" s="221">
        <f>ROUND(I754*H754,2)</f>
        <v>0</v>
      </c>
      <c r="K754" s="222"/>
      <c r="L754" s="44"/>
      <c r="M754" s="223" t="s">
        <v>1</v>
      </c>
      <c r="N754" s="224" t="s">
        <v>39</v>
      </c>
      <c r="O754" s="91"/>
      <c r="P754" s="225">
        <f>O754*H754</f>
        <v>0</v>
      </c>
      <c r="Q754" s="225">
        <v>0</v>
      </c>
      <c r="R754" s="225">
        <f>Q754*H754</f>
        <v>0</v>
      </c>
      <c r="S754" s="225">
        <v>0</v>
      </c>
      <c r="T754" s="226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27" t="s">
        <v>257</v>
      </c>
      <c r="AT754" s="227" t="s">
        <v>142</v>
      </c>
      <c r="AU754" s="227" t="s">
        <v>147</v>
      </c>
      <c r="AY754" s="17" t="s">
        <v>139</v>
      </c>
      <c r="BE754" s="228">
        <f>IF(N754="základní",J754,0)</f>
        <v>0</v>
      </c>
      <c r="BF754" s="228">
        <f>IF(N754="snížená",J754,0)</f>
        <v>0</v>
      </c>
      <c r="BG754" s="228">
        <f>IF(N754="zákl. přenesená",J754,0)</f>
        <v>0</v>
      </c>
      <c r="BH754" s="228">
        <f>IF(N754="sníž. přenesená",J754,0)</f>
        <v>0</v>
      </c>
      <c r="BI754" s="228">
        <f>IF(N754="nulová",J754,0)</f>
        <v>0</v>
      </c>
      <c r="BJ754" s="17" t="s">
        <v>147</v>
      </c>
      <c r="BK754" s="228">
        <f>ROUND(I754*H754,2)</f>
        <v>0</v>
      </c>
      <c r="BL754" s="17" t="s">
        <v>257</v>
      </c>
      <c r="BM754" s="227" t="s">
        <v>976</v>
      </c>
    </row>
    <row r="755" s="13" customFormat="1">
      <c r="A755" s="13"/>
      <c r="B755" s="229"/>
      <c r="C755" s="230"/>
      <c r="D755" s="231" t="s">
        <v>149</v>
      </c>
      <c r="E755" s="232" t="s">
        <v>1</v>
      </c>
      <c r="F755" s="233" t="s">
        <v>823</v>
      </c>
      <c r="G755" s="230"/>
      <c r="H755" s="232" t="s">
        <v>1</v>
      </c>
      <c r="I755" s="234"/>
      <c r="J755" s="230"/>
      <c r="K755" s="230"/>
      <c r="L755" s="235"/>
      <c r="M755" s="236"/>
      <c r="N755" s="237"/>
      <c r="O755" s="237"/>
      <c r="P755" s="237"/>
      <c r="Q755" s="237"/>
      <c r="R755" s="237"/>
      <c r="S755" s="237"/>
      <c r="T755" s="238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9" t="s">
        <v>149</v>
      </c>
      <c r="AU755" s="239" t="s">
        <v>147</v>
      </c>
      <c r="AV755" s="13" t="s">
        <v>81</v>
      </c>
      <c r="AW755" s="13" t="s">
        <v>30</v>
      </c>
      <c r="AX755" s="13" t="s">
        <v>73</v>
      </c>
      <c r="AY755" s="239" t="s">
        <v>139</v>
      </c>
    </row>
    <row r="756" s="14" customFormat="1">
      <c r="A756" s="14"/>
      <c r="B756" s="240"/>
      <c r="C756" s="241"/>
      <c r="D756" s="231" t="s">
        <v>149</v>
      </c>
      <c r="E756" s="242" t="s">
        <v>1</v>
      </c>
      <c r="F756" s="243" t="s">
        <v>937</v>
      </c>
      <c r="G756" s="241"/>
      <c r="H756" s="244">
        <v>6.6500000000000004</v>
      </c>
      <c r="I756" s="245"/>
      <c r="J756" s="241"/>
      <c r="K756" s="241"/>
      <c r="L756" s="246"/>
      <c r="M756" s="247"/>
      <c r="N756" s="248"/>
      <c r="O756" s="248"/>
      <c r="P756" s="248"/>
      <c r="Q756" s="248"/>
      <c r="R756" s="248"/>
      <c r="S756" s="248"/>
      <c r="T756" s="24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0" t="s">
        <v>149</v>
      </c>
      <c r="AU756" s="250" t="s">
        <v>147</v>
      </c>
      <c r="AV756" s="14" t="s">
        <v>147</v>
      </c>
      <c r="AW756" s="14" t="s">
        <v>30</v>
      </c>
      <c r="AX756" s="14" t="s">
        <v>73</v>
      </c>
      <c r="AY756" s="250" t="s">
        <v>139</v>
      </c>
    </row>
    <row r="757" s="13" customFormat="1">
      <c r="A757" s="13"/>
      <c r="B757" s="229"/>
      <c r="C757" s="230"/>
      <c r="D757" s="231" t="s">
        <v>149</v>
      </c>
      <c r="E757" s="232" t="s">
        <v>1</v>
      </c>
      <c r="F757" s="233" t="s">
        <v>938</v>
      </c>
      <c r="G757" s="230"/>
      <c r="H757" s="232" t="s">
        <v>1</v>
      </c>
      <c r="I757" s="234"/>
      <c r="J757" s="230"/>
      <c r="K757" s="230"/>
      <c r="L757" s="235"/>
      <c r="M757" s="236"/>
      <c r="N757" s="237"/>
      <c r="O757" s="237"/>
      <c r="P757" s="237"/>
      <c r="Q757" s="237"/>
      <c r="R757" s="237"/>
      <c r="S757" s="237"/>
      <c r="T757" s="238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9" t="s">
        <v>149</v>
      </c>
      <c r="AU757" s="239" t="s">
        <v>147</v>
      </c>
      <c r="AV757" s="13" t="s">
        <v>81</v>
      </c>
      <c r="AW757" s="13" t="s">
        <v>30</v>
      </c>
      <c r="AX757" s="13" t="s">
        <v>73</v>
      </c>
      <c r="AY757" s="239" t="s">
        <v>139</v>
      </c>
    </row>
    <row r="758" s="14" customFormat="1">
      <c r="A758" s="14"/>
      <c r="B758" s="240"/>
      <c r="C758" s="241"/>
      <c r="D758" s="231" t="s">
        <v>149</v>
      </c>
      <c r="E758" s="242" t="s">
        <v>1</v>
      </c>
      <c r="F758" s="243" t="s">
        <v>939</v>
      </c>
      <c r="G758" s="241"/>
      <c r="H758" s="244">
        <v>9.4499999999999993</v>
      </c>
      <c r="I758" s="245"/>
      <c r="J758" s="241"/>
      <c r="K758" s="241"/>
      <c r="L758" s="246"/>
      <c r="M758" s="247"/>
      <c r="N758" s="248"/>
      <c r="O758" s="248"/>
      <c r="P758" s="248"/>
      <c r="Q758" s="248"/>
      <c r="R758" s="248"/>
      <c r="S758" s="248"/>
      <c r="T758" s="249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50" t="s">
        <v>149</v>
      </c>
      <c r="AU758" s="250" t="s">
        <v>147</v>
      </c>
      <c r="AV758" s="14" t="s">
        <v>147</v>
      </c>
      <c r="AW758" s="14" t="s">
        <v>30</v>
      </c>
      <c r="AX758" s="14" t="s">
        <v>73</v>
      </c>
      <c r="AY758" s="250" t="s">
        <v>139</v>
      </c>
    </row>
    <row r="759" s="15" customFormat="1">
      <c r="A759" s="15"/>
      <c r="B759" s="262"/>
      <c r="C759" s="263"/>
      <c r="D759" s="231" t="s">
        <v>149</v>
      </c>
      <c r="E759" s="264" t="s">
        <v>1</v>
      </c>
      <c r="F759" s="265" t="s">
        <v>170</v>
      </c>
      <c r="G759" s="263"/>
      <c r="H759" s="266">
        <v>16.100000000000001</v>
      </c>
      <c r="I759" s="267"/>
      <c r="J759" s="263"/>
      <c r="K759" s="263"/>
      <c r="L759" s="268"/>
      <c r="M759" s="269"/>
      <c r="N759" s="270"/>
      <c r="O759" s="270"/>
      <c r="P759" s="270"/>
      <c r="Q759" s="270"/>
      <c r="R759" s="270"/>
      <c r="S759" s="270"/>
      <c r="T759" s="271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72" t="s">
        <v>149</v>
      </c>
      <c r="AU759" s="272" t="s">
        <v>147</v>
      </c>
      <c r="AV759" s="15" t="s">
        <v>146</v>
      </c>
      <c r="AW759" s="15" t="s">
        <v>30</v>
      </c>
      <c r="AX759" s="15" t="s">
        <v>81</v>
      </c>
      <c r="AY759" s="272" t="s">
        <v>139</v>
      </c>
    </row>
    <row r="760" s="2" customFormat="1" ht="24.15" customHeight="1">
      <c r="A760" s="38"/>
      <c r="B760" s="39"/>
      <c r="C760" s="215" t="s">
        <v>977</v>
      </c>
      <c r="D760" s="215" t="s">
        <v>142</v>
      </c>
      <c r="E760" s="216" t="s">
        <v>978</v>
      </c>
      <c r="F760" s="217" t="s">
        <v>979</v>
      </c>
      <c r="G760" s="218" t="s">
        <v>145</v>
      </c>
      <c r="H760" s="219">
        <v>0.14999999999999999</v>
      </c>
      <c r="I760" s="220"/>
      <c r="J760" s="221">
        <f>ROUND(I760*H760,2)</f>
        <v>0</v>
      </c>
      <c r="K760" s="222"/>
      <c r="L760" s="44"/>
      <c r="M760" s="223" t="s">
        <v>1</v>
      </c>
      <c r="N760" s="224" t="s">
        <v>39</v>
      </c>
      <c r="O760" s="91"/>
      <c r="P760" s="225">
        <f>O760*H760</f>
        <v>0</v>
      </c>
      <c r="Q760" s="225">
        <v>0</v>
      </c>
      <c r="R760" s="225">
        <f>Q760*H760</f>
        <v>0</v>
      </c>
      <c r="S760" s="225">
        <v>0</v>
      </c>
      <c r="T760" s="226">
        <f>S760*H760</f>
        <v>0</v>
      </c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R760" s="227" t="s">
        <v>257</v>
      </c>
      <c r="AT760" s="227" t="s">
        <v>142</v>
      </c>
      <c r="AU760" s="227" t="s">
        <v>147</v>
      </c>
      <c r="AY760" s="17" t="s">
        <v>139</v>
      </c>
      <c r="BE760" s="228">
        <f>IF(N760="základní",J760,0)</f>
        <v>0</v>
      </c>
      <c r="BF760" s="228">
        <f>IF(N760="snížená",J760,0)</f>
        <v>0</v>
      </c>
      <c r="BG760" s="228">
        <f>IF(N760="zákl. přenesená",J760,0)</f>
        <v>0</v>
      </c>
      <c r="BH760" s="228">
        <f>IF(N760="sníž. přenesená",J760,0)</f>
        <v>0</v>
      </c>
      <c r="BI760" s="228">
        <f>IF(N760="nulová",J760,0)</f>
        <v>0</v>
      </c>
      <c r="BJ760" s="17" t="s">
        <v>147</v>
      </c>
      <c r="BK760" s="228">
        <f>ROUND(I760*H760,2)</f>
        <v>0</v>
      </c>
      <c r="BL760" s="17" t="s">
        <v>257</v>
      </c>
      <c r="BM760" s="227" t="s">
        <v>980</v>
      </c>
    </row>
    <row r="761" s="14" customFormat="1">
      <c r="A761" s="14"/>
      <c r="B761" s="240"/>
      <c r="C761" s="241"/>
      <c r="D761" s="231" t="s">
        <v>149</v>
      </c>
      <c r="E761" s="242" t="s">
        <v>1</v>
      </c>
      <c r="F761" s="243" t="s">
        <v>981</v>
      </c>
      <c r="G761" s="241"/>
      <c r="H761" s="244">
        <v>0.14999999999999999</v>
      </c>
      <c r="I761" s="245"/>
      <c r="J761" s="241"/>
      <c r="K761" s="241"/>
      <c r="L761" s="246"/>
      <c r="M761" s="247"/>
      <c r="N761" s="248"/>
      <c r="O761" s="248"/>
      <c r="P761" s="248"/>
      <c r="Q761" s="248"/>
      <c r="R761" s="248"/>
      <c r="S761" s="248"/>
      <c r="T761" s="249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0" t="s">
        <v>149</v>
      </c>
      <c r="AU761" s="250" t="s">
        <v>147</v>
      </c>
      <c r="AV761" s="14" t="s">
        <v>147</v>
      </c>
      <c r="AW761" s="14" t="s">
        <v>30</v>
      </c>
      <c r="AX761" s="14" t="s">
        <v>81</v>
      </c>
      <c r="AY761" s="250" t="s">
        <v>139</v>
      </c>
    </row>
    <row r="762" s="2" customFormat="1" ht="33" customHeight="1">
      <c r="A762" s="38"/>
      <c r="B762" s="39"/>
      <c r="C762" s="215" t="s">
        <v>982</v>
      </c>
      <c r="D762" s="215" t="s">
        <v>142</v>
      </c>
      <c r="E762" s="216" t="s">
        <v>983</v>
      </c>
      <c r="F762" s="217" t="s">
        <v>984</v>
      </c>
      <c r="G762" s="218" t="s">
        <v>145</v>
      </c>
      <c r="H762" s="219">
        <v>0.29999999999999999</v>
      </c>
      <c r="I762" s="220"/>
      <c r="J762" s="221">
        <f>ROUND(I762*H762,2)</f>
        <v>0</v>
      </c>
      <c r="K762" s="222"/>
      <c r="L762" s="44"/>
      <c r="M762" s="223" t="s">
        <v>1</v>
      </c>
      <c r="N762" s="224" t="s">
        <v>39</v>
      </c>
      <c r="O762" s="91"/>
      <c r="P762" s="225">
        <f>O762*H762</f>
        <v>0</v>
      </c>
      <c r="Q762" s="225">
        <v>0</v>
      </c>
      <c r="R762" s="225">
        <f>Q762*H762</f>
        <v>0</v>
      </c>
      <c r="S762" s="225">
        <v>0</v>
      </c>
      <c r="T762" s="226">
        <f>S762*H762</f>
        <v>0</v>
      </c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R762" s="227" t="s">
        <v>257</v>
      </c>
      <c r="AT762" s="227" t="s">
        <v>142</v>
      </c>
      <c r="AU762" s="227" t="s">
        <v>147</v>
      </c>
      <c r="AY762" s="17" t="s">
        <v>139</v>
      </c>
      <c r="BE762" s="228">
        <f>IF(N762="základní",J762,0)</f>
        <v>0</v>
      </c>
      <c r="BF762" s="228">
        <f>IF(N762="snížená",J762,0)</f>
        <v>0</v>
      </c>
      <c r="BG762" s="228">
        <f>IF(N762="zákl. přenesená",J762,0)</f>
        <v>0</v>
      </c>
      <c r="BH762" s="228">
        <f>IF(N762="sníž. přenesená",J762,0)</f>
        <v>0</v>
      </c>
      <c r="BI762" s="228">
        <f>IF(N762="nulová",J762,0)</f>
        <v>0</v>
      </c>
      <c r="BJ762" s="17" t="s">
        <v>147</v>
      </c>
      <c r="BK762" s="228">
        <f>ROUND(I762*H762,2)</f>
        <v>0</v>
      </c>
      <c r="BL762" s="17" t="s">
        <v>257</v>
      </c>
      <c r="BM762" s="227" t="s">
        <v>985</v>
      </c>
    </row>
    <row r="763" s="14" customFormat="1">
      <c r="A763" s="14"/>
      <c r="B763" s="240"/>
      <c r="C763" s="241"/>
      <c r="D763" s="231" t="s">
        <v>149</v>
      </c>
      <c r="E763" s="241"/>
      <c r="F763" s="243" t="s">
        <v>986</v>
      </c>
      <c r="G763" s="241"/>
      <c r="H763" s="244">
        <v>0.29999999999999999</v>
      </c>
      <c r="I763" s="245"/>
      <c r="J763" s="241"/>
      <c r="K763" s="241"/>
      <c r="L763" s="246"/>
      <c r="M763" s="247"/>
      <c r="N763" s="248"/>
      <c r="O763" s="248"/>
      <c r="P763" s="248"/>
      <c r="Q763" s="248"/>
      <c r="R763" s="248"/>
      <c r="S763" s="248"/>
      <c r="T763" s="249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0" t="s">
        <v>149</v>
      </c>
      <c r="AU763" s="250" t="s">
        <v>147</v>
      </c>
      <c r="AV763" s="14" t="s">
        <v>147</v>
      </c>
      <c r="AW763" s="14" t="s">
        <v>4</v>
      </c>
      <c r="AX763" s="14" t="s">
        <v>81</v>
      </c>
      <c r="AY763" s="250" t="s">
        <v>139</v>
      </c>
    </row>
    <row r="764" s="12" customFormat="1" ht="22.8" customHeight="1">
      <c r="A764" s="12"/>
      <c r="B764" s="199"/>
      <c r="C764" s="200"/>
      <c r="D764" s="201" t="s">
        <v>72</v>
      </c>
      <c r="E764" s="213" t="s">
        <v>987</v>
      </c>
      <c r="F764" s="213" t="s">
        <v>988</v>
      </c>
      <c r="G764" s="200"/>
      <c r="H764" s="200"/>
      <c r="I764" s="203"/>
      <c r="J764" s="214">
        <f>BK764</f>
        <v>0</v>
      </c>
      <c r="K764" s="200"/>
      <c r="L764" s="205"/>
      <c r="M764" s="206"/>
      <c r="N764" s="207"/>
      <c r="O764" s="207"/>
      <c r="P764" s="208">
        <f>SUM(P765:P1030)</f>
        <v>0</v>
      </c>
      <c r="Q764" s="207"/>
      <c r="R764" s="208">
        <f>SUM(R765:R1030)</f>
        <v>0.0291785</v>
      </c>
      <c r="S764" s="207"/>
      <c r="T764" s="209">
        <f>SUM(T765:T1030)</f>
        <v>0.026029999999999998</v>
      </c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R764" s="210" t="s">
        <v>147</v>
      </c>
      <c r="AT764" s="211" t="s">
        <v>72</v>
      </c>
      <c r="AU764" s="211" t="s">
        <v>81</v>
      </c>
      <c r="AY764" s="210" t="s">
        <v>139</v>
      </c>
      <c r="BK764" s="212">
        <f>SUM(BK765:BK1030)</f>
        <v>0</v>
      </c>
    </row>
    <row r="765" s="2" customFormat="1" ht="16.5" customHeight="1">
      <c r="A765" s="38"/>
      <c r="B765" s="39"/>
      <c r="C765" s="215" t="s">
        <v>989</v>
      </c>
      <c r="D765" s="215" t="s">
        <v>142</v>
      </c>
      <c r="E765" s="216" t="s">
        <v>990</v>
      </c>
      <c r="F765" s="217" t="s">
        <v>991</v>
      </c>
      <c r="G765" s="218" t="s">
        <v>906</v>
      </c>
      <c r="H765" s="219">
        <v>1</v>
      </c>
      <c r="I765" s="220"/>
      <c r="J765" s="221">
        <f>ROUND(I765*H765,2)</f>
        <v>0</v>
      </c>
      <c r="K765" s="222"/>
      <c r="L765" s="44"/>
      <c r="M765" s="223" t="s">
        <v>1</v>
      </c>
      <c r="N765" s="224" t="s">
        <v>39</v>
      </c>
      <c r="O765" s="91"/>
      <c r="P765" s="225">
        <f>O765*H765</f>
        <v>0</v>
      </c>
      <c r="Q765" s="225">
        <v>0</v>
      </c>
      <c r="R765" s="225">
        <f>Q765*H765</f>
        <v>0</v>
      </c>
      <c r="S765" s="225">
        <v>0</v>
      </c>
      <c r="T765" s="226">
        <f>S765*H765</f>
        <v>0</v>
      </c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R765" s="227" t="s">
        <v>257</v>
      </c>
      <c r="AT765" s="227" t="s">
        <v>142</v>
      </c>
      <c r="AU765" s="227" t="s">
        <v>147</v>
      </c>
      <c r="AY765" s="17" t="s">
        <v>139</v>
      </c>
      <c r="BE765" s="228">
        <f>IF(N765="základní",J765,0)</f>
        <v>0</v>
      </c>
      <c r="BF765" s="228">
        <f>IF(N765="snížená",J765,0)</f>
        <v>0</v>
      </c>
      <c r="BG765" s="228">
        <f>IF(N765="zákl. přenesená",J765,0)</f>
        <v>0</v>
      </c>
      <c r="BH765" s="228">
        <f>IF(N765="sníž. přenesená",J765,0)</f>
        <v>0</v>
      </c>
      <c r="BI765" s="228">
        <f>IF(N765="nulová",J765,0)</f>
        <v>0</v>
      </c>
      <c r="BJ765" s="17" t="s">
        <v>147</v>
      </c>
      <c r="BK765" s="228">
        <f>ROUND(I765*H765,2)</f>
        <v>0</v>
      </c>
      <c r="BL765" s="17" t="s">
        <v>257</v>
      </c>
      <c r="BM765" s="227" t="s">
        <v>992</v>
      </c>
    </row>
    <row r="766" s="2" customFormat="1" ht="16.5" customHeight="1">
      <c r="A766" s="38"/>
      <c r="B766" s="39"/>
      <c r="C766" s="215" t="s">
        <v>993</v>
      </c>
      <c r="D766" s="215" t="s">
        <v>142</v>
      </c>
      <c r="E766" s="216" t="s">
        <v>994</v>
      </c>
      <c r="F766" s="217" t="s">
        <v>995</v>
      </c>
      <c r="G766" s="218" t="s">
        <v>906</v>
      </c>
      <c r="H766" s="219">
        <v>1</v>
      </c>
      <c r="I766" s="220"/>
      <c r="J766" s="221">
        <f>ROUND(I766*H766,2)</f>
        <v>0</v>
      </c>
      <c r="K766" s="222"/>
      <c r="L766" s="44"/>
      <c r="M766" s="223" t="s">
        <v>1</v>
      </c>
      <c r="N766" s="224" t="s">
        <v>39</v>
      </c>
      <c r="O766" s="91"/>
      <c r="P766" s="225">
        <f>O766*H766</f>
        <v>0</v>
      </c>
      <c r="Q766" s="225">
        <v>0</v>
      </c>
      <c r="R766" s="225">
        <f>Q766*H766</f>
        <v>0</v>
      </c>
      <c r="S766" s="225">
        <v>0</v>
      </c>
      <c r="T766" s="226">
        <f>S766*H766</f>
        <v>0</v>
      </c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R766" s="227" t="s">
        <v>257</v>
      </c>
      <c r="AT766" s="227" t="s">
        <v>142</v>
      </c>
      <c r="AU766" s="227" t="s">
        <v>147</v>
      </c>
      <c r="AY766" s="17" t="s">
        <v>139</v>
      </c>
      <c r="BE766" s="228">
        <f>IF(N766="základní",J766,0)</f>
        <v>0</v>
      </c>
      <c r="BF766" s="228">
        <f>IF(N766="snížená",J766,0)</f>
        <v>0</v>
      </c>
      <c r="BG766" s="228">
        <f>IF(N766="zákl. přenesená",J766,0)</f>
        <v>0</v>
      </c>
      <c r="BH766" s="228">
        <f>IF(N766="sníž. přenesená",J766,0)</f>
        <v>0</v>
      </c>
      <c r="BI766" s="228">
        <f>IF(N766="nulová",J766,0)</f>
        <v>0</v>
      </c>
      <c r="BJ766" s="17" t="s">
        <v>147</v>
      </c>
      <c r="BK766" s="228">
        <f>ROUND(I766*H766,2)</f>
        <v>0</v>
      </c>
      <c r="BL766" s="17" t="s">
        <v>257</v>
      </c>
      <c r="BM766" s="227" t="s">
        <v>996</v>
      </c>
    </row>
    <row r="767" s="2" customFormat="1" ht="24.15" customHeight="1">
      <c r="A767" s="38"/>
      <c r="B767" s="39"/>
      <c r="C767" s="215" t="s">
        <v>997</v>
      </c>
      <c r="D767" s="215" t="s">
        <v>142</v>
      </c>
      <c r="E767" s="216" t="s">
        <v>998</v>
      </c>
      <c r="F767" s="217" t="s">
        <v>999</v>
      </c>
      <c r="G767" s="218" t="s">
        <v>174</v>
      </c>
      <c r="H767" s="219">
        <v>7</v>
      </c>
      <c r="I767" s="220"/>
      <c r="J767" s="221">
        <f>ROUND(I767*H767,2)</f>
        <v>0</v>
      </c>
      <c r="K767" s="222"/>
      <c r="L767" s="44"/>
      <c r="M767" s="223" t="s">
        <v>1</v>
      </c>
      <c r="N767" s="224" t="s">
        <v>39</v>
      </c>
      <c r="O767" s="91"/>
      <c r="P767" s="225">
        <f>O767*H767</f>
        <v>0</v>
      </c>
      <c r="Q767" s="225">
        <v>0</v>
      </c>
      <c r="R767" s="225">
        <f>Q767*H767</f>
        <v>0</v>
      </c>
      <c r="S767" s="225">
        <v>0</v>
      </c>
      <c r="T767" s="226">
        <f>S767*H767</f>
        <v>0</v>
      </c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227" t="s">
        <v>257</v>
      </c>
      <c r="AT767" s="227" t="s">
        <v>142</v>
      </c>
      <c r="AU767" s="227" t="s">
        <v>147</v>
      </c>
      <c r="AY767" s="17" t="s">
        <v>139</v>
      </c>
      <c r="BE767" s="228">
        <f>IF(N767="základní",J767,0)</f>
        <v>0</v>
      </c>
      <c r="BF767" s="228">
        <f>IF(N767="snížená",J767,0)</f>
        <v>0</v>
      </c>
      <c r="BG767" s="228">
        <f>IF(N767="zákl. přenesená",J767,0)</f>
        <v>0</v>
      </c>
      <c r="BH767" s="228">
        <f>IF(N767="sníž. přenesená",J767,0)</f>
        <v>0</v>
      </c>
      <c r="BI767" s="228">
        <f>IF(N767="nulová",J767,0)</f>
        <v>0</v>
      </c>
      <c r="BJ767" s="17" t="s">
        <v>147</v>
      </c>
      <c r="BK767" s="228">
        <f>ROUND(I767*H767,2)</f>
        <v>0</v>
      </c>
      <c r="BL767" s="17" t="s">
        <v>257</v>
      </c>
      <c r="BM767" s="227" t="s">
        <v>1000</v>
      </c>
    </row>
    <row r="768" s="13" customFormat="1">
      <c r="A768" s="13"/>
      <c r="B768" s="229"/>
      <c r="C768" s="230"/>
      <c r="D768" s="231" t="s">
        <v>149</v>
      </c>
      <c r="E768" s="232" t="s">
        <v>1</v>
      </c>
      <c r="F768" s="233" t="s">
        <v>1001</v>
      </c>
      <c r="G768" s="230"/>
      <c r="H768" s="232" t="s">
        <v>1</v>
      </c>
      <c r="I768" s="234"/>
      <c r="J768" s="230"/>
      <c r="K768" s="230"/>
      <c r="L768" s="235"/>
      <c r="M768" s="236"/>
      <c r="N768" s="237"/>
      <c r="O768" s="237"/>
      <c r="P768" s="237"/>
      <c r="Q768" s="237"/>
      <c r="R768" s="237"/>
      <c r="S768" s="237"/>
      <c r="T768" s="238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9" t="s">
        <v>149</v>
      </c>
      <c r="AU768" s="239" t="s">
        <v>147</v>
      </c>
      <c r="AV768" s="13" t="s">
        <v>81</v>
      </c>
      <c r="AW768" s="13" t="s">
        <v>30</v>
      </c>
      <c r="AX768" s="13" t="s">
        <v>73</v>
      </c>
      <c r="AY768" s="239" t="s">
        <v>139</v>
      </c>
    </row>
    <row r="769" s="14" customFormat="1">
      <c r="A769" s="14"/>
      <c r="B769" s="240"/>
      <c r="C769" s="241"/>
      <c r="D769" s="231" t="s">
        <v>149</v>
      </c>
      <c r="E769" s="242" t="s">
        <v>1</v>
      </c>
      <c r="F769" s="243" t="s">
        <v>183</v>
      </c>
      <c r="G769" s="241"/>
      <c r="H769" s="244">
        <v>7</v>
      </c>
      <c r="I769" s="245"/>
      <c r="J769" s="241"/>
      <c r="K769" s="241"/>
      <c r="L769" s="246"/>
      <c r="M769" s="247"/>
      <c r="N769" s="248"/>
      <c r="O769" s="248"/>
      <c r="P769" s="248"/>
      <c r="Q769" s="248"/>
      <c r="R769" s="248"/>
      <c r="S769" s="248"/>
      <c r="T769" s="249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0" t="s">
        <v>149</v>
      </c>
      <c r="AU769" s="250" t="s">
        <v>147</v>
      </c>
      <c r="AV769" s="14" t="s">
        <v>147</v>
      </c>
      <c r="AW769" s="14" t="s">
        <v>30</v>
      </c>
      <c r="AX769" s="14" t="s">
        <v>81</v>
      </c>
      <c r="AY769" s="250" t="s">
        <v>139</v>
      </c>
    </row>
    <row r="770" s="2" customFormat="1" ht="21.75" customHeight="1">
      <c r="A770" s="38"/>
      <c r="B770" s="39"/>
      <c r="C770" s="251" t="s">
        <v>1002</v>
      </c>
      <c r="D770" s="251" t="s">
        <v>152</v>
      </c>
      <c r="E770" s="252" t="s">
        <v>1003</v>
      </c>
      <c r="F770" s="253" t="s">
        <v>1004</v>
      </c>
      <c r="G770" s="254" t="s">
        <v>174</v>
      </c>
      <c r="H770" s="255">
        <v>7.3499999999999996</v>
      </c>
      <c r="I770" s="256"/>
      <c r="J770" s="257">
        <f>ROUND(I770*H770,2)</f>
        <v>0</v>
      </c>
      <c r="K770" s="258"/>
      <c r="L770" s="259"/>
      <c r="M770" s="260" t="s">
        <v>1</v>
      </c>
      <c r="N770" s="261" t="s">
        <v>39</v>
      </c>
      <c r="O770" s="91"/>
      <c r="P770" s="225">
        <f>O770*H770</f>
        <v>0</v>
      </c>
      <c r="Q770" s="225">
        <v>0.00016000000000000001</v>
      </c>
      <c r="R770" s="225">
        <f>Q770*H770</f>
        <v>0.001176</v>
      </c>
      <c r="S770" s="225">
        <v>0</v>
      </c>
      <c r="T770" s="226">
        <f>S770*H770</f>
        <v>0</v>
      </c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227" t="s">
        <v>338</v>
      </c>
      <c r="AT770" s="227" t="s">
        <v>152</v>
      </c>
      <c r="AU770" s="227" t="s">
        <v>147</v>
      </c>
      <c r="AY770" s="17" t="s">
        <v>139</v>
      </c>
      <c r="BE770" s="228">
        <f>IF(N770="základní",J770,0)</f>
        <v>0</v>
      </c>
      <c r="BF770" s="228">
        <f>IF(N770="snížená",J770,0)</f>
        <v>0</v>
      </c>
      <c r="BG770" s="228">
        <f>IF(N770="zákl. přenesená",J770,0)</f>
        <v>0</v>
      </c>
      <c r="BH770" s="228">
        <f>IF(N770="sníž. přenesená",J770,0)</f>
        <v>0</v>
      </c>
      <c r="BI770" s="228">
        <f>IF(N770="nulová",J770,0)</f>
        <v>0</v>
      </c>
      <c r="BJ770" s="17" t="s">
        <v>147</v>
      </c>
      <c r="BK770" s="228">
        <f>ROUND(I770*H770,2)</f>
        <v>0</v>
      </c>
      <c r="BL770" s="17" t="s">
        <v>257</v>
      </c>
      <c r="BM770" s="227" t="s">
        <v>1005</v>
      </c>
    </row>
    <row r="771" s="14" customFormat="1">
      <c r="A771" s="14"/>
      <c r="B771" s="240"/>
      <c r="C771" s="241"/>
      <c r="D771" s="231" t="s">
        <v>149</v>
      </c>
      <c r="E771" s="241"/>
      <c r="F771" s="243" t="s">
        <v>1006</v>
      </c>
      <c r="G771" s="241"/>
      <c r="H771" s="244">
        <v>7.3499999999999996</v>
      </c>
      <c r="I771" s="245"/>
      <c r="J771" s="241"/>
      <c r="K771" s="241"/>
      <c r="L771" s="246"/>
      <c r="M771" s="247"/>
      <c r="N771" s="248"/>
      <c r="O771" s="248"/>
      <c r="P771" s="248"/>
      <c r="Q771" s="248"/>
      <c r="R771" s="248"/>
      <c r="S771" s="248"/>
      <c r="T771" s="249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0" t="s">
        <v>149</v>
      </c>
      <c r="AU771" s="250" t="s">
        <v>147</v>
      </c>
      <c r="AV771" s="14" t="s">
        <v>147</v>
      </c>
      <c r="AW771" s="14" t="s">
        <v>4</v>
      </c>
      <c r="AX771" s="14" t="s">
        <v>81</v>
      </c>
      <c r="AY771" s="250" t="s">
        <v>139</v>
      </c>
    </row>
    <row r="772" s="2" customFormat="1" ht="24.15" customHeight="1">
      <c r="A772" s="38"/>
      <c r="B772" s="39"/>
      <c r="C772" s="251" t="s">
        <v>1007</v>
      </c>
      <c r="D772" s="251" t="s">
        <v>152</v>
      </c>
      <c r="E772" s="252" t="s">
        <v>1008</v>
      </c>
      <c r="F772" s="253" t="s">
        <v>1009</v>
      </c>
      <c r="G772" s="254" t="s">
        <v>174</v>
      </c>
      <c r="H772" s="255">
        <v>88.799999999999997</v>
      </c>
      <c r="I772" s="256"/>
      <c r="J772" s="257">
        <f>ROUND(I772*H772,2)</f>
        <v>0</v>
      </c>
      <c r="K772" s="258"/>
      <c r="L772" s="259"/>
      <c r="M772" s="260" t="s">
        <v>1</v>
      </c>
      <c r="N772" s="261" t="s">
        <v>39</v>
      </c>
      <c r="O772" s="91"/>
      <c r="P772" s="225">
        <f>O772*H772</f>
        <v>0</v>
      </c>
      <c r="Q772" s="225">
        <v>1.0000000000000001E-05</v>
      </c>
      <c r="R772" s="225">
        <f>Q772*H772</f>
        <v>0.00088800000000000001</v>
      </c>
      <c r="S772" s="225">
        <v>0</v>
      </c>
      <c r="T772" s="226">
        <f>S772*H772</f>
        <v>0</v>
      </c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R772" s="227" t="s">
        <v>338</v>
      </c>
      <c r="AT772" s="227" t="s">
        <v>152</v>
      </c>
      <c r="AU772" s="227" t="s">
        <v>147</v>
      </c>
      <c r="AY772" s="17" t="s">
        <v>139</v>
      </c>
      <c r="BE772" s="228">
        <f>IF(N772="základní",J772,0)</f>
        <v>0</v>
      </c>
      <c r="BF772" s="228">
        <f>IF(N772="snížená",J772,0)</f>
        <v>0</v>
      </c>
      <c r="BG772" s="228">
        <f>IF(N772="zákl. přenesená",J772,0)</f>
        <v>0</v>
      </c>
      <c r="BH772" s="228">
        <f>IF(N772="sníž. přenesená",J772,0)</f>
        <v>0</v>
      </c>
      <c r="BI772" s="228">
        <f>IF(N772="nulová",J772,0)</f>
        <v>0</v>
      </c>
      <c r="BJ772" s="17" t="s">
        <v>147</v>
      </c>
      <c r="BK772" s="228">
        <f>ROUND(I772*H772,2)</f>
        <v>0</v>
      </c>
      <c r="BL772" s="17" t="s">
        <v>257</v>
      </c>
      <c r="BM772" s="227" t="s">
        <v>1010</v>
      </c>
    </row>
    <row r="773" s="13" customFormat="1">
      <c r="A773" s="13"/>
      <c r="B773" s="229"/>
      <c r="C773" s="230"/>
      <c r="D773" s="231" t="s">
        <v>149</v>
      </c>
      <c r="E773" s="232" t="s">
        <v>1</v>
      </c>
      <c r="F773" s="233" t="s">
        <v>1011</v>
      </c>
      <c r="G773" s="230"/>
      <c r="H773" s="232" t="s">
        <v>1</v>
      </c>
      <c r="I773" s="234"/>
      <c r="J773" s="230"/>
      <c r="K773" s="230"/>
      <c r="L773" s="235"/>
      <c r="M773" s="236"/>
      <c r="N773" s="237"/>
      <c r="O773" s="237"/>
      <c r="P773" s="237"/>
      <c r="Q773" s="237"/>
      <c r="R773" s="237"/>
      <c r="S773" s="237"/>
      <c r="T773" s="238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9" t="s">
        <v>149</v>
      </c>
      <c r="AU773" s="239" t="s">
        <v>147</v>
      </c>
      <c r="AV773" s="13" t="s">
        <v>81</v>
      </c>
      <c r="AW773" s="13" t="s">
        <v>30</v>
      </c>
      <c r="AX773" s="13" t="s">
        <v>73</v>
      </c>
      <c r="AY773" s="239" t="s">
        <v>139</v>
      </c>
    </row>
    <row r="774" s="13" customFormat="1">
      <c r="A774" s="13"/>
      <c r="B774" s="229"/>
      <c r="C774" s="230"/>
      <c r="D774" s="231" t="s">
        <v>149</v>
      </c>
      <c r="E774" s="232" t="s">
        <v>1</v>
      </c>
      <c r="F774" s="233" t="s">
        <v>1012</v>
      </c>
      <c r="G774" s="230"/>
      <c r="H774" s="232" t="s">
        <v>1</v>
      </c>
      <c r="I774" s="234"/>
      <c r="J774" s="230"/>
      <c r="K774" s="230"/>
      <c r="L774" s="235"/>
      <c r="M774" s="236"/>
      <c r="N774" s="237"/>
      <c r="O774" s="237"/>
      <c r="P774" s="237"/>
      <c r="Q774" s="237"/>
      <c r="R774" s="237"/>
      <c r="S774" s="237"/>
      <c r="T774" s="238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9" t="s">
        <v>149</v>
      </c>
      <c r="AU774" s="239" t="s">
        <v>147</v>
      </c>
      <c r="AV774" s="13" t="s">
        <v>81</v>
      </c>
      <c r="AW774" s="13" t="s">
        <v>30</v>
      </c>
      <c r="AX774" s="13" t="s">
        <v>73</v>
      </c>
      <c r="AY774" s="239" t="s">
        <v>139</v>
      </c>
    </row>
    <row r="775" s="13" customFormat="1">
      <c r="A775" s="13"/>
      <c r="B775" s="229"/>
      <c r="C775" s="230"/>
      <c r="D775" s="231" t="s">
        <v>149</v>
      </c>
      <c r="E775" s="232" t="s">
        <v>1</v>
      </c>
      <c r="F775" s="233" t="s">
        <v>1013</v>
      </c>
      <c r="G775" s="230"/>
      <c r="H775" s="232" t="s">
        <v>1</v>
      </c>
      <c r="I775" s="234"/>
      <c r="J775" s="230"/>
      <c r="K775" s="230"/>
      <c r="L775" s="235"/>
      <c r="M775" s="236"/>
      <c r="N775" s="237"/>
      <c r="O775" s="237"/>
      <c r="P775" s="237"/>
      <c r="Q775" s="237"/>
      <c r="R775" s="237"/>
      <c r="S775" s="237"/>
      <c r="T775" s="238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9" t="s">
        <v>149</v>
      </c>
      <c r="AU775" s="239" t="s">
        <v>147</v>
      </c>
      <c r="AV775" s="13" t="s">
        <v>81</v>
      </c>
      <c r="AW775" s="13" t="s">
        <v>30</v>
      </c>
      <c r="AX775" s="13" t="s">
        <v>73</v>
      </c>
      <c r="AY775" s="239" t="s">
        <v>139</v>
      </c>
    </row>
    <row r="776" s="14" customFormat="1">
      <c r="A776" s="14"/>
      <c r="B776" s="240"/>
      <c r="C776" s="241"/>
      <c r="D776" s="231" t="s">
        <v>149</v>
      </c>
      <c r="E776" s="242" t="s">
        <v>1</v>
      </c>
      <c r="F776" s="243" t="s">
        <v>241</v>
      </c>
      <c r="G776" s="241"/>
      <c r="H776" s="244">
        <v>14</v>
      </c>
      <c r="I776" s="245"/>
      <c r="J776" s="241"/>
      <c r="K776" s="241"/>
      <c r="L776" s="246"/>
      <c r="M776" s="247"/>
      <c r="N776" s="248"/>
      <c r="O776" s="248"/>
      <c r="P776" s="248"/>
      <c r="Q776" s="248"/>
      <c r="R776" s="248"/>
      <c r="S776" s="248"/>
      <c r="T776" s="249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0" t="s">
        <v>149</v>
      </c>
      <c r="AU776" s="250" t="s">
        <v>147</v>
      </c>
      <c r="AV776" s="14" t="s">
        <v>147</v>
      </c>
      <c r="AW776" s="14" t="s">
        <v>30</v>
      </c>
      <c r="AX776" s="14" t="s">
        <v>73</v>
      </c>
      <c r="AY776" s="250" t="s">
        <v>139</v>
      </c>
    </row>
    <row r="777" s="13" customFormat="1">
      <c r="A777" s="13"/>
      <c r="B777" s="229"/>
      <c r="C777" s="230"/>
      <c r="D777" s="231" t="s">
        <v>149</v>
      </c>
      <c r="E777" s="232" t="s">
        <v>1</v>
      </c>
      <c r="F777" s="233" t="s">
        <v>1014</v>
      </c>
      <c r="G777" s="230"/>
      <c r="H777" s="232" t="s">
        <v>1</v>
      </c>
      <c r="I777" s="234"/>
      <c r="J777" s="230"/>
      <c r="K777" s="230"/>
      <c r="L777" s="235"/>
      <c r="M777" s="236"/>
      <c r="N777" s="237"/>
      <c r="O777" s="237"/>
      <c r="P777" s="237"/>
      <c r="Q777" s="237"/>
      <c r="R777" s="237"/>
      <c r="S777" s="237"/>
      <c r="T777" s="238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9" t="s">
        <v>149</v>
      </c>
      <c r="AU777" s="239" t="s">
        <v>147</v>
      </c>
      <c r="AV777" s="13" t="s">
        <v>81</v>
      </c>
      <c r="AW777" s="13" t="s">
        <v>30</v>
      </c>
      <c r="AX777" s="13" t="s">
        <v>73</v>
      </c>
      <c r="AY777" s="239" t="s">
        <v>139</v>
      </c>
    </row>
    <row r="778" s="14" customFormat="1">
      <c r="A778" s="14"/>
      <c r="B778" s="240"/>
      <c r="C778" s="241"/>
      <c r="D778" s="231" t="s">
        <v>149</v>
      </c>
      <c r="E778" s="242" t="s">
        <v>1</v>
      </c>
      <c r="F778" s="243" t="s">
        <v>257</v>
      </c>
      <c r="G778" s="241"/>
      <c r="H778" s="244">
        <v>16</v>
      </c>
      <c r="I778" s="245"/>
      <c r="J778" s="241"/>
      <c r="K778" s="241"/>
      <c r="L778" s="246"/>
      <c r="M778" s="247"/>
      <c r="N778" s="248"/>
      <c r="O778" s="248"/>
      <c r="P778" s="248"/>
      <c r="Q778" s="248"/>
      <c r="R778" s="248"/>
      <c r="S778" s="248"/>
      <c r="T778" s="249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0" t="s">
        <v>149</v>
      </c>
      <c r="AU778" s="250" t="s">
        <v>147</v>
      </c>
      <c r="AV778" s="14" t="s">
        <v>147</v>
      </c>
      <c r="AW778" s="14" t="s">
        <v>30</v>
      </c>
      <c r="AX778" s="14" t="s">
        <v>73</v>
      </c>
      <c r="AY778" s="250" t="s">
        <v>139</v>
      </c>
    </row>
    <row r="779" s="13" customFormat="1">
      <c r="A779" s="13"/>
      <c r="B779" s="229"/>
      <c r="C779" s="230"/>
      <c r="D779" s="231" t="s">
        <v>149</v>
      </c>
      <c r="E779" s="232" t="s">
        <v>1</v>
      </c>
      <c r="F779" s="233" t="s">
        <v>938</v>
      </c>
      <c r="G779" s="230"/>
      <c r="H779" s="232" t="s">
        <v>1</v>
      </c>
      <c r="I779" s="234"/>
      <c r="J779" s="230"/>
      <c r="K779" s="230"/>
      <c r="L779" s="235"/>
      <c r="M779" s="236"/>
      <c r="N779" s="237"/>
      <c r="O779" s="237"/>
      <c r="P779" s="237"/>
      <c r="Q779" s="237"/>
      <c r="R779" s="237"/>
      <c r="S779" s="237"/>
      <c r="T779" s="238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9" t="s">
        <v>149</v>
      </c>
      <c r="AU779" s="239" t="s">
        <v>147</v>
      </c>
      <c r="AV779" s="13" t="s">
        <v>81</v>
      </c>
      <c r="AW779" s="13" t="s">
        <v>30</v>
      </c>
      <c r="AX779" s="13" t="s">
        <v>73</v>
      </c>
      <c r="AY779" s="239" t="s">
        <v>139</v>
      </c>
    </row>
    <row r="780" s="14" customFormat="1">
      <c r="A780" s="14"/>
      <c r="B780" s="240"/>
      <c r="C780" s="241"/>
      <c r="D780" s="231" t="s">
        <v>149</v>
      </c>
      <c r="E780" s="242" t="s">
        <v>1</v>
      </c>
      <c r="F780" s="243" t="s">
        <v>8</v>
      </c>
      <c r="G780" s="241"/>
      <c r="H780" s="244">
        <v>12</v>
      </c>
      <c r="I780" s="245"/>
      <c r="J780" s="241"/>
      <c r="K780" s="241"/>
      <c r="L780" s="246"/>
      <c r="M780" s="247"/>
      <c r="N780" s="248"/>
      <c r="O780" s="248"/>
      <c r="P780" s="248"/>
      <c r="Q780" s="248"/>
      <c r="R780" s="248"/>
      <c r="S780" s="248"/>
      <c r="T780" s="249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0" t="s">
        <v>149</v>
      </c>
      <c r="AU780" s="250" t="s">
        <v>147</v>
      </c>
      <c r="AV780" s="14" t="s">
        <v>147</v>
      </c>
      <c r="AW780" s="14" t="s">
        <v>30</v>
      </c>
      <c r="AX780" s="14" t="s">
        <v>73</v>
      </c>
      <c r="AY780" s="250" t="s">
        <v>139</v>
      </c>
    </row>
    <row r="781" s="13" customFormat="1">
      <c r="A781" s="13"/>
      <c r="B781" s="229"/>
      <c r="C781" s="230"/>
      <c r="D781" s="231" t="s">
        <v>149</v>
      </c>
      <c r="E781" s="232" t="s">
        <v>1</v>
      </c>
      <c r="F781" s="233" t="s">
        <v>1015</v>
      </c>
      <c r="G781" s="230"/>
      <c r="H781" s="232" t="s">
        <v>1</v>
      </c>
      <c r="I781" s="234"/>
      <c r="J781" s="230"/>
      <c r="K781" s="230"/>
      <c r="L781" s="235"/>
      <c r="M781" s="236"/>
      <c r="N781" s="237"/>
      <c r="O781" s="237"/>
      <c r="P781" s="237"/>
      <c r="Q781" s="237"/>
      <c r="R781" s="237"/>
      <c r="S781" s="237"/>
      <c r="T781" s="238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9" t="s">
        <v>149</v>
      </c>
      <c r="AU781" s="239" t="s">
        <v>147</v>
      </c>
      <c r="AV781" s="13" t="s">
        <v>81</v>
      </c>
      <c r="AW781" s="13" t="s">
        <v>30</v>
      </c>
      <c r="AX781" s="13" t="s">
        <v>73</v>
      </c>
      <c r="AY781" s="239" t="s">
        <v>139</v>
      </c>
    </row>
    <row r="782" s="13" customFormat="1">
      <c r="A782" s="13"/>
      <c r="B782" s="229"/>
      <c r="C782" s="230"/>
      <c r="D782" s="231" t="s">
        <v>149</v>
      </c>
      <c r="E782" s="232" t="s">
        <v>1</v>
      </c>
      <c r="F782" s="233" t="s">
        <v>1016</v>
      </c>
      <c r="G782" s="230"/>
      <c r="H782" s="232" t="s">
        <v>1</v>
      </c>
      <c r="I782" s="234"/>
      <c r="J782" s="230"/>
      <c r="K782" s="230"/>
      <c r="L782" s="235"/>
      <c r="M782" s="236"/>
      <c r="N782" s="237"/>
      <c r="O782" s="237"/>
      <c r="P782" s="237"/>
      <c r="Q782" s="237"/>
      <c r="R782" s="237"/>
      <c r="S782" s="237"/>
      <c r="T782" s="238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9" t="s">
        <v>149</v>
      </c>
      <c r="AU782" s="239" t="s">
        <v>147</v>
      </c>
      <c r="AV782" s="13" t="s">
        <v>81</v>
      </c>
      <c r="AW782" s="13" t="s">
        <v>30</v>
      </c>
      <c r="AX782" s="13" t="s">
        <v>73</v>
      </c>
      <c r="AY782" s="239" t="s">
        <v>139</v>
      </c>
    </row>
    <row r="783" s="14" customFormat="1">
      <c r="A783" s="14"/>
      <c r="B783" s="240"/>
      <c r="C783" s="241"/>
      <c r="D783" s="231" t="s">
        <v>149</v>
      </c>
      <c r="E783" s="242" t="s">
        <v>1</v>
      </c>
      <c r="F783" s="243" t="s">
        <v>257</v>
      </c>
      <c r="G783" s="241"/>
      <c r="H783" s="244">
        <v>16</v>
      </c>
      <c r="I783" s="245"/>
      <c r="J783" s="241"/>
      <c r="K783" s="241"/>
      <c r="L783" s="246"/>
      <c r="M783" s="247"/>
      <c r="N783" s="248"/>
      <c r="O783" s="248"/>
      <c r="P783" s="248"/>
      <c r="Q783" s="248"/>
      <c r="R783" s="248"/>
      <c r="S783" s="248"/>
      <c r="T783" s="249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0" t="s">
        <v>149</v>
      </c>
      <c r="AU783" s="250" t="s">
        <v>147</v>
      </c>
      <c r="AV783" s="14" t="s">
        <v>147</v>
      </c>
      <c r="AW783" s="14" t="s">
        <v>30</v>
      </c>
      <c r="AX783" s="14" t="s">
        <v>73</v>
      </c>
      <c r="AY783" s="250" t="s">
        <v>139</v>
      </c>
    </row>
    <row r="784" s="13" customFormat="1">
      <c r="A784" s="13"/>
      <c r="B784" s="229"/>
      <c r="C784" s="230"/>
      <c r="D784" s="231" t="s">
        <v>149</v>
      </c>
      <c r="E784" s="232" t="s">
        <v>1</v>
      </c>
      <c r="F784" s="233" t="s">
        <v>1017</v>
      </c>
      <c r="G784" s="230"/>
      <c r="H784" s="232" t="s">
        <v>1</v>
      </c>
      <c r="I784" s="234"/>
      <c r="J784" s="230"/>
      <c r="K784" s="230"/>
      <c r="L784" s="235"/>
      <c r="M784" s="236"/>
      <c r="N784" s="237"/>
      <c r="O784" s="237"/>
      <c r="P784" s="237"/>
      <c r="Q784" s="237"/>
      <c r="R784" s="237"/>
      <c r="S784" s="237"/>
      <c r="T784" s="238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9" t="s">
        <v>149</v>
      </c>
      <c r="AU784" s="239" t="s">
        <v>147</v>
      </c>
      <c r="AV784" s="13" t="s">
        <v>81</v>
      </c>
      <c r="AW784" s="13" t="s">
        <v>30</v>
      </c>
      <c r="AX784" s="13" t="s">
        <v>73</v>
      </c>
      <c r="AY784" s="239" t="s">
        <v>139</v>
      </c>
    </row>
    <row r="785" s="14" customFormat="1">
      <c r="A785" s="14"/>
      <c r="B785" s="240"/>
      <c r="C785" s="241"/>
      <c r="D785" s="231" t="s">
        <v>149</v>
      </c>
      <c r="E785" s="242" t="s">
        <v>1</v>
      </c>
      <c r="F785" s="243" t="s">
        <v>207</v>
      </c>
      <c r="G785" s="241"/>
      <c r="H785" s="244">
        <v>10</v>
      </c>
      <c r="I785" s="245"/>
      <c r="J785" s="241"/>
      <c r="K785" s="241"/>
      <c r="L785" s="246"/>
      <c r="M785" s="247"/>
      <c r="N785" s="248"/>
      <c r="O785" s="248"/>
      <c r="P785" s="248"/>
      <c r="Q785" s="248"/>
      <c r="R785" s="248"/>
      <c r="S785" s="248"/>
      <c r="T785" s="249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0" t="s">
        <v>149</v>
      </c>
      <c r="AU785" s="250" t="s">
        <v>147</v>
      </c>
      <c r="AV785" s="14" t="s">
        <v>147</v>
      </c>
      <c r="AW785" s="14" t="s">
        <v>30</v>
      </c>
      <c r="AX785" s="14" t="s">
        <v>73</v>
      </c>
      <c r="AY785" s="250" t="s">
        <v>139</v>
      </c>
    </row>
    <row r="786" s="13" customFormat="1">
      <c r="A786" s="13"/>
      <c r="B786" s="229"/>
      <c r="C786" s="230"/>
      <c r="D786" s="231" t="s">
        <v>149</v>
      </c>
      <c r="E786" s="232" t="s">
        <v>1</v>
      </c>
      <c r="F786" s="233" t="s">
        <v>1018</v>
      </c>
      <c r="G786" s="230"/>
      <c r="H786" s="232" t="s">
        <v>1</v>
      </c>
      <c r="I786" s="234"/>
      <c r="J786" s="230"/>
      <c r="K786" s="230"/>
      <c r="L786" s="235"/>
      <c r="M786" s="236"/>
      <c r="N786" s="237"/>
      <c r="O786" s="237"/>
      <c r="P786" s="237"/>
      <c r="Q786" s="237"/>
      <c r="R786" s="237"/>
      <c r="S786" s="237"/>
      <c r="T786" s="238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9" t="s">
        <v>149</v>
      </c>
      <c r="AU786" s="239" t="s">
        <v>147</v>
      </c>
      <c r="AV786" s="13" t="s">
        <v>81</v>
      </c>
      <c r="AW786" s="13" t="s">
        <v>30</v>
      </c>
      <c r="AX786" s="13" t="s">
        <v>73</v>
      </c>
      <c r="AY786" s="239" t="s">
        <v>139</v>
      </c>
    </row>
    <row r="787" s="14" customFormat="1">
      <c r="A787" s="14"/>
      <c r="B787" s="240"/>
      <c r="C787" s="241"/>
      <c r="D787" s="231" t="s">
        <v>149</v>
      </c>
      <c r="E787" s="242" t="s">
        <v>1</v>
      </c>
      <c r="F787" s="243" t="s">
        <v>176</v>
      </c>
      <c r="G787" s="241"/>
      <c r="H787" s="244">
        <v>6</v>
      </c>
      <c r="I787" s="245"/>
      <c r="J787" s="241"/>
      <c r="K787" s="241"/>
      <c r="L787" s="246"/>
      <c r="M787" s="247"/>
      <c r="N787" s="248"/>
      <c r="O787" s="248"/>
      <c r="P787" s="248"/>
      <c r="Q787" s="248"/>
      <c r="R787" s="248"/>
      <c r="S787" s="248"/>
      <c r="T787" s="249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0" t="s">
        <v>149</v>
      </c>
      <c r="AU787" s="250" t="s">
        <v>147</v>
      </c>
      <c r="AV787" s="14" t="s">
        <v>147</v>
      </c>
      <c r="AW787" s="14" t="s">
        <v>30</v>
      </c>
      <c r="AX787" s="14" t="s">
        <v>73</v>
      </c>
      <c r="AY787" s="250" t="s">
        <v>139</v>
      </c>
    </row>
    <row r="788" s="15" customFormat="1">
      <c r="A788" s="15"/>
      <c r="B788" s="262"/>
      <c r="C788" s="263"/>
      <c r="D788" s="231" t="s">
        <v>149</v>
      </c>
      <c r="E788" s="264" t="s">
        <v>1</v>
      </c>
      <c r="F788" s="265" t="s">
        <v>170</v>
      </c>
      <c r="G788" s="263"/>
      <c r="H788" s="266">
        <v>74</v>
      </c>
      <c r="I788" s="267"/>
      <c r="J788" s="263"/>
      <c r="K788" s="263"/>
      <c r="L788" s="268"/>
      <c r="M788" s="269"/>
      <c r="N788" s="270"/>
      <c r="O788" s="270"/>
      <c r="P788" s="270"/>
      <c r="Q788" s="270"/>
      <c r="R788" s="270"/>
      <c r="S788" s="270"/>
      <c r="T788" s="271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72" t="s">
        <v>149</v>
      </c>
      <c r="AU788" s="272" t="s">
        <v>147</v>
      </c>
      <c r="AV788" s="15" t="s">
        <v>146</v>
      </c>
      <c r="AW788" s="15" t="s">
        <v>30</v>
      </c>
      <c r="AX788" s="15" t="s">
        <v>81</v>
      </c>
      <c r="AY788" s="272" t="s">
        <v>139</v>
      </c>
    </row>
    <row r="789" s="14" customFormat="1">
      <c r="A789" s="14"/>
      <c r="B789" s="240"/>
      <c r="C789" s="241"/>
      <c r="D789" s="231" t="s">
        <v>149</v>
      </c>
      <c r="E789" s="241"/>
      <c r="F789" s="243" t="s">
        <v>1019</v>
      </c>
      <c r="G789" s="241"/>
      <c r="H789" s="244">
        <v>88.799999999999997</v>
      </c>
      <c r="I789" s="245"/>
      <c r="J789" s="241"/>
      <c r="K789" s="241"/>
      <c r="L789" s="246"/>
      <c r="M789" s="247"/>
      <c r="N789" s="248"/>
      <c r="O789" s="248"/>
      <c r="P789" s="248"/>
      <c r="Q789" s="248"/>
      <c r="R789" s="248"/>
      <c r="S789" s="248"/>
      <c r="T789" s="249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0" t="s">
        <v>149</v>
      </c>
      <c r="AU789" s="250" t="s">
        <v>147</v>
      </c>
      <c r="AV789" s="14" t="s">
        <v>147</v>
      </c>
      <c r="AW789" s="14" t="s">
        <v>4</v>
      </c>
      <c r="AX789" s="14" t="s">
        <v>81</v>
      </c>
      <c r="AY789" s="250" t="s">
        <v>139</v>
      </c>
    </row>
    <row r="790" s="2" customFormat="1" ht="24.15" customHeight="1">
      <c r="A790" s="38"/>
      <c r="B790" s="39"/>
      <c r="C790" s="251" t="s">
        <v>1020</v>
      </c>
      <c r="D790" s="251" t="s">
        <v>152</v>
      </c>
      <c r="E790" s="252" t="s">
        <v>1021</v>
      </c>
      <c r="F790" s="253" t="s">
        <v>1022</v>
      </c>
      <c r="G790" s="254" t="s">
        <v>174</v>
      </c>
      <c r="H790" s="255">
        <v>148.80000000000001</v>
      </c>
      <c r="I790" s="256"/>
      <c r="J790" s="257">
        <f>ROUND(I790*H790,2)</f>
        <v>0</v>
      </c>
      <c r="K790" s="258"/>
      <c r="L790" s="259"/>
      <c r="M790" s="260" t="s">
        <v>1</v>
      </c>
      <c r="N790" s="261" t="s">
        <v>39</v>
      </c>
      <c r="O790" s="91"/>
      <c r="P790" s="225">
        <f>O790*H790</f>
        <v>0</v>
      </c>
      <c r="Q790" s="225">
        <v>1.0000000000000001E-05</v>
      </c>
      <c r="R790" s="225">
        <f>Q790*H790</f>
        <v>0.0014880000000000002</v>
      </c>
      <c r="S790" s="225">
        <v>0</v>
      </c>
      <c r="T790" s="226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27" t="s">
        <v>338</v>
      </c>
      <c r="AT790" s="227" t="s">
        <v>152</v>
      </c>
      <c r="AU790" s="227" t="s">
        <v>147</v>
      </c>
      <c r="AY790" s="17" t="s">
        <v>139</v>
      </c>
      <c r="BE790" s="228">
        <f>IF(N790="základní",J790,0)</f>
        <v>0</v>
      </c>
      <c r="BF790" s="228">
        <f>IF(N790="snížená",J790,0)</f>
        <v>0</v>
      </c>
      <c r="BG790" s="228">
        <f>IF(N790="zákl. přenesená",J790,0)</f>
        <v>0</v>
      </c>
      <c r="BH790" s="228">
        <f>IF(N790="sníž. přenesená",J790,0)</f>
        <v>0</v>
      </c>
      <c r="BI790" s="228">
        <f>IF(N790="nulová",J790,0)</f>
        <v>0</v>
      </c>
      <c r="BJ790" s="17" t="s">
        <v>147</v>
      </c>
      <c r="BK790" s="228">
        <f>ROUND(I790*H790,2)</f>
        <v>0</v>
      </c>
      <c r="BL790" s="17" t="s">
        <v>257</v>
      </c>
      <c r="BM790" s="227" t="s">
        <v>1023</v>
      </c>
    </row>
    <row r="791" s="13" customFormat="1">
      <c r="A791" s="13"/>
      <c r="B791" s="229"/>
      <c r="C791" s="230"/>
      <c r="D791" s="231" t="s">
        <v>149</v>
      </c>
      <c r="E791" s="232" t="s">
        <v>1</v>
      </c>
      <c r="F791" s="233" t="s">
        <v>1024</v>
      </c>
      <c r="G791" s="230"/>
      <c r="H791" s="232" t="s">
        <v>1</v>
      </c>
      <c r="I791" s="234"/>
      <c r="J791" s="230"/>
      <c r="K791" s="230"/>
      <c r="L791" s="235"/>
      <c r="M791" s="236"/>
      <c r="N791" s="237"/>
      <c r="O791" s="237"/>
      <c r="P791" s="237"/>
      <c r="Q791" s="237"/>
      <c r="R791" s="237"/>
      <c r="S791" s="237"/>
      <c r="T791" s="238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9" t="s">
        <v>149</v>
      </c>
      <c r="AU791" s="239" t="s">
        <v>147</v>
      </c>
      <c r="AV791" s="13" t="s">
        <v>81</v>
      </c>
      <c r="AW791" s="13" t="s">
        <v>30</v>
      </c>
      <c r="AX791" s="13" t="s">
        <v>73</v>
      </c>
      <c r="AY791" s="239" t="s">
        <v>139</v>
      </c>
    </row>
    <row r="792" s="13" customFormat="1">
      <c r="A792" s="13"/>
      <c r="B792" s="229"/>
      <c r="C792" s="230"/>
      <c r="D792" s="231" t="s">
        <v>149</v>
      </c>
      <c r="E792" s="232" t="s">
        <v>1</v>
      </c>
      <c r="F792" s="233" t="s">
        <v>1025</v>
      </c>
      <c r="G792" s="230"/>
      <c r="H792" s="232" t="s">
        <v>1</v>
      </c>
      <c r="I792" s="234"/>
      <c r="J792" s="230"/>
      <c r="K792" s="230"/>
      <c r="L792" s="235"/>
      <c r="M792" s="236"/>
      <c r="N792" s="237"/>
      <c r="O792" s="237"/>
      <c r="P792" s="237"/>
      <c r="Q792" s="237"/>
      <c r="R792" s="237"/>
      <c r="S792" s="237"/>
      <c r="T792" s="238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9" t="s">
        <v>149</v>
      </c>
      <c r="AU792" s="239" t="s">
        <v>147</v>
      </c>
      <c r="AV792" s="13" t="s">
        <v>81</v>
      </c>
      <c r="AW792" s="13" t="s">
        <v>30</v>
      </c>
      <c r="AX792" s="13" t="s">
        <v>73</v>
      </c>
      <c r="AY792" s="239" t="s">
        <v>139</v>
      </c>
    </row>
    <row r="793" s="14" customFormat="1">
      <c r="A793" s="14"/>
      <c r="B793" s="240"/>
      <c r="C793" s="241"/>
      <c r="D793" s="231" t="s">
        <v>149</v>
      </c>
      <c r="E793" s="242" t="s">
        <v>1</v>
      </c>
      <c r="F793" s="243" t="s">
        <v>251</v>
      </c>
      <c r="G793" s="241"/>
      <c r="H793" s="244">
        <v>15</v>
      </c>
      <c r="I793" s="245"/>
      <c r="J793" s="241"/>
      <c r="K793" s="241"/>
      <c r="L793" s="246"/>
      <c r="M793" s="247"/>
      <c r="N793" s="248"/>
      <c r="O793" s="248"/>
      <c r="P793" s="248"/>
      <c r="Q793" s="248"/>
      <c r="R793" s="248"/>
      <c r="S793" s="248"/>
      <c r="T793" s="249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0" t="s">
        <v>149</v>
      </c>
      <c r="AU793" s="250" t="s">
        <v>147</v>
      </c>
      <c r="AV793" s="14" t="s">
        <v>147</v>
      </c>
      <c r="AW793" s="14" t="s">
        <v>30</v>
      </c>
      <c r="AX793" s="14" t="s">
        <v>73</v>
      </c>
      <c r="AY793" s="250" t="s">
        <v>139</v>
      </c>
    </row>
    <row r="794" s="13" customFormat="1">
      <c r="A794" s="13"/>
      <c r="B794" s="229"/>
      <c r="C794" s="230"/>
      <c r="D794" s="231" t="s">
        <v>149</v>
      </c>
      <c r="E794" s="232" t="s">
        <v>1</v>
      </c>
      <c r="F794" s="233" t="s">
        <v>1026</v>
      </c>
      <c r="G794" s="230"/>
      <c r="H794" s="232" t="s">
        <v>1</v>
      </c>
      <c r="I794" s="234"/>
      <c r="J794" s="230"/>
      <c r="K794" s="230"/>
      <c r="L794" s="235"/>
      <c r="M794" s="236"/>
      <c r="N794" s="237"/>
      <c r="O794" s="237"/>
      <c r="P794" s="237"/>
      <c r="Q794" s="237"/>
      <c r="R794" s="237"/>
      <c r="S794" s="237"/>
      <c r="T794" s="238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9" t="s">
        <v>149</v>
      </c>
      <c r="AU794" s="239" t="s">
        <v>147</v>
      </c>
      <c r="AV794" s="13" t="s">
        <v>81</v>
      </c>
      <c r="AW794" s="13" t="s">
        <v>30</v>
      </c>
      <c r="AX794" s="13" t="s">
        <v>73</v>
      </c>
      <c r="AY794" s="239" t="s">
        <v>139</v>
      </c>
    </row>
    <row r="795" s="14" customFormat="1">
      <c r="A795" s="14"/>
      <c r="B795" s="240"/>
      <c r="C795" s="241"/>
      <c r="D795" s="231" t="s">
        <v>149</v>
      </c>
      <c r="E795" s="242" t="s">
        <v>1</v>
      </c>
      <c r="F795" s="243" t="s">
        <v>8</v>
      </c>
      <c r="G795" s="241"/>
      <c r="H795" s="244">
        <v>12</v>
      </c>
      <c r="I795" s="245"/>
      <c r="J795" s="241"/>
      <c r="K795" s="241"/>
      <c r="L795" s="246"/>
      <c r="M795" s="247"/>
      <c r="N795" s="248"/>
      <c r="O795" s="248"/>
      <c r="P795" s="248"/>
      <c r="Q795" s="248"/>
      <c r="R795" s="248"/>
      <c r="S795" s="248"/>
      <c r="T795" s="249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0" t="s">
        <v>149</v>
      </c>
      <c r="AU795" s="250" t="s">
        <v>147</v>
      </c>
      <c r="AV795" s="14" t="s">
        <v>147</v>
      </c>
      <c r="AW795" s="14" t="s">
        <v>30</v>
      </c>
      <c r="AX795" s="14" t="s">
        <v>73</v>
      </c>
      <c r="AY795" s="250" t="s">
        <v>139</v>
      </c>
    </row>
    <row r="796" s="13" customFormat="1">
      <c r="A796" s="13"/>
      <c r="B796" s="229"/>
      <c r="C796" s="230"/>
      <c r="D796" s="231" t="s">
        <v>149</v>
      </c>
      <c r="E796" s="232" t="s">
        <v>1</v>
      </c>
      <c r="F796" s="233" t="s">
        <v>1027</v>
      </c>
      <c r="G796" s="230"/>
      <c r="H796" s="232" t="s">
        <v>1</v>
      </c>
      <c r="I796" s="234"/>
      <c r="J796" s="230"/>
      <c r="K796" s="230"/>
      <c r="L796" s="235"/>
      <c r="M796" s="236"/>
      <c r="N796" s="237"/>
      <c r="O796" s="237"/>
      <c r="P796" s="237"/>
      <c r="Q796" s="237"/>
      <c r="R796" s="237"/>
      <c r="S796" s="237"/>
      <c r="T796" s="238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9" t="s">
        <v>149</v>
      </c>
      <c r="AU796" s="239" t="s">
        <v>147</v>
      </c>
      <c r="AV796" s="13" t="s">
        <v>81</v>
      </c>
      <c r="AW796" s="13" t="s">
        <v>30</v>
      </c>
      <c r="AX796" s="13" t="s">
        <v>73</v>
      </c>
      <c r="AY796" s="239" t="s">
        <v>139</v>
      </c>
    </row>
    <row r="797" s="14" customFormat="1">
      <c r="A797" s="14"/>
      <c r="B797" s="240"/>
      <c r="C797" s="241"/>
      <c r="D797" s="231" t="s">
        <v>149</v>
      </c>
      <c r="E797" s="242" t="s">
        <v>1</v>
      </c>
      <c r="F797" s="243" t="s">
        <v>251</v>
      </c>
      <c r="G797" s="241"/>
      <c r="H797" s="244">
        <v>15</v>
      </c>
      <c r="I797" s="245"/>
      <c r="J797" s="241"/>
      <c r="K797" s="241"/>
      <c r="L797" s="246"/>
      <c r="M797" s="247"/>
      <c r="N797" s="248"/>
      <c r="O797" s="248"/>
      <c r="P797" s="248"/>
      <c r="Q797" s="248"/>
      <c r="R797" s="248"/>
      <c r="S797" s="248"/>
      <c r="T797" s="249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0" t="s">
        <v>149</v>
      </c>
      <c r="AU797" s="250" t="s">
        <v>147</v>
      </c>
      <c r="AV797" s="14" t="s">
        <v>147</v>
      </c>
      <c r="AW797" s="14" t="s">
        <v>30</v>
      </c>
      <c r="AX797" s="14" t="s">
        <v>73</v>
      </c>
      <c r="AY797" s="250" t="s">
        <v>139</v>
      </c>
    </row>
    <row r="798" s="13" customFormat="1">
      <c r="A798" s="13"/>
      <c r="B798" s="229"/>
      <c r="C798" s="230"/>
      <c r="D798" s="231" t="s">
        <v>149</v>
      </c>
      <c r="E798" s="232" t="s">
        <v>1</v>
      </c>
      <c r="F798" s="233" t="s">
        <v>1028</v>
      </c>
      <c r="G798" s="230"/>
      <c r="H798" s="232" t="s">
        <v>1</v>
      </c>
      <c r="I798" s="234"/>
      <c r="J798" s="230"/>
      <c r="K798" s="230"/>
      <c r="L798" s="235"/>
      <c r="M798" s="236"/>
      <c r="N798" s="237"/>
      <c r="O798" s="237"/>
      <c r="P798" s="237"/>
      <c r="Q798" s="237"/>
      <c r="R798" s="237"/>
      <c r="S798" s="237"/>
      <c r="T798" s="238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9" t="s">
        <v>149</v>
      </c>
      <c r="AU798" s="239" t="s">
        <v>147</v>
      </c>
      <c r="AV798" s="13" t="s">
        <v>81</v>
      </c>
      <c r="AW798" s="13" t="s">
        <v>30</v>
      </c>
      <c r="AX798" s="13" t="s">
        <v>73</v>
      </c>
      <c r="AY798" s="239" t="s">
        <v>139</v>
      </c>
    </row>
    <row r="799" s="14" customFormat="1">
      <c r="A799" s="14"/>
      <c r="B799" s="240"/>
      <c r="C799" s="241"/>
      <c r="D799" s="231" t="s">
        <v>149</v>
      </c>
      <c r="E799" s="242" t="s">
        <v>1</v>
      </c>
      <c r="F799" s="243" t="s">
        <v>183</v>
      </c>
      <c r="G799" s="241"/>
      <c r="H799" s="244">
        <v>7</v>
      </c>
      <c r="I799" s="245"/>
      <c r="J799" s="241"/>
      <c r="K799" s="241"/>
      <c r="L799" s="246"/>
      <c r="M799" s="247"/>
      <c r="N799" s="248"/>
      <c r="O799" s="248"/>
      <c r="P799" s="248"/>
      <c r="Q799" s="248"/>
      <c r="R799" s="248"/>
      <c r="S799" s="248"/>
      <c r="T799" s="249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0" t="s">
        <v>149</v>
      </c>
      <c r="AU799" s="250" t="s">
        <v>147</v>
      </c>
      <c r="AV799" s="14" t="s">
        <v>147</v>
      </c>
      <c r="AW799" s="14" t="s">
        <v>30</v>
      </c>
      <c r="AX799" s="14" t="s">
        <v>73</v>
      </c>
      <c r="AY799" s="250" t="s">
        <v>139</v>
      </c>
    </row>
    <row r="800" s="13" customFormat="1">
      <c r="A800" s="13"/>
      <c r="B800" s="229"/>
      <c r="C800" s="230"/>
      <c r="D800" s="231" t="s">
        <v>149</v>
      </c>
      <c r="E800" s="232" t="s">
        <v>1</v>
      </c>
      <c r="F800" s="233" t="s">
        <v>1029</v>
      </c>
      <c r="G800" s="230"/>
      <c r="H800" s="232" t="s">
        <v>1</v>
      </c>
      <c r="I800" s="234"/>
      <c r="J800" s="230"/>
      <c r="K800" s="230"/>
      <c r="L800" s="235"/>
      <c r="M800" s="236"/>
      <c r="N800" s="237"/>
      <c r="O800" s="237"/>
      <c r="P800" s="237"/>
      <c r="Q800" s="237"/>
      <c r="R800" s="237"/>
      <c r="S800" s="237"/>
      <c r="T800" s="238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9" t="s">
        <v>149</v>
      </c>
      <c r="AU800" s="239" t="s">
        <v>147</v>
      </c>
      <c r="AV800" s="13" t="s">
        <v>81</v>
      </c>
      <c r="AW800" s="13" t="s">
        <v>30</v>
      </c>
      <c r="AX800" s="13" t="s">
        <v>73</v>
      </c>
      <c r="AY800" s="239" t="s">
        <v>139</v>
      </c>
    </row>
    <row r="801" s="13" customFormat="1">
      <c r="A801" s="13"/>
      <c r="B801" s="229"/>
      <c r="C801" s="230"/>
      <c r="D801" s="231" t="s">
        <v>149</v>
      </c>
      <c r="E801" s="232" t="s">
        <v>1</v>
      </c>
      <c r="F801" s="233" t="s">
        <v>1013</v>
      </c>
      <c r="G801" s="230"/>
      <c r="H801" s="232" t="s">
        <v>1</v>
      </c>
      <c r="I801" s="234"/>
      <c r="J801" s="230"/>
      <c r="K801" s="230"/>
      <c r="L801" s="235"/>
      <c r="M801" s="236"/>
      <c r="N801" s="237"/>
      <c r="O801" s="237"/>
      <c r="P801" s="237"/>
      <c r="Q801" s="237"/>
      <c r="R801" s="237"/>
      <c r="S801" s="237"/>
      <c r="T801" s="238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9" t="s">
        <v>149</v>
      </c>
      <c r="AU801" s="239" t="s">
        <v>147</v>
      </c>
      <c r="AV801" s="13" t="s">
        <v>81</v>
      </c>
      <c r="AW801" s="13" t="s">
        <v>30</v>
      </c>
      <c r="AX801" s="13" t="s">
        <v>73</v>
      </c>
      <c r="AY801" s="239" t="s">
        <v>139</v>
      </c>
    </row>
    <row r="802" s="14" customFormat="1">
      <c r="A802" s="14"/>
      <c r="B802" s="240"/>
      <c r="C802" s="241"/>
      <c r="D802" s="231" t="s">
        <v>149</v>
      </c>
      <c r="E802" s="242" t="s">
        <v>1</v>
      </c>
      <c r="F802" s="243" t="s">
        <v>207</v>
      </c>
      <c r="G802" s="241"/>
      <c r="H802" s="244">
        <v>10</v>
      </c>
      <c r="I802" s="245"/>
      <c r="J802" s="241"/>
      <c r="K802" s="241"/>
      <c r="L802" s="246"/>
      <c r="M802" s="247"/>
      <c r="N802" s="248"/>
      <c r="O802" s="248"/>
      <c r="P802" s="248"/>
      <c r="Q802" s="248"/>
      <c r="R802" s="248"/>
      <c r="S802" s="248"/>
      <c r="T802" s="249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0" t="s">
        <v>149</v>
      </c>
      <c r="AU802" s="250" t="s">
        <v>147</v>
      </c>
      <c r="AV802" s="14" t="s">
        <v>147</v>
      </c>
      <c r="AW802" s="14" t="s">
        <v>30</v>
      </c>
      <c r="AX802" s="14" t="s">
        <v>73</v>
      </c>
      <c r="AY802" s="250" t="s">
        <v>139</v>
      </c>
    </row>
    <row r="803" s="13" customFormat="1">
      <c r="A803" s="13"/>
      <c r="B803" s="229"/>
      <c r="C803" s="230"/>
      <c r="D803" s="231" t="s">
        <v>149</v>
      </c>
      <c r="E803" s="232" t="s">
        <v>1</v>
      </c>
      <c r="F803" s="233" t="s">
        <v>823</v>
      </c>
      <c r="G803" s="230"/>
      <c r="H803" s="232" t="s">
        <v>1</v>
      </c>
      <c r="I803" s="234"/>
      <c r="J803" s="230"/>
      <c r="K803" s="230"/>
      <c r="L803" s="235"/>
      <c r="M803" s="236"/>
      <c r="N803" s="237"/>
      <c r="O803" s="237"/>
      <c r="P803" s="237"/>
      <c r="Q803" s="237"/>
      <c r="R803" s="237"/>
      <c r="S803" s="237"/>
      <c r="T803" s="238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9" t="s">
        <v>149</v>
      </c>
      <c r="AU803" s="239" t="s">
        <v>147</v>
      </c>
      <c r="AV803" s="13" t="s">
        <v>81</v>
      </c>
      <c r="AW803" s="13" t="s">
        <v>30</v>
      </c>
      <c r="AX803" s="13" t="s">
        <v>73</v>
      </c>
      <c r="AY803" s="239" t="s">
        <v>139</v>
      </c>
    </row>
    <row r="804" s="14" customFormat="1">
      <c r="A804" s="14"/>
      <c r="B804" s="240"/>
      <c r="C804" s="241"/>
      <c r="D804" s="231" t="s">
        <v>149</v>
      </c>
      <c r="E804" s="242" t="s">
        <v>1</v>
      </c>
      <c r="F804" s="243" t="s">
        <v>282</v>
      </c>
      <c r="G804" s="241"/>
      <c r="H804" s="244">
        <v>20</v>
      </c>
      <c r="I804" s="245"/>
      <c r="J804" s="241"/>
      <c r="K804" s="241"/>
      <c r="L804" s="246"/>
      <c r="M804" s="247"/>
      <c r="N804" s="248"/>
      <c r="O804" s="248"/>
      <c r="P804" s="248"/>
      <c r="Q804" s="248"/>
      <c r="R804" s="248"/>
      <c r="S804" s="248"/>
      <c r="T804" s="249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0" t="s">
        <v>149</v>
      </c>
      <c r="AU804" s="250" t="s">
        <v>147</v>
      </c>
      <c r="AV804" s="14" t="s">
        <v>147</v>
      </c>
      <c r="AW804" s="14" t="s">
        <v>30</v>
      </c>
      <c r="AX804" s="14" t="s">
        <v>73</v>
      </c>
      <c r="AY804" s="250" t="s">
        <v>139</v>
      </c>
    </row>
    <row r="805" s="13" customFormat="1">
      <c r="A805" s="13"/>
      <c r="B805" s="229"/>
      <c r="C805" s="230"/>
      <c r="D805" s="231" t="s">
        <v>149</v>
      </c>
      <c r="E805" s="232" t="s">
        <v>1</v>
      </c>
      <c r="F805" s="233" t="s">
        <v>1030</v>
      </c>
      <c r="G805" s="230"/>
      <c r="H805" s="232" t="s">
        <v>1</v>
      </c>
      <c r="I805" s="234"/>
      <c r="J805" s="230"/>
      <c r="K805" s="230"/>
      <c r="L805" s="235"/>
      <c r="M805" s="236"/>
      <c r="N805" s="237"/>
      <c r="O805" s="237"/>
      <c r="P805" s="237"/>
      <c r="Q805" s="237"/>
      <c r="R805" s="237"/>
      <c r="S805" s="237"/>
      <c r="T805" s="238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9" t="s">
        <v>149</v>
      </c>
      <c r="AU805" s="239" t="s">
        <v>147</v>
      </c>
      <c r="AV805" s="13" t="s">
        <v>81</v>
      </c>
      <c r="AW805" s="13" t="s">
        <v>30</v>
      </c>
      <c r="AX805" s="13" t="s">
        <v>73</v>
      </c>
      <c r="AY805" s="239" t="s">
        <v>139</v>
      </c>
    </row>
    <row r="806" s="14" customFormat="1">
      <c r="A806" s="14"/>
      <c r="B806" s="240"/>
      <c r="C806" s="241"/>
      <c r="D806" s="231" t="s">
        <v>149</v>
      </c>
      <c r="E806" s="242" t="s">
        <v>1</v>
      </c>
      <c r="F806" s="243" t="s">
        <v>321</v>
      </c>
      <c r="G806" s="241"/>
      <c r="H806" s="244">
        <v>28</v>
      </c>
      <c r="I806" s="245"/>
      <c r="J806" s="241"/>
      <c r="K806" s="241"/>
      <c r="L806" s="246"/>
      <c r="M806" s="247"/>
      <c r="N806" s="248"/>
      <c r="O806" s="248"/>
      <c r="P806" s="248"/>
      <c r="Q806" s="248"/>
      <c r="R806" s="248"/>
      <c r="S806" s="248"/>
      <c r="T806" s="249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0" t="s">
        <v>149</v>
      </c>
      <c r="AU806" s="250" t="s">
        <v>147</v>
      </c>
      <c r="AV806" s="14" t="s">
        <v>147</v>
      </c>
      <c r="AW806" s="14" t="s">
        <v>30</v>
      </c>
      <c r="AX806" s="14" t="s">
        <v>73</v>
      </c>
      <c r="AY806" s="250" t="s">
        <v>139</v>
      </c>
    </row>
    <row r="807" s="13" customFormat="1">
      <c r="A807" s="13"/>
      <c r="B807" s="229"/>
      <c r="C807" s="230"/>
      <c r="D807" s="231" t="s">
        <v>149</v>
      </c>
      <c r="E807" s="232" t="s">
        <v>1</v>
      </c>
      <c r="F807" s="233" t="s">
        <v>1031</v>
      </c>
      <c r="G807" s="230"/>
      <c r="H807" s="232" t="s">
        <v>1</v>
      </c>
      <c r="I807" s="234"/>
      <c r="J807" s="230"/>
      <c r="K807" s="230"/>
      <c r="L807" s="235"/>
      <c r="M807" s="236"/>
      <c r="N807" s="237"/>
      <c r="O807" s="237"/>
      <c r="P807" s="237"/>
      <c r="Q807" s="237"/>
      <c r="R807" s="237"/>
      <c r="S807" s="237"/>
      <c r="T807" s="238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9" t="s">
        <v>149</v>
      </c>
      <c r="AU807" s="239" t="s">
        <v>147</v>
      </c>
      <c r="AV807" s="13" t="s">
        <v>81</v>
      </c>
      <c r="AW807" s="13" t="s">
        <v>30</v>
      </c>
      <c r="AX807" s="13" t="s">
        <v>73</v>
      </c>
      <c r="AY807" s="239" t="s">
        <v>139</v>
      </c>
    </row>
    <row r="808" s="13" customFormat="1">
      <c r="A808" s="13"/>
      <c r="B808" s="229"/>
      <c r="C808" s="230"/>
      <c r="D808" s="231" t="s">
        <v>149</v>
      </c>
      <c r="E808" s="232" t="s">
        <v>1</v>
      </c>
      <c r="F808" s="233" t="s">
        <v>229</v>
      </c>
      <c r="G808" s="230"/>
      <c r="H808" s="232" t="s">
        <v>1</v>
      </c>
      <c r="I808" s="234"/>
      <c r="J808" s="230"/>
      <c r="K808" s="230"/>
      <c r="L808" s="235"/>
      <c r="M808" s="236"/>
      <c r="N808" s="237"/>
      <c r="O808" s="237"/>
      <c r="P808" s="237"/>
      <c r="Q808" s="237"/>
      <c r="R808" s="237"/>
      <c r="S808" s="237"/>
      <c r="T808" s="238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9" t="s">
        <v>149</v>
      </c>
      <c r="AU808" s="239" t="s">
        <v>147</v>
      </c>
      <c r="AV808" s="13" t="s">
        <v>81</v>
      </c>
      <c r="AW808" s="13" t="s">
        <v>30</v>
      </c>
      <c r="AX808" s="13" t="s">
        <v>73</v>
      </c>
      <c r="AY808" s="239" t="s">
        <v>139</v>
      </c>
    </row>
    <row r="809" s="14" customFormat="1">
      <c r="A809" s="14"/>
      <c r="B809" s="240"/>
      <c r="C809" s="241"/>
      <c r="D809" s="231" t="s">
        <v>149</v>
      </c>
      <c r="E809" s="242" t="s">
        <v>1</v>
      </c>
      <c r="F809" s="243" t="s">
        <v>217</v>
      </c>
      <c r="G809" s="241"/>
      <c r="H809" s="244">
        <v>11</v>
      </c>
      <c r="I809" s="245"/>
      <c r="J809" s="241"/>
      <c r="K809" s="241"/>
      <c r="L809" s="246"/>
      <c r="M809" s="247"/>
      <c r="N809" s="248"/>
      <c r="O809" s="248"/>
      <c r="P809" s="248"/>
      <c r="Q809" s="248"/>
      <c r="R809" s="248"/>
      <c r="S809" s="248"/>
      <c r="T809" s="249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50" t="s">
        <v>149</v>
      </c>
      <c r="AU809" s="250" t="s">
        <v>147</v>
      </c>
      <c r="AV809" s="14" t="s">
        <v>147</v>
      </c>
      <c r="AW809" s="14" t="s">
        <v>30</v>
      </c>
      <c r="AX809" s="14" t="s">
        <v>73</v>
      </c>
      <c r="AY809" s="250" t="s">
        <v>139</v>
      </c>
    </row>
    <row r="810" s="13" customFormat="1">
      <c r="A810" s="13"/>
      <c r="B810" s="229"/>
      <c r="C810" s="230"/>
      <c r="D810" s="231" t="s">
        <v>149</v>
      </c>
      <c r="E810" s="232" t="s">
        <v>1</v>
      </c>
      <c r="F810" s="233" t="s">
        <v>231</v>
      </c>
      <c r="G810" s="230"/>
      <c r="H810" s="232" t="s">
        <v>1</v>
      </c>
      <c r="I810" s="234"/>
      <c r="J810" s="230"/>
      <c r="K810" s="230"/>
      <c r="L810" s="235"/>
      <c r="M810" s="236"/>
      <c r="N810" s="237"/>
      <c r="O810" s="237"/>
      <c r="P810" s="237"/>
      <c r="Q810" s="237"/>
      <c r="R810" s="237"/>
      <c r="S810" s="237"/>
      <c r="T810" s="238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9" t="s">
        <v>149</v>
      </c>
      <c r="AU810" s="239" t="s">
        <v>147</v>
      </c>
      <c r="AV810" s="13" t="s">
        <v>81</v>
      </c>
      <c r="AW810" s="13" t="s">
        <v>30</v>
      </c>
      <c r="AX810" s="13" t="s">
        <v>73</v>
      </c>
      <c r="AY810" s="239" t="s">
        <v>139</v>
      </c>
    </row>
    <row r="811" s="14" customFormat="1">
      <c r="A811" s="14"/>
      <c r="B811" s="240"/>
      <c r="C811" s="241"/>
      <c r="D811" s="231" t="s">
        <v>149</v>
      </c>
      <c r="E811" s="242" t="s">
        <v>1</v>
      </c>
      <c r="F811" s="243" t="s">
        <v>176</v>
      </c>
      <c r="G811" s="241"/>
      <c r="H811" s="244">
        <v>6</v>
      </c>
      <c r="I811" s="245"/>
      <c r="J811" s="241"/>
      <c r="K811" s="241"/>
      <c r="L811" s="246"/>
      <c r="M811" s="247"/>
      <c r="N811" s="248"/>
      <c r="O811" s="248"/>
      <c r="P811" s="248"/>
      <c r="Q811" s="248"/>
      <c r="R811" s="248"/>
      <c r="S811" s="248"/>
      <c r="T811" s="249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50" t="s">
        <v>149</v>
      </c>
      <c r="AU811" s="250" t="s">
        <v>147</v>
      </c>
      <c r="AV811" s="14" t="s">
        <v>147</v>
      </c>
      <c r="AW811" s="14" t="s">
        <v>30</v>
      </c>
      <c r="AX811" s="14" t="s">
        <v>73</v>
      </c>
      <c r="AY811" s="250" t="s">
        <v>139</v>
      </c>
    </row>
    <row r="812" s="15" customFormat="1">
      <c r="A812" s="15"/>
      <c r="B812" s="262"/>
      <c r="C812" s="263"/>
      <c r="D812" s="231" t="s">
        <v>149</v>
      </c>
      <c r="E812" s="264" t="s">
        <v>1</v>
      </c>
      <c r="F812" s="265" t="s">
        <v>170</v>
      </c>
      <c r="G812" s="263"/>
      <c r="H812" s="266">
        <v>124</v>
      </c>
      <c r="I812" s="267"/>
      <c r="J812" s="263"/>
      <c r="K812" s="263"/>
      <c r="L812" s="268"/>
      <c r="M812" s="269"/>
      <c r="N812" s="270"/>
      <c r="O812" s="270"/>
      <c r="P812" s="270"/>
      <c r="Q812" s="270"/>
      <c r="R812" s="270"/>
      <c r="S812" s="270"/>
      <c r="T812" s="271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T812" s="272" t="s">
        <v>149</v>
      </c>
      <c r="AU812" s="272" t="s">
        <v>147</v>
      </c>
      <c r="AV812" s="15" t="s">
        <v>146</v>
      </c>
      <c r="AW812" s="15" t="s">
        <v>30</v>
      </c>
      <c r="AX812" s="15" t="s">
        <v>81</v>
      </c>
      <c r="AY812" s="272" t="s">
        <v>139</v>
      </c>
    </row>
    <row r="813" s="14" customFormat="1">
      <c r="A813" s="14"/>
      <c r="B813" s="240"/>
      <c r="C813" s="241"/>
      <c r="D813" s="231" t="s">
        <v>149</v>
      </c>
      <c r="E813" s="241"/>
      <c r="F813" s="243" t="s">
        <v>1032</v>
      </c>
      <c r="G813" s="241"/>
      <c r="H813" s="244">
        <v>148.80000000000001</v>
      </c>
      <c r="I813" s="245"/>
      <c r="J813" s="241"/>
      <c r="K813" s="241"/>
      <c r="L813" s="246"/>
      <c r="M813" s="247"/>
      <c r="N813" s="248"/>
      <c r="O813" s="248"/>
      <c r="P813" s="248"/>
      <c r="Q813" s="248"/>
      <c r="R813" s="248"/>
      <c r="S813" s="248"/>
      <c r="T813" s="249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0" t="s">
        <v>149</v>
      </c>
      <c r="AU813" s="250" t="s">
        <v>147</v>
      </c>
      <c r="AV813" s="14" t="s">
        <v>147</v>
      </c>
      <c r="AW813" s="14" t="s">
        <v>4</v>
      </c>
      <c r="AX813" s="14" t="s">
        <v>81</v>
      </c>
      <c r="AY813" s="250" t="s">
        <v>139</v>
      </c>
    </row>
    <row r="814" s="2" customFormat="1" ht="24.15" customHeight="1">
      <c r="A814" s="38"/>
      <c r="B814" s="39"/>
      <c r="C814" s="215" t="s">
        <v>1033</v>
      </c>
      <c r="D814" s="215" t="s">
        <v>142</v>
      </c>
      <c r="E814" s="216" t="s">
        <v>1034</v>
      </c>
      <c r="F814" s="217" t="s">
        <v>1035</v>
      </c>
      <c r="G814" s="218" t="s">
        <v>174</v>
      </c>
      <c r="H814" s="219">
        <v>15</v>
      </c>
      <c r="I814" s="220"/>
      <c r="J814" s="221">
        <f>ROUND(I814*H814,2)</f>
        <v>0</v>
      </c>
      <c r="K814" s="222"/>
      <c r="L814" s="44"/>
      <c r="M814" s="223" t="s">
        <v>1</v>
      </c>
      <c r="N814" s="224" t="s">
        <v>39</v>
      </c>
      <c r="O814" s="91"/>
      <c r="P814" s="225">
        <f>O814*H814</f>
        <v>0</v>
      </c>
      <c r="Q814" s="225">
        <v>0</v>
      </c>
      <c r="R814" s="225">
        <f>Q814*H814</f>
        <v>0</v>
      </c>
      <c r="S814" s="225">
        <v>0</v>
      </c>
      <c r="T814" s="226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27" t="s">
        <v>257</v>
      </c>
      <c r="AT814" s="227" t="s">
        <v>142</v>
      </c>
      <c r="AU814" s="227" t="s">
        <v>147</v>
      </c>
      <c r="AY814" s="17" t="s">
        <v>139</v>
      </c>
      <c r="BE814" s="228">
        <f>IF(N814="základní",J814,0)</f>
        <v>0</v>
      </c>
      <c r="BF814" s="228">
        <f>IF(N814="snížená",J814,0)</f>
        <v>0</v>
      </c>
      <c r="BG814" s="228">
        <f>IF(N814="zákl. přenesená",J814,0)</f>
        <v>0</v>
      </c>
      <c r="BH814" s="228">
        <f>IF(N814="sníž. přenesená",J814,0)</f>
        <v>0</v>
      </c>
      <c r="BI814" s="228">
        <f>IF(N814="nulová",J814,0)</f>
        <v>0</v>
      </c>
      <c r="BJ814" s="17" t="s">
        <v>147</v>
      </c>
      <c r="BK814" s="228">
        <f>ROUND(I814*H814,2)</f>
        <v>0</v>
      </c>
      <c r="BL814" s="17" t="s">
        <v>257</v>
      </c>
      <c r="BM814" s="227" t="s">
        <v>1036</v>
      </c>
    </row>
    <row r="815" s="13" customFormat="1">
      <c r="A815" s="13"/>
      <c r="B815" s="229"/>
      <c r="C815" s="230"/>
      <c r="D815" s="231" t="s">
        <v>149</v>
      </c>
      <c r="E815" s="232" t="s">
        <v>1</v>
      </c>
      <c r="F815" s="233" t="s">
        <v>1037</v>
      </c>
      <c r="G815" s="230"/>
      <c r="H815" s="232" t="s">
        <v>1</v>
      </c>
      <c r="I815" s="234"/>
      <c r="J815" s="230"/>
      <c r="K815" s="230"/>
      <c r="L815" s="235"/>
      <c r="M815" s="236"/>
      <c r="N815" s="237"/>
      <c r="O815" s="237"/>
      <c r="P815" s="237"/>
      <c r="Q815" s="237"/>
      <c r="R815" s="237"/>
      <c r="S815" s="237"/>
      <c r="T815" s="238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9" t="s">
        <v>149</v>
      </c>
      <c r="AU815" s="239" t="s">
        <v>147</v>
      </c>
      <c r="AV815" s="13" t="s">
        <v>81</v>
      </c>
      <c r="AW815" s="13" t="s">
        <v>30</v>
      </c>
      <c r="AX815" s="13" t="s">
        <v>73</v>
      </c>
      <c r="AY815" s="239" t="s">
        <v>139</v>
      </c>
    </row>
    <row r="816" s="14" customFormat="1">
      <c r="A816" s="14"/>
      <c r="B816" s="240"/>
      <c r="C816" s="241"/>
      <c r="D816" s="231" t="s">
        <v>149</v>
      </c>
      <c r="E816" s="242" t="s">
        <v>1</v>
      </c>
      <c r="F816" s="243" t="s">
        <v>251</v>
      </c>
      <c r="G816" s="241"/>
      <c r="H816" s="244">
        <v>15</v>
      </c>
      <c r="I816" s="245"/>
      <c r="J816" s="241"/>
      <c r="K816" s="241"/>
      <c r="L816" s="246"/>
      <c r="M816" s="247"/>
      <c r="N816" s="248"/>
      <c r="O816" s="248"/>
      <c r="P816" s="248"/>
      <c r="Q816" s="248"/>
      <c r="R816" s="248"/>
      <c r="S816" s="248"/>
      <c r="T816" s="24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0" t="s">
        <v>149</v>
      </c>
      <c r="AU816" s="250" t="s">
        <v>147</v>
      </c>
      <c r="AV816" s="14" t="s">
        <v>147</v>
      </c>
      <c r="AW816" s="14" t="s">
        <v>30</v>
      </c>
      <c r="AX816" s="14" t="s">
        <v>73</v>
      </c>
      <c r="AY816" s="250" t="s">
        <v>139</v>
      </c>
    </row>
    <row r="817" s="15" customFormat="1">
      <c r="A817" s="15"/>
      <c r="B817" s="262"/>
      <c r="C817" s="263"/>
      <c r="D817" s="231" t="s">
        <v>149</v>
      </c>
      <c r="E817" s="264" t="s">
        <v>1</v>
      </c>
      <c r="F817" s="265" t="s">
        <v>170</v>
      </c>
      <c r="G817" s="263"/>
      <c r="H817" s="266">
        <v>15</v>
      </c>
      <c r="I817" s="267"/>
      <c r="J817" s="263"/>
      <c r="K817" s="263"/>
      <c r="L817" s="268"/>
      <c r="M817" s="269"/>
      <c r="N817" s="270"/>
      <c r="O817" s="270"/>
      <c r="P817" s="270"/>
      <c r="Q817" s="270"/>
      <c r="R817" s="270"/>
      <c r="S817" s="270"/>
      <c r="T817" s="271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72" t="s">
        <v>149</v>
      </c>
      <c r="AU817" s="272" t="s">
        <v>147</v>
      </c>
      <c r="AV817" s="15" t="s">
        <v>146</v>
      </c>
      <c r="AW817" s="15" t="s">
        <v>30</v>
      </c>
      <c r="AX817" s="15" t="s">
        <v>81</v>
      </c>
      <c r="AY817" s="272" t="s">
        <v>139</v>
      </c>
    </row>
    <row r="818" s="2" customFormat="1" ht="24.15" customHeight="1">
      <c r="A818" s="38"/>
      <c r="B818" s="39"/>
      <c r="C818" s="251" t="s">
        <v>1038</v>
      </c>
      <c r="D818" s="251" t="s">
        <v>152</v>
      </c>
      <c r="E818" s="252" t="s">
        <v>1039</v>
      </c>
      <c r="F818" s="253" t="s">
        <v>1040</v>
      </c>
      <c r="G818" s="254" t="s">
        <v>174</v>
      </c>
      <c r="H818" s="255">
        <v>18</v>
      </c>
      <c r="I818" s="256"/>
      <c r="J818" s="257">
        <f>ROUND(I818*H818,2)</f>
        <v>0</v>
      </c>
      <c r="K818" s="258"/>
      <c r="L818" s="259"/>
      <c r="M818" s="260" t="s">
        <v>1</v>
      </c>
      <c r="N818" s="261" t="s">
        <v>39</v>
      </c>
      <c r="O818" s="91"/>
      <c r="P818" s="225">
        <f>O818*H818</f>
        <v>0</v>
      </c>
      <c r="Q818" s="225">
        <v>0.00025000000000000001</v>
      </c>
      <c r="R818" s="225">
        <f>Q818*H818</f>
        <v>0.0045000000000000005</v>
      </c>
      <c r="S818" s="225">
        <v>0</v>
      </c>
      <c r="T818" s="226">
        <f>S818*H818</f>
        <v>0</v>
      </c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R818" s="227" t="s">
        <v>338</v>
      </c>
      <c r="AT818" s="227" t="s">
        <v>152</v>
      </c>
      <c r="AU818" s="227" t="s">
        <v>147</v>
      </c>
      <c r="AY818" s="17" t="s">
        <v>139</v>
      </c>
      <c r="BE818" s="228">
        <f>IF(N818="základní",J818,0)</f>
        <v>0</v>
      </c>
      <c r="BF818" s="228">
        <f>IF(N818="snížená",J818,0)</f>
        <v>0</v>
      </c>
      <c r="BG818" s="228">
        <f>IF(N818="zákl. přenesená",J818,0)</f>
        <v>0</v>
      </c>
      <c r="BH818" s="228">
        <f>IF(N818="sníž. přenesená",J818,0)</f>
        <v>0</v>
      </c>
      <c r="BI818" s="228">
        <f>IF(N818="nulová",J818,0)</f>
        <v>0</v>
      </c>
      <c r="BJ818" s="17" t="s">
        <v>147</v>
      </c>
      <c r="BK818" s="228">
        <f>ROUND(I818*H818,2)</f>
        <v>0</v>
      </c>
      <c r="BL818" s="17" t="s">
        <v>257</v>
      </c>
      <c r="BM818" s="227" t="s">
        <v>1041</v>
      </c>
    </row>
    <row r="819" s="14" customFormat="1">
      <c r="A819" s="14"/>
      <c r="B819" s="240"/>
      <c r="C819" s="241"/>
      <c r="D819" s="231" t="s">
        <v>149</v>
      </c>
      <c r="E819" s="242" t="s">
        <v>1</v>
      </c>
      <c r="F819" s="243" t="s">
        <v>251</v>
      </c>
      <c r="G819" s="241"/>
      <c r="H819" s="244">
        <v>15</v>
      </c>
      <c r="I819" s="245"/>
      <c r="J819" s="241"/>
      <c r="K819" s="241"/>
      <c r="L819" s="246"/>
      <c r="M819" s="247"/>
      <c r="N819" s="248"/>
      <c r="O819" s="248"/>
      <c r="P819" s="248"/>
      <c r="Q819" s="248"/>
      <c r="R819" s="248"/>
      <c r="S819" s="248"/>
      <c r="T819" s="249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0" t="s">
        <v>149</v>
      </c>
      <c r="AU819" s="250" t="s">
        <v>147</v>
      </c>
      <c r="AV819" s="14" t="s">
        <v>147</v>
      </c>
      <c r="AW819" s="14" t="s">
        <v>30</v>
      </c>
      <c r="AX819" s="14" t="s">
        <v>81</v>
      </c>
      <c r="AY819" s="250" t="s">
        <v>139</v>
      </c>
    </row>
    <row r="820" s="14" customFormat="1">
      <c r="A820" s="14"/>
      <c r="B820" s="240"/>
      <c r="C820" s="241"/>
      <c r="D820" s="231" t="s">
        <v>149</v>
      </c>
      <c r="E820" s="241"/>
      <c r="F820" s="243" t="s">
        <v>1042</v>
      </c>
      <c r="G820" s="241"/>
      <c r="H820" s="244">
        <v>18</v>
      </c>
      <c r="I820" s="245"/>
      <c r="J820" s="241"/>
      <c r="K820" s="241"/>
      <c r="L820" s="246"/>
      <c r="M820" s="247"/>
      <c r="N820" s="248"/>
      <c r="O820" s="248"/>
      <c r="P820" s="248"/>
      <c r="Q820" s="248"/>
      <c r="R820" s="248"/>
      <c r="S820" s="248"/>
      <c r="T820" s="249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50" t="s">
        <v>149</v>
      </c>
      <c r="AU820" s="250" t="s">
        <v>147</v>
      </c>
      <c r="AV820" s="14" t="s">
        <v>147</v>
      </c>
      <c r="AW820" s="14" t="s">
        <v>4</v>
      </c>
      <c r="AX820" s="14" t="s">
        <v>81</v>
      </c>
      <c r="AY820" s="250" t="s">
        <v>139</v>
      </c>
    </row>
    <row r="821" s="2" customFormat="1" ht="24.15" customHeight="1">
      <c r="A821" s="38"/>
      <c r="B821" s="39"/>
      <c r="C821" s="215" t="s">
        <v>1043</v>
      </c>
      <c r="D821" s="215" t="s">
        <v>142</v>
      </c>
      <c r="E821" s="216" t="s">
        <v>1044</v>
      </c>
      <c r="F821" s="217" t="s">
        <v>1045</v>
      </c>
      <c r="G821" s="218" t="s">
        <v>174</v>
      </c>
      <c r="H821" s="219">
        <v>7</v>
      </c>
      <c r="I821" s="220"/>
      <c r="J821" s="221">
        <f>ROUND(I821*H821,2)</f>
        <v>0</v>
      </c>
      <c r="K821" s="222"/>
      <c r="L821" s="44"/>
      <c r="M821" s="223" t="s">
        <v>1</v>
      </c>
      <c r="N821" s="224" t="s">
        <v>39</v>
      </c>
      <c r="O821" s="91"/>
      <c r="P821" s="225">
        <f>O821*H821</f>
        <v>0</v>
      </c>
      <c r="Q821" s="225">
        <v>0</v>
      </c>
      <c r="R821" s="225">
        <f>Q821*H821</f>
        <v>0</v>
      </c>
      <c r="S821" s="225">
        <v>0</v>
      </c>
      <c r="T821" s="226">
        <f>S821*H821</f>
        <v>0</v>
      </c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227" t="s">
        <v>257</v>
      </c>
      <c r="AT821" s="227" t="s">
        <v>142</v>
      </c>
      <c r="AU821" s="227" t="s">
        <v>147</v>
      </c>
      <c r="AY821" s="17" t="s">
        <v>139</v>
      </c>
      <c r="BE821" s="228">
        <f>IF(N821="základní",J821,0)</f>
        <v>0</v>
      </c>
      <c r="BF821" s="228">
        <f>IF(N821="snížená",J821,0)</f>
        <v>0</v>
      </c>
      <c r="BG821" s="228">
        <f>IF(N821="zákl. přenesená",J821,0)</f>
        <v>0</v>
      </c>
      <c r="BH821" s="228">
        <f>IF(N821="sníž. přenesená",J821,0)</f>
        <v>0</v>
      </c>
      <c r="BI821" s="228">
        <f>IF(N821="nulová",J821,0)</f>
        <v>0</v>
      </c>
      <c r="BJ821" s="17" t="s">
        <v>147</v>
      </c>
      <c r="BK821" s="228">
        <f>ROUND(I821*H821,2)</f>
        <v>0</v>
      </c>
      <c r="BL821" s="17" t="s">
        <v>257</v>
      </c>
      <c r="BM821" s="227" t="s">
        <v>1046</v>
      </c>
    </row>
    <row r="822" s="13" customFormat="1">
      <c r="A822" s="13"/>
      <c r="B822" s="229"/>
      <c r="C822" s="230"/>
      <c r="D822" s="231" t="s">
        <v>149</v>
      </c>
      <c r="E822" s="232" t="s">
        <v>1</v>
      </c>
      <c r="F822" s="233" t="s">
        <v>1001</v>
      </c>
      <c r="G822" s="230"/>
      <c r="H822" s="232" t="s">
        <v>1</v>
      </c>
      <c r="I822" s="234"/>
      <c r="J822" s="230"/>
      <c r="K822" s="230"/>
      <c r="L822" s="235"/>
      <c r="M822" s="236"/>
      <c r="N822" s="237"/>
      <c r="O822" s="237"/>
      <c r="P822" s="237"/>
      <c r="Q822" s="237"/>
      <c r="R822" s="237"/>
      <c r="S822" s="237"/>
      <c r="T822" s="238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9" t="s">
        <v>149</v>
      </c>
      <c r="AU822" s="239" t="s">
        <v>147</v>
      </c>
      <c r="AV822" s="13" t="s">
        <v>81</v>
      </c>
      <c r="AW822" s="13" t="s">
        <v>30</v>
      </c>
      <c r="AX822" s="13" t="s">
        <v>73</v>
      </c>
      <c r="AY822" s="239" t="s">
        <v>139</v>
      </c>
    </row>
    <row r="823" s="14" customFormat="1">
      <c r="A823" s="14"/>
      <c r="B823" s="240"/>
      <c r="C823" s="241"/>
      <c r="D823" s="231" t="s">
        <v>149</v>
      </c>
      <c r="E823" s="242" t="s">
        <v>1</v>
      </c>
      <c r="F823" s="243" t="s">
        <v>183</v>
      </c>
      <c r="G823" s="241"/>
      <c r="H823" s="244">
        <v>7</v>
      </c>
      <c r="I823" s="245"/>
      <c r="J823" s="241"/>
      <c r="K823" s="241"/>
      <c r="L823" s="246"/>
      <c r="M823" s="247"/>
      <c r="N823" s="248"/>
      <c r="O823" s="248"/>
      <c r="P823" s="248"/>
      <c r="Q823" s="248"/>
      <c r="R823" s="248"/>
      <c r="S823" s="248"/>
      <c r="T823" s="249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0" t="s">
        <v>149</v>
      </c>
      <c r="AU823" s="250" t="s">
        <v>147</v>
      </c>
      <c r="AV823" s="14" t="s">
        <v>147</v>
      </c>
      <c r="AW823" s="14" t="s">
        <v>30</v>
      </c>
      <c r="AX823" s="14" t="s">
        <v>81</v>
      </c>
      <c r="AY823" s="250" t="s">
        <v>139</v>
      </c>
    </row>
    <row r="824" s="2" customFormat="1" ht="24.15" customHeight="1">
      <c r="A824" s="38"/>
      <c r="B824" s="39"/>
      <c r="C824" s="251" t="s">
        <v>1047</v>
      </c>
      <c r="D824" s="251" t="s">
        <v>152</v>
      </c>
      <c r="E824" s="252" t="s">
        <v>1048</v>
      </c>
      <c r="F824" s="253" t="s">
        <v>1049</v>
      </c>
      <c r="G824" s="254" t="s">
        <v>174</v>
      </c>
      <c r="H824" s="255">
        <v>8.0500000000000007</v>
      </c>
      <c r="I824" s="256"/>
      <c r="J824" s="257">
        <f>ROUND(I824*H824,2)</f>
        <v>0</v>
      </c>
      <c r="K824" s="258"/>
      <c r="L824" s="259"/>
      <c r="M824" s="260" t="s">
        <v>1</v>
      </c>
      <c r="N824" s="261" t="s">
        <v>39</v>
      </c>
      <c r="O824" s="91"/>
      <c r="P824" s="225">
        <f>O824*H824</f>
        <v>0</v>
      </c>
      <c r="Q824" s="225">
        <v>0.00052999999999999998</v>
      </c>
      <c r="R824" s="225">
        <f>Q824*H824</f>
        <v>0.0042665000000000003</v>
      </c>
      <c r="S824" s="225">
        <v>0</v>
      </c>
      <c r="T824" s="226">
        <f>S824*H824</f>
        <v>0</v>
      </c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R824" s="227" t="s">
        <v>338</v>
      </c>
      <c r="AT824" s="227" t="s">
        <v>152</v>
      </c>
      <c r="AU824" s="227" t="s">
        <v>147</v>
      </c>
      <c r="AY824" s="17" t="s">
        <v>139</v>
      </c>
      <c r="BE824" s="228">
        <f>IF(N824="základní",J824,0)</f>
        <v>0</v>
      </c>
      <c r="BF824" s="228">
        <f>IF(N824="snížená",J824,0)</f>
        <v>0</v>
      </c>
      <c r="BG824" s="228">
        <f>IF(N824="zákl. přenesená",J824,0)</f>
        <v>0</v>
      </c>
      <c r="BH824" s="228">
        <f>IF(N824="sníž. přenesená",J824,0)</f>
        <v>0</v>
      </c>
      <c r="BI824" s="228">
        <f>IF(N824="nulová",J824,0)</f>
        <v>0</v>
      </c>
      <c r="BJ824" s="17" t="s">
        <v>147</v>
      </c>
      <c r="BK824" s="228">
        <f>ROUND(I824*H824,2)</f>
        <v>0</v>
      </c>
      <c r="BL824" s="17" t="s">
        <v>257</v>
      </c>
      <c r="BM824" s="227" t="s">
        <v>1050</v>
      </c>
    </row>
    <row r="825" s="14" customFormat="1">
      <c r="A825" s="14"/>
      <c r="B825" s="240"/>
      <c r="C825" s="241"/>
      <c r="D825" s="231" t="s">
        <v>149</v>
      </c>
      <c r="E825" s="241"/>
      <c r="F825" s="243" t="s">
        <v>1051</v>
      </c>
      <c r="G825" s="241"/>
      <c r="H825" s="244">
        <v>8.0500000000000007</v>
      </c>
      <c r="I825" s="245"/>
      <c r="J825" s="241"/>
      <c r="K825" s="241"/>
      <c r="L825" s="246"/>
      <c r="M825" s="247"/>
      <c r="N825" s="248"/>
      <c r="O825" s="248"/>
      <c r="P825" s="248"/>
      <c r="Q825" s="248"/>
      <c r="R825" s="248"/>
      <c r="S825" s="248"/>
      <c r="T825" s="249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0" t="s">
        <v>149</v>
      </c>
      <c r="AU825" s="250" t="s">
        <v>147</v>
      </c>
      <c r="AV825" s="14" t="s">
        <v>147</v>
      </c>
      <c r="AW825" s="14" t="s">
        <v>4</v>
      </c>
      <c r="AX825" s="14" t="s">
        <v>81</v>
      </c>
      <c r="AY825" s="250" t="s">
        <v>139</v>
      </c>
    </row>
    <row r="826" s="2" customFormat="1" ht="24.15" customHeight="1">
      <c r="A826" s="38"/>
      <c r="B826" s="39"/>
      <c r="C826" s="215" t="s">
        <v>1052</v>
      </c>
      <c r="D826" s="215" t="s">
        <v>142</v>
      </c>
      <c r="E826" s="216" t="s">
        <v>1053</v>
      </c>
      <c r="F826" s="217" t="s">
        <v>1054</v>
      </c>
      <c r="G826" s="218" t="s">
        <v>160</v>
      </c>
      <c r="H826" s="219">
        <v>55</v>
      </c>
      <c r="I826" s="220"/>
      <c r="J826" s="221">
        <f>ROUND(I826*H826,2)</f>
        <v>0</v>
      </c>
      <c r="K826" s="222"/>
      <c r="L826" s="44"/>
      <c r="M826" s="223" t="s">
        <v>1</v>
      </c>
      <c r="N826" s="224" t="s">
        <v>39</v>
      </c>
      <c r="O826" s="91"/>
      <c r="P826" s="225">
        <f>O826*H826</f>
        <v>0</v>
      </c>
      <c r="Q826" s="225">
        <v>0</v>
      </c>
      <c r="R826" s="225">
        <f>Q826*H826</f>
        <v>0</v>
      </c>
      <c r="S826" s="225">
        <v>0</v>
      </c>
      <c r="T826" s="226">
        <f>S826*H826</f>
        <v>0</v>
      </c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227" t="s">
        <v>257</v>
      </c>
      <c r="AT826" s="227" t="s">
        <v>142</v>
      </c>
      <c r="AU826" s="227" t="s">
        <v>147</v>
      </c>
      <c r="AY826" s="17" t="s">
        <v>139</v>
      </c>
      <c r="BE826" s="228">
        <f>IF(N826="základní",J826,0)</f>
        <v>0</v>
      </c>
      <c r="BF826" s="228">
        <f>IF(N826="snížená",J826,0)</f>
        <v>0</v>
      </c>
      <c r="BG826" s="228">
        <f>IF(N826="zákl. přenesená",J826,0)</f>
        <v>0</v>
      </c>
      <c r="BH826" s="228">
        <f>IF(N826="sníž. přenesená",J826,0)</f>
        <v>0</v>
      </c>
      <c r="BI826" s="228">
        <f>IF(N826="nulová",J826,0)</f>
        <v>0</v>
      </c>
      <c r="BJ826" s="17" t="s">
        <v>147</v>
      </c>
      <c r="BK826" s="228">
        <f>ROUND(I826*H826,2)</f>
        <v>0</v>
      </c>
      <c r="BL826" s="17" t="s">
        <v>257</v>
      </c>
      <c r="BM826" s="227" t="s">
        <v>1055</v>
      </c>
    </row>
    <row r="827" s="14" customFormat="1">
      <c r="A827" s="14"/>
      <c r="B827" s="240"/>
      <c r="C827" s="241"/>
      <c r="D827" s="231" t="s">
        <v>149</v>
      </c>
      <c r="E827" s="242" t="s">
        <v>1</v>
      </c>
      <c r="F827" s="243" t="s">
        <v>463</v>
      </c>
      <c r="G827" s="241"/>
      <c r="H827" s="244">
        <v>55</v>
      </c>
      <c r="I827" s="245"/>
      <c r="J827" s="241"/>
      <c r="K827" s="241"/>
      <c r="L827" s="246"/>
      <c r="M827" s="247"/>
      <c r="N827" s="248"/>
      <c r="O827" s="248"/>
      <c r="P827" s="248"/>
      <c r="Q827" s="248"/>
      <c r="R827" s="248"/>
      <c r="S827" s="248"/>
      <c r="T827" s="249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0" t="s">
        <v>149</v>
      </c>
      <c r="AU827" s="250" t="s">
        <v>147</v>
      </c>
      <c r="AV827" s="14" t="s">
        <v>147</v>
      </c>
      <c r="AW827" s="14" t="s">
        <v>30</v>
      </c>
      <c r="AX827" s="14" t="s">
        <v>81</v>
      </c>
      <c r="AY827" s="250" t="s">
        <v>139</v>
      </c>
    </row>
    <row r="828" s="2" customFormat="1" ht="24.15" customHeight="1">
      <c r="A828" s="38"/>
      <c r="B828" s="39"/>
      <c r="C828" s="215" t="s">
        <v>1056</v>
      </c>
      <c r="D828" s="215" t="s">
        <v>142</v>
      </c>
      <c r="E828" s="216" t="s">
        <v>1057</v>
      </c>
      <c r="F828" s="217" t="s">
        <v>1058</v>
      </c>
      <c r="G828" s="218" t="s">
        <v>160</v>
      </c>
      <c r="H828" s="219">
        <v>15</v>
      </c>
      <c r="I828" s="220"/>
      <c r="J828" s="221">
        <f>ROUND(I828*H828,2)</f>
        <v>0</v>
      </c>
      <c r="K828" s="222"/>
      <c r="L828" s="44"/>
      <c r="M828" s="223" t="s">
        <v>1</v>
      </c>
      <c r="N828" s="224" t="s">
        <v>39</v>
      </c>
      <c r="O828" s="91"/>
      <c r="P828" s="225">
        <f>O828*H828</f>
        <v>0</v>
      </c>
      <c r="Q828" s="225">
        <v>0</v>
      </c>
      <c r="R828" s="225">
        <f>Q828*H828</f>
        <v>0</v>
      </c>
      <c r="S828" s="225">
        <v>0</v>
      </c>
      <c r="T828" s="226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227" t="s">
        <v>257</v>
      </c>
      <c r="AT828" s="227" t="s">
        <v>142</v>
      </c>
      <c r="AU828" s="227" t="s">
        <v>147</v>
      </c>
      <c r="AY828" s="17" t="s">
        <v>139</v>
      </c>
      <c r="BE828" s="228">
        <f>IF(N828="základní",J828,0)</f>
        <v>0</v>
      </c>
      <c r="BF828" s="228">
        <f>IF(N828="snížená",J828,0)</f>
        <v>0</v>
      </c>
      <c r="BG828" s="228">
        <f>IF(N828="zákl. přenesená",J828,0)</f>
        <v>0</v>
      </c>
      <c r="BH828" s="228">
        <f>IF(N828="sníž. přenesená",J828,0)</f>
        <v>0</v>
      </c>
      <c r="BI828" s="228">
        <f>IF(N828="nulová",J828,0)</f>
        <v>0</v>
      </c>
      <c r="BJ828" s="17" t="s">
        <v>147</v>
      </c>
      <c r="BK828" s="228">
        <f>ROUND(I828*H828,2)</f>
        <v>0</v>
      </c>
      <c r="BL828" s="17" t="s">
        <v>257</v>
      </c>
      <c r="BM828" s="227" t="s">
        <v>1059</v>
      </c>
    </row>
    <row r="829" s="14" customFormat="1">
      <c r="A829" s="14"/>
      <c r="B829" s="240"/>
      <c r="C829" s="241"/>
      <c r="D829" s="231" t="s">
        <v>149</v>
      </c>
      <c r="E829" s="242" t="s">
        <v>1</v>
      </c>
      <c r="F829" s="243" t="s">
        <v>251</v>
      </c>
      <c r="G829" s="241"/>
      <c r="H829" s="244">
        <v>15</v>
      </c>
      <c r="I829" s="245"/>
      <c r="J829" s="241"/>
      <c r="K829" s="241"/>
      <c r="L829" s="246"/>
      <c r="M829" s="247"/>
      <c r="N829" s="248"/>
      <c r="O829" s="248"/>
      <c r="P829" s="248"/>
      <c r="Q829" s="248"/>
      <c r="R829" s="248"/>
      <c r="S829" s="248"/>
      <c r="T829" s="249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0" t="s">
        <v>149</v>
      </c>
      <c r="AU829" s="250" t="s">
        <v>147</v>
      </c>
      <c r="AV829" s="14" t="s">
        <v>147</v>
      </c>
      <c r="AW829" s="14" t="s">
        <v>30</v>
      </c>
      <c r="AX829" s="14" t="s">
        <v>81</v>
      </c>
      <c r="AY829" s="250" t="s">
        <v>139</v>
      </c>
    </row>
    <row r="830" s="2" customFormat="1" ht="21.75" customHeight="1">
      <c r="A830" s="38"/>
      <c r="B830" s="39"/>
      <c r="C830" s="215" t="s">
        <v>1060</v>
      </c>
      <c r="D830" s="215" t="s">
        <v>142</v>
      </c>
      <c r="E830" s="216" t="s">
        <v>1061</v>
      </c>
      <c r="F830" s="217" t="s">
        <v>1062</v>
      </c>
      <c r="G830" s="218" t="s">
        <v>160</v>
      </c>
      <c r="H830" s="219">
        <v>38</v>
      </c>
      <c r="I830" s="220"/>
      <c r="J830" s="221">
        <f>ROUND(I830*H830,2)</f>
        <v>0</v>
      </c>
      <c r="K830" s="222"/>
      <c r="L830" s="44"/>
      <c r="M830" s="223" t="s">
        <v>1</v>
      </c>
      <c r="N830" s="224" t="s">
        <v>39</v>
      </c>
      <c r="O830" s="91"/>
      <c r="P830" s="225">
        <f>O830*H830</f>
        <v>0</v>
      </c>
      <c r="Q830" s="225">
        <v>0</v>
      </c>
      <c r="R830" s="225">
        <f>Q830*H830</f>
        <v>0</v>
      </c>
      <c r="S830" s="225">
        <v>0</v>
      </c>
      <c r="T830" s="226">
        <f>S830*H830</f>
        <v>0</v>
      </c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R830" s="227" t="s">
        <v>257</v>
      </c>
      <c r="AT830" s="227" t="s">
        <v>142</v>
      </c>
      <c r="AU830" s="227" t="s">
        <v>147</v>
      </c>
      <c r="AY830" s="17" t="s">
        <v>139</v>
      </c>
      <c r="BE830" s="228">
        <f>IF(N830="základní",J830,0)</f>
        <v>0</v>
      </c>
      <c r="BF830" s="228">
        <f>IF(N830="snížená",J830,0)</f>
        <v>0</v>
      </c>
      <c r="BG830" s="228">
        <f>IF(N830="zákl. přenesená",J830,0)</f>
        <v>0</v>
      </c>
      <c r="BH830" s="228">
        <f>IF(N830="sníž. přenesená",J830,0)</f>
        <v>0</v>
      </c>
      <c r="BI830" s="228">
        <f>IF(N830="nulová",J830,0)</f>
        <v>0</v>
      </c>
      <c r="BJ830" s="17" t="s">
        <v>147</v>
      </c>
      <c r="BK830" s="228">
        <f>ROUND(I830*H830,2)</f>
        <v>0</v>
      </c>
      <c r="BL830" s="17" t="s">
        <v>257</v>
      </c>
      <c r="BM830" s="227" t="s">
        <v>1063</v>
      </c>
    </row>
    <row r="831" s="2" customFormat="1" ht="24.15" customHeight="1">
      <c r="A831" s="38"/>
      <c r="B831" s="39"/>
      <c r="C831" s="215" t="s">
        <v>1064</v>
      </c>
      <c r="D831" s="215" t="s">
        <v>142</v>
      </c>
      <c r="E831" s="216" t="s">
        <v>1065</v>
      </c>
      <c r="F831" s="217" t="s">
        <v>1066</v>
      </c>
      <c r="G831" s="218" t="s">
        <v>160</v>
      </c>
      <c r="H831" s="219">
        <v>1</v>
      </c>
      <c r="I831" s="220"/>
      <c r="J831" s="221">
        <f>ROUND(I831*H831,2)</f>
        <v>0</v>
      </c>
      <c r="K831" s="222"/>
      <c r="L831" s="44"/>
      <c r="M831" s="223" t="s">
        <v>1</v>
      </c>
      <c r="N831" s="224" t="s">
        <v>39</v>
      </c>
      <c r="O831" s="91"/>
      <c r="P831" s="225">
        <f>O831*H831</f>
        <v>0</v>
      </c>
      <c r="Q831" s="225">
        <v>0</v>
      </c>
      <c r="R831" s="225">
        <f>Q831*H831</f>
        <v>0</v>
      </c>
      <c r="S831" s="225">
        <v>0</v>
      </c>
      <c r="T831" s="226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227" t="s">
        <v>257</v>
      </c>
      <c r="AT831" s="227" t="s">
        <v>142</v>
      </c>
      <c r="AU831" s="227" t="s">
        <v>147</v>
      </c>
      <c r="AY831" s="17" t="s">
        <v>139</v>
      </c>
      <c r="BE831" s="228">
        <f>IF(N831="základní",J831,0)</f>
        <v>0</v>
      </c>
      <c r="BF831" s="228">
        <f>IF(N831="snížená",J831,0)</f>
        <v>0</v>
      </c>
      <c r="BG831" s="228">
        <f>IF(N831="zákl. přenesená",J831,0)</f>
        <v>0</v>
      </c>
      <c r="BH831" s="228">
        <f>IF(N831="sníž. přenesená",J831,0)</f>
        <v>0</v>
      </c>
      <c r="BI831" s="228">
        <f>IF(N831="nulová",J831,0)</f>
        <v>0</v>
      </c>
      <c r="BJ831" s="17" t="s">
        <v>147</v>
      </c>
      <c r="BK831" s="228">
        <f>ROUND(I831*H831,2)</f>
        <v>0</v>
      </c>
      <c r="BL831" s="17" t="s">
        <v>257</v>
      </c>
      <c r="BM831" s="227" t="s">
        <v>1067</v>
      </c>
    </row>
    <row r="832" s="2" customFormat="1" ht="24.15" customHeight="1">
      <c r="A832" s="38"/>
      <c r="B832" s="39"/>
      <c r="C832" s="251" t="s">
        <v>1068</v>
      </c>
      <c r="D832" s="251" t="s">
        <v>152</v>
      </c>
      <c r="E832" s="252" t="s">
        <v>1069</v>
      </c>
      <c r="F832" s="253" t="s">
        <v>1070</v>
      </c>
      <c r="G832" s="254" t="s">
        <v>160</v>
      </c>
      <c r="H832" s="255">
        <v>1</v>
      </c>
      <c r="I832" s="256"/>
      <c r="J832" s="257">
        <f>ROUND(I832*H832,2)</f>
        <v>0</v>
      </c>
      <c r="K832" s="258"/>
      <c r="L832" s="259"/>
      <c r="M832" s="260" t="s">
        <v>1</v>
      </c>
      <c r="N832" s="261" t="s">
        <v>39</v>
      </c>
      <c r="O832" s="91"/>
      <c r="P832" s="225">
        <f>O832*H832</f>
        <v>0</v>
      </c>
      <c r="Q832" s="225">
        <v>0.0016199999999999999</v>
      </c>
      <c r="R832" s="225">
        <f>Q832*H832</f>
        <v>0.0016199999999999999</v>
      </c>
      <c r="S832" s="225">
        <v>0</v>
      </c>
      <c r="T832" s="226">
        <f>S832*H832</f>
        <v>0</v>
      </c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R832" s="227" t="s">
        <v>338</v>
      </c>
      <c r="AT832" s="227" t="s">
        <v>152</v>
      </c>
      <c r="AU832" s="227" t="s">
        <v>147</v>
      </c>
      <c r="AY832" s="17" t="s">
        <v>139</v>
      </c>
      <c r="BE832" s="228">
        <f>IF(N832="základní",J832,0)</f>
        <v>0</v>
      </c>
      <c r="BF832" s="228">
        <f>IF(N832="snížená",J832,0)</f>
        <v>0</v>
      </c>
      <c r="BG832" s="228">
        <f>IF(N832="zákl. přenesená",J832,0)</f>
        <v>0</v>
      </c>
      <c r="BH832" s="228">
        <f>IF(N832="sníž. přenesená",J832,0)</f>
        <v>0</v>
      </c>
      <c r="BI832" s="228">
        <f>IF(N832="nulová",J832,0)</f>
        <v>0</v>
      </c>
      <c r="BJ832" s="17" t="s">
        <v>147</v>
      </c>
      <c r="BK832" s="228">
        <f>ROUND(I832*H832,2)</f>
        <v>0</v>
      </c>
      <c r="BL832" s="17" t="s">
        <v>257</v>
      </c>
      <c r="BM832" s="227" t="s">
        <v>1071</v>
      </c>
    </row>
    <row r="833" s="2" customFormat="1" ht="24.15" customHeight="1">
      <c r="A833" s="38"/>
      <c r="B833" s="39"/>
      <c r="C833" s="215" t="s">
        <v>1072</v>
      </c>
      <c r="D833" s="215" t="s">
        <v>142</v>
      </c>
      <c r="E833" s="216" t="s">
        <v>1073</v>
      </c>
      <c r="F833" s="217" t="s">
        <v>1074</v>
      </c>
      <c r="G833" s="218" t="s">
        <v>160</v>
      </c>
      <c r="H833" s="219">
        <v>1</v>
      </c>
      <c r="I833" s="220"/>
      <c r="J833" s="221">
        <f>ROUND(I833*H833,2)</f>
        <v>0</v>
      </c>
      <c r="K833" s="222"/>
      <c r="L833" s="44"/>
      <c r="M833" s="223" t="s">
        <v>1</v>
      </c>
      <c r="N833" s="224" t="s">
        <v>39</v>
      </c>
      <c r="O833" s="91"/>
      <c r="P833" s="225">
        <f>O833*H833</f>
        <v>0</v>
      </c>
      <c r="Q833" s="225">
        <v>0</v>
      </c>
      <c r="R833" s="225">
        <f>Q833*H833</f>
        <v>0</v>
      </c>
      <c r="S833" s="225">
        <v>0.014999999999999999</v>
      </c>
      <c r="T833" s="226">
        <f>S833*H833</f>
        <v>0.014999999999999999</v>
      </c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R833" s="227" t="s">
        <v>257</v>
      </c>
      <c r="AT833" s="227" t="s">
        <v>142</v>
      </c>
      <c r="AU833" s="227" t="s">
        <v>147</v>
      </c>
      <c r="AY833" s="17" t="s">
        <v>139</v>
      </c>
      <c r="BE833" s="228">
        <f>IF(N833="základní",J833,0)</f>
        <v>0</v>
      </c>
      <c r="BF833" s="228">
        <f>IF(N833="snížená",J833,0)</f>
        <v>0</v>
      </c>
      <c r="BG833" s="228">
        <f>IF(N833="zákl. přenesená",J833,0)</f>
        <v>0</v>
      </c>
      <c r="BH833" s="228">
        <f>IF(N833="sníž. přenesená",J833,0)</f>
        <v>0</v>
      </c>
      <c r="BI833" s="228">
        <f>IF(N833="nulová",J833,0)</f>
        <v>0</v>
      </c>
      <c r="BJ833" s="17" t="s">
        <v>147</v>
      </c>
      <c r="BK833" s="228">
        <f>ROUND(I833*H833,2)</f>
        <v>0</v>
      </c>
      <c r="BL833" s="17" t="s">
        <v>257</v>
      </c>
      <c r="BM833" s="227" t="s">
        <v>1075</v>
      </c>
    </row>
    <row r="834" s="2" customFormat="1" ht="24.15" customHeight="1">
      <c r="A834" s="38"/>
      <c r="B834" s="39"/>
      <c r="C834" s="215" t="s">
        <v>1076</v>
      </c>
      <c r="D834" s="215" t="s">
        <v>142</v>
      </c>
      <c r="E834" s="216" t="s">
        <v>1077</v>
      </c>
      <c r="F834" s="217" t="s">
        <v>1078</v>
      </c>
      <c r="G834" s="218" t="s">
        <v>160</v>
      </c>
      <c r="H834" s="219">
        <v>7</v>
      </c>
      <c r="I834" s="220"/>
      <c r="J834" s="221">
        <f>ROUND(I834*H834,2)</f>
        <v>0</v>
      </c>
      <c r="K834" s="222"/>
      <c r="L834" s="44"/>
      <c r="M834" s="223" t="s">
        <v>1</v>
      </c>
      <c r="N834" s="224" t="s">
        <v>39</v>
      </c>
      <c r="O834" s="91"/>
      <c r="P834" s="225">
        <f>O834*H834</f>
        <v>0</v>
      </c>
      <c r="Q834" s="225">
        <v>0</v>
      </c>
      <c r="R834" s="225">
        <f>Q834*H834</f>
        <v>0</v>
      </c>
      <c r="S834" s="225">
        <v>0.00023000000000000001</v>
      </c>
      <c r="T834" s="226">
        <f>S834*H834</f>
        <v>0.0016100000000000001</v>
      </c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R834" s="227" t="s">
        <v>257</v>
      </c>
      <c r="AT834" s="227" t="s">
        <v>142</v>
      </c>
      <c r="AU834" s="227" t="s">
        <v>147</v>
      </c>
      <c r="AY834" s="17" t="s">
        <v>139</v>
      </c>
      <c r="BE834" s="228">
        <f>IF(N834="základní",J834,0)</f>
        <v>0</v>
      </c>
      <c r="BF834" s="228">
        <f>IF(N834="snížená",J834,0)</f>
        <v>0</v>
      </c>
      <c r="BG834" s="228">
        <f>IF(N834="zákl. přenesená",J834,0)</f>
        <v>0</v>
      </c>
      <c r="BH834" s="228">
        <f>IF(N834="sníž. přenesená",J834,0)</f>
        <v>0</v>
      </c>
      <c r="BI834" s="228">
        <f>IF(N834="nulová",J834,0)</f>
        <v>0</v>
      </c>
      <c r="BJ834" s="17" t="s">
        <v>147</v>
      </c>
      <c r="BK834" s="228">
        <f>ROUND(I834*H834,2)</f>
        <v>0</v>
      </c>
      <c r="BL834" s="17" t="s">
        <v>257</v>
      </c>
      <c r="BM834" s="227" t="s">
        <v>1079</v>
      </c>
    </row>
    <row r="835" s="14" customFormat="1">
      <c r="A835" s="14"/>
      <c r="B835" s="240"/>
      <c r="C835" s="241"/>
      <c r="D835" s="231" t="s">
        <v>149</v>
      </c>
      <c r="E835" s="242" t="s">
        <v>1</v>
      </c>
      <c r="F835" s="243" t="s">
        <v>183</v>
      </c>
      <c r="G835" s="241"/>
      <c r="H835" s="244">
        <v>7</v>
      </c>
      <c r="I835" s="245"/>
      <c r="J835" s="241"/>
      <c r="K835" s="241"/>
      <c r="L835" s="246"/>
      <c r="M835" s="247"/>
      <c r="N835" s="248"/>
      <c r="O835" s="248"/>
      <c r="P835" s="248"/>
      <c r="Q835" s="248"/>
      <c r="R835" s="248"/>
      <c r="S835" s="248"/>
      <c r="T835" s="249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0" t="s">
        <v>149</v>
      </c>
      <c r="AU835" s="250" t="s">
        <v>147</v>
      </c>
      <c r="AV835" s="14" t="s">
        <v>147</v>
      </c>
      <c r="AW835" s="14" t="s">
        <v>30</v>
      </c>
      <c r="AX835" s="14" t="s">
        <v>81</v>
      </c>
      <c r="AY835" s="250" t="s">
        <v>139</v>
      </c>
    </row>
    <row r="836" s="2" customFormat="1" ht="24.15" customHeight="1">
      <c r="A836" s="38"/>
      <c r="B836" s="39"/>
      <c r="C836" s="215" t="s">
        <v>1080</v>
      </c>
      <c r="D836" s="215" t="s">
        <v>142</v>
      </c>
      <c r="E836" s="216" t="s">
        <v>1081</v>
      </c>
      <c r="F836" s="217" t="s">
        <v>1082</v>
      </c>
      <c r="G836" s="218" t="s">
        <v>160</v>
      </c>
      <c r="H836" s="219">
        <v>1</v>
      </c>
      <c r="I836" s="220"/>
      <c r="J836" s="221">
        <f>ROUND(I836*H836,2)</f>
        <v>0</v>
      </c>
      <c r="K836" s="222"/>
      <c r="L836" s="44"/>
      <c r="M836" s="223" t="s">
        <v>1</v>
      </c>
      <c r="N836" s="224" t="s">
        <v>39</v>
      </c>
      <c r="O836" s="91"/>
      <c r="P836" s="225">
        <f>O836*H836</f>
        <v>0</v>
      </c>
      <c r="Q836" s="225">
        <v>0</v>
      </c>
      <c r="R836" s="225">
        <f>Q836*H836</f>
        <v>0</v>
      </c>
      <c r="S836" s="225">
        <v>0</v>
      </c>
      <c r="T836" s="226">
        <f>S836*H836</f>
        <v>0</v>
      </c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R836" s="227" t="s">
        <v>257</v>
      </c>
      <c r="AT836" s="227" t="s">
        <v>142</v>
      </c>
      <c r="AU836" s="227" t="s">
        <v>147</v>
      </c>
      <c r="AY836" s="17" t="s">
        <v>139</v>
      </c>
      <c r="BE836" s="228">
        <f>IF(N836="základní",J836,0)</f>
        <v>0</v>
      </c>
      <c r="BF836" s="228">
        <f>IF(N836="snížená",J836,0)</f>
        <v>0</v>
      </c>
      <c r="BG836" s="228">
        <f>IF(N836="zákl. přenesená",J836,0)</f>
        <v>0</v>
      </c>
      <c r="BH836" s="228">
        <f>IF(N836="sníž. přenesená",J836,0)</f>
        <v>0</v>
      </c>
      <c r="BI836" s="228">
        <f>IF(N836="nulová",J836,0)</f>
        <v>0</v>
      </c>
      <c r="BJ836" s="17" t="s">
        <v>147</v>
      </c>
      <c r="BK836" s="228">
        <f>ROUND(I836*H836,2)</f>
        <v>0</v>
      </c>
      <c r="BL836" s="17" t="s">
        <v>257</v>
      </c>
      <c r="BM836" s="227" t="s">
        <v>1083</v>
      </c>
    </row>
    <row r="837" s="2" customFormat="1" ht="16.5" customHeight="1">
      <c r="A837" s="38"/>
      <c r="B837" s="39"/>
      <c r="C837" s="251" t="s">
        <v>1084</v>
      </c>
      <c r="D837" s="251" t="s">
        <v>152</v>
      </c>
      <c r="E837" s="252" t="s">
        <v>1085</v>
      </c>
      <c r="F837" s="253" t="s">
        <v>1086</v>
      </c>
      <c r="G837" s="254" t="s">
        <v>160</v>
      </c>
      <c r="H837" s="255">
        <v>1</v>
      </c>
      <c r="I837" s="256"/>
      <c r="J837" s="257">
        <f>ROUND(I837*H837,2)</f>
        <v>0</v>
      </c>
      <c r="K837" s="258"/>
      <c r="L837" s="259"/>
      <c r="M837" s="260" t="s">
        <v>1</v>
      </c>
      <c r="N837" s="261" t="s">
        <v>39</v>
      </c>
      <c r="O837" s="91"/>
      <c r="P837" s="225">
        <f>O837*H837</f>
        <v>0</v>
      </c>
      <c r="Q837" s="225">
        <v>1.0000000000000001E-05</v>
      </c>
      <c r="R837" s="225">
        <f>Q837*H837</f>
        <v>1.0000000000000001E-05</v>
      </c>
      <c r="S837" s="225">
        <v>0</v>
      </c>
      <c r="T837" s="226">
        <f>S837*H837</f>
        <v>0</v>
      </c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R837" s="227" t="s">
        <v>338</v>
      </c>
      <c r="AT837" s="227" t="s">
        <v>152</v>
      </c>
      <c r="AU837" s="227" t="s">
        <v>147</v>
      </c>
      <c r="AY837" s="17" t="s">
        <v>139</v>
      </c>
      <c r="BE837" s="228">
        <f>IF(N837="základní",J837,0)</f>
        <v>0</v>
      </c>
      <c r="BF837" s="228">
        <f>IF(N837="snížená",J837,0)</f>
        <v>0</v>
      </c>
      <c r="BG837" s="228">
        <f>IF(N837="zákl. přenesená",J837,0)</f>
        <v>0</v>
      </c>
      <c r="BH837" s="228">
        <f>IF(N837="sníž. přenesená",J837,0)</f>
        <v>0</v>
      </c>
      <c r="BI837" s="228">
        <f>IF(N837="nulová",J837,0)</f>
        <v>0</v>
      </c>
      <c r="BJ837" s="17" t="s">
        <v>147</v>
      </c>
      <c r="BK837" s="228">
        <f>ROUND(I837*H837,2)</f>
        <v>0</v>
      </c>
      <c r="BL837" s="17" t="s">
        <v>257</v>
      </c>
      <c r="BM837" s="227" t="s">
        <v>1087</v>
      </c>
    </row>
    <row r="838" s="14" customFormat="1">
      <c r="A838" s="14"/>
      <c r="B838" s="240"/>
      <c r="C838" s="241"/>
      <c r="D838" s="231" t="s">
        <v>149</v>
      </c>
      <c r="E838" s="242" t="s">
        <v>1</v>
      </c>
      <c r="F838" s="243" t="s">
        <v>81</v>
      </c>
      <c r="G838" s="241"/>
      <c r="H838" s="244">
        <v>1</v>
      </c>
      <c r="I838" s="245"/>
      <c r="J838" s="241"/>
      <c r="K838" s="241"/>
      <c r="L838" s="246"/>
      <c r="M838" s="247"/>
      <c r="N838" s="248"/>
      <c r="O838" s="248"/>
      <c r="P838" s="248"/>
      <c r="Q838" s="248"/>
      <c r="R838" s="248"/>
      <c r="S838" s="248"/>
      <c r="T838" s="249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0" t="s">
        <v>149</v>
      </c>
      <c r="AU838" s="250" t="s">
        <v>147</v>
      </c>
      <c r="AV838" s="14" t="s">
        <v>147</v>
      </c>
      <c r="AW838" s="14" t="s">
        <v>30</v>
      </c>
      <c r="AX838" s="14" t="s">
        <v>81</v>
      </c>
      <c r="AY838" s="250" t="s">
        <v>139</v>
      </c>
    </row>
    <row r="839" s="2" customFormat="1" ht="24.15" customHeight="1">
      <c r="A839" s="38"/>
      <c r="B839" s="39"/>
      <c r="C839" s="215" t="s">
        <v>1088</v>
      </c>
      <c r="D839" s="215" t="s">
        <v>142</v>
      </c>
      <c r="E839" s="216" t="s">
        <v>1089</v>
      </c>
      <c r="F839" s="217" t="s">
        <v>1090</v>
      </c>
      <c r="G839" s="218" t="s">
        <v>160</v>
      </c>
      <c r="H839" s="219">
        <v>7</v>
      </c>
      <c r="I839" s="220"/>
      <c r="J839" s="221">
        <f>ROUND(I839*H839,2)</f>
        <v>0</v>
      </c>
      <c r="K839" s="222"/>
      <c r="L839" s="44"/>
      <c r="M839" s="223" t="s">
        <v>1</v>
      </c>
      <c r="N839" s="224" t="s">
        <v>39</v>
      </c>
      <c r="O839" s="91"/>
      <c r="P839" s="225">
        <f>O839*H839</f>
        <v>0</v>
      </c>
      <c r="Q839" s="225">
        <v>0</v>
      </c>
      <c r="R839" s="225">
        <f>Q839*H839</f>
        <v>0</v>
      </c>
      <c r="S839" s="225">
        <v>0</v>
      </c>
      <c r="T839" s="226">
        <f>S839*H839</f>
        <v>0</v>
      </c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R839" s="227" t="s">
        <v>257</v>
      </c>
      <c r="AT839" s="227" t="s">
        <v>142</v>
      </c>
      <c r="AU839" s="227" t="s">
        <v>147</v>
      </c>
      <c r="AY839" s="17" t="s">
        <v>139</v>
      </c>
      <c r="BE839" s="228">
        <f>IF(N839="základní",J839,0)</f>
        <v>0</v>
      </c>
      <c r="BF839" s="228">
        <f>IF(N839="snížená",J839,0)</f>
        <v>0</v>
      </c>
      <c r="BG839" s="228">
        <f>IF(N839="zákl. přenesená",J839,0)</f>
        <v>0</v>
      </c>
      <c r="BH839" s="228">
        <f>IF(N839="sníž. přenesená",J839,0)</f>
        <v>0</v>
      </c>
      <c r="BI839" s="228">
        <f>IF(N839="nulová",J839,0)</f>
        <v>0</v>
      </c>
      <c r="BJ839" s="17" t="s">
        <v>147</v>
      </c>
      <c r="BK839" s="228">
        <f>ROUND(I839*H839,2)</f>
        <v>0</v>
      </c>
      <c r="BL839" s="17" t="s">
        <v>257</v>
      </c>
      <c r="BM839" s="227" t="s">
        <v>1091</v>
      </c>
    </row>
    <row r="840" s="13" customFormat="1">
      <c r="A840" s="13"/>
      <c r="B840" s="229"/>
      <c r="C840" s="230"/>
      <c r="D840" s="231" t="s">
        <v>149</v>
      </c>
      <c r="E840" s="232" t="s">
        <v>1</v>
      </c>
      <c r="F840" s="233" t="s">
        <v>823</v>
      </c>
      <c r="G840" s="230"/>
      <c r="H840" s="232" t="s">
        <v>1</v>
      </c>
      <c r="I840" s="234"/>
      <c r="J840" s="230"/>
      <c r="K840" s="230"/>
      <c r="L840" s="235"/>
      <c r="M840" s="236"/>
      <c r="N840" s="237"/>
      <c r="O840" s="237"/>
      <c r="P840" s="237"/>
      <c r="Q840" s="237"/>
      <c r="R840" s="237"/>
      <c r="S840" s="237"/>
      <c r="T840" s="238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9" t="s">
        <v>149</v>
      </c>
      <c r="AU840" s="239" t="s">
        <v>147</v>
      </c>
      <c r="AV840" s="13" t="s">
        <v>81</v>
      </c>
      <c r="AW840" s="13" t="s">
        <v>30</v>
      </c>
      <c r="AX840" s="13" t="s">
        <v>73</v>
      </c>
      <c r="AY840" s="239" t="s">
        <v>139</v>
      </c>
    </row>
    <row r="841" s="14" customFormat="1">
      <c r="A841" s="14"/>
      <c r="B841" s="240"/>
      <c r="C841" s="241"/>
      <c r="D841" s="231" t="s">
        <v>149</v>
      </c>
      <c r="E841" s="242" t="s">
        <v>1</v>
      </c>
      <c r="F841" s="243" t="s">
        <v>147</v>
      </c>
      <c r="G841" s="241"/>
      <c r="H841" s="244">
        <v>2</v>
      </c>
      <c r="I841" s="245"/>
      <c r="J841" s="241"/>
      <c r="K841" s="241"/>
      <c r="L841" s="246"/>
      <c r="M841" s="247"/>
      <c r="N841" s="248"/>
      <c r="O841" s="248"/>
      <c r="P841" s="248"/>
      <c r="Q841" s="248"/>
      <c r="R841" s="248"/>
      <c r="S841" s="248"/>
      <c r="T841" s="249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50" t="s">
        <v>149</v>
      </c>
      <c r="AU841" s="250" t="s">
        <v>147</v>
      </c>
      <c r="AV841" s="14" t="s">
        <v>147</v>
      </c>
      <c r="AW841" s="14" t="s">
        <v>30</v>
      </c>
      <c r="AX841" s="14" t="s">
        <v>73</v>
      </c>
      <c r="AY841" s="250" t="s">
        <v>139</v>
      </c>
    </row>
    <row r="842" s="13" customFormat="1">
      <c r="A842" s="13"/>
      <c r="B842" s="229"/>
      <c r="C842" s="230"/>
      <c r="D842" s="231" t="s">
        <v>149</v>
      </c>
      <c r="E842" s="232" t="s">
        <v>1</v>
      </c>
      <c r="F842" s="233" t="s">
        <v>231</v>
      </c>
      <c r="G842" s="230"/>
      <c r="H842" s="232" t="s">
        <v>1</v>
      </c>
      <c r="I842" s="234"/>
      <c r="J842" s="230"/>
      <c r="K842" s="230"/>
      <c r="L842" s="235"/>
      <c r="M842" s="236"/>
      <c r="N842" s="237"/>
      <c r="O842" s="237"/>
      <c r="P842" s="237"/>
      <c r="Q842" s="237"/>
      <c r="R842" s="237"/>
      <c r="S842" s="237"/>
      <c r="T842" s="238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9" t="s">
        <v>149</v>
      </c>
      <c r="AU842" s="239" t="s">
        <v>147</v>
      </c>
      <c r="AV842" s="13" t="s">
        <v>81</v>
      </c>
      <c r="AW842" s="13" t="s">
        <v>30</v>
      </c>
      <c r="AX842" s="13" t="s">
        <v>73</v>
      </c>
      <c r="AY842" s="239" t="s">
        <v>139</v>
      </c>
    </row>
    <row r="843" s="14" customFormat="1">
      <c r="A843" s="14"/>
      <c r="B843" s="240"/>
      <c r="C843" s="241"/>
      <c r="D843" s="231" t="s">
        <v>149</v>
      </c>
      <c r="E843" s="242" t="s">
        <v>1</v>
      </c>
      <c r="F843" s="243" t="s">
        <v>81</v>
      </c>
      <c r="G843" s="241"/>
      <c r="H843" s="244">
        <v>1</v>
      </c>
      <c r="I843" s="245"/>
      <c r="J843" s="241"/>
      <c r="K843" s="241"/>
      <c r="L843" s="246"/>
      <c r="M843" s="247"/>
      <c r="N843" s="248"/>
      <c r="O843" s="248"/>
      <c r="P843" s="248"/>
      <c r="Q843" s="248"/>
      <c r="R843" s="248"/>
      <c r="S843" s="248"/>
      <c r="T843" s="249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0" t="s">
        <v>149</v>
      </c>
      <c r="AU843" s="250" t="s">
        <v>147</v>
      </c>
      <c r="AV843" s="14" t="s">
        <v>147</v>
      </c>
      <c r="AW843" s="14" t="s">
        <v>30</v>
      </c>
      <c r="AX843" s="14" t="s">
        <v>73</v>
      </c>
      <c r="AY843" s="250" t="s">
        <v>139</v>
      </c>
    </row>
    <row r="844" s="13" customFormat="1">
      <c r="A844" s="13"/>
      <c r="B844" s="229"/>
      <c r="C844" s="230"/>
      <c r="D844" s="231" t="s">
        <v>149</v>
      </c>
      <c r="E844" s="232" t="s">
        <v>1</v>
      </c>
      <c r="F844" s="233" t="s">
        <v>1092</v>
      </c>
      <c r="G844" s="230"/>
      <c r="H844" s="232" t="s">
        <v>1</v>
      </c>
      <c r="I844" s="234"/>
      <c r="J844" s="230"/>
      <c r="K844" s="230"/>
      <c r="L844" s="235"/>
      <c r="M844" s="236"/>
      <c r="N844" s="237"/>
      <c r="O844" s="237"/>
      <c r="P844" s="237"/>
      <c r="Q844" s="237"/>
      <c r="R844" s="237"/>
      <c r="S844" s="237"/>
      <c r="T844" s="238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9" t="s">
        <v>149</v>
      </c>
      <c r="AU844" s="239" t="s">
        <v>147</v>
      </c>
      <c r="AV844" s="13" t="s">
        <v>81</v>
      </c>
      <c r="AW844" s="13" t="s">
        <v>30</v>
      </c>
      <c r="AX844" s="13" t="s">
        <v>73</v>
      </c>
      <c r="AY844" s="239" t="s">
        <v>139</v>
      </c>
    </row>
    <row r="845" s="14" customFormat="1">
      <c r="A845" s="14"/>
      <c r="B845" s="240"/>
      <c r="C845" s="241"/>
      <c r="D845" s="231" t="s">
        <v>149</v>
      </c>
      <c r="E845" s="242" t="s">
        <v>1</v>
      </c>
      <c r="F845" s="243" t="s">
        <v>147</v>
      </c>
      <c r="G845" s="241"/>
      <c r="H845" s="244">
        <v>2</v>
      </c>
      <c r="I845" s="245"/>
      <c r="J845" s="241"/>
      <c r="K845" s="241"/>
      <c r="L845" s="246"/>
      <c r="M845" s="247"/>
      <c r="N845" s="248"/>
      <c r="O845" s="248"/>
      <c r="P845" s="248"/>
      <c r="Q845" s="248"/>
      <c r="R845" s="248"/>
      <c r="S845" s="248"/>
      <c r="T845" s="249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0" t="s">
        <v>149</v>
      </c>
      <c r="AU845" s="250" t="s">
        <v>147</v>
      </c>
      <c r="AV845" s="14" t="s">
        <v>147</v>
      </c>
      <c r="AW845" s="14" t="s">
        <v>30</v>
      </c>
      <c r="AX845" s="14" t="s">
        <v>73</v>
      </c>
      <c r="AY845" s="250" t="s">
        <v>139</v>
      </c>
    </row>
    <row r="846" s="13" customFormat="1">
      <c r="A846" s="13"/>
      <c r="B846" s="229"/>
      <c r="C846" s="230"/>
      <c r="D846" s="231" t="s">
        <v>149</v>
      </c>
      <c r="E846" s="232" t="s">
        <v>1</v>
      </c>
      <c r="F846" s="233" t="s">
        <v>1093</v>
      </c>
      <c r="G846" s="230"/>
      <c r="H846" s="232" t="s">
        <v>1</v>
      </c>
      <c r="I846" s="234"/>
      <c r="J846" s="230"/>
      <c r="K846" s="230"/>
      <c r="L846" s="235"/>
      <c r="M846" s="236"/>
      <c r="N846" s="237"/>
      <c r="O846" s="237"/>
      <c r="P846" s="237"/>
      <c r="Q846" s="237"/>
      <c r="R846" s="237"/>
      <c r="S846" s="237"/>
      <c r="T846" s="238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9" t="s">
        <v>149</v>
      </c>
      <c r="AU846" s="239" t="s">
        <v>147</v>
      </c>
      <c r="AV846" s="13" t="s">
        <v>81</v>
      </c>
      <c r="AW846" s="13" t="s">
        <v>30</v>
      </c>
      <c r="AX846" s="13" t="s">
        <v>73</v>
      </c>
      <c r="AY846" s="239" t="s">
        <v>139</v>
      </c>
    </row>
    <row r="847" s="14" customFormat="1">
      <c r="A847" s="14"/>
      <c r="B847" s="240"/>
      <c r="C847" s="241"/>
      <c r="D847" s="231" t="s">
        <v>149</v>
      </c>
      <c r="E847" s="242" t="s">
        <v>1</v>
      </c>
      <c r="F847" s="243" t="s">
        <v>81</v>
      </c>
      <c r="G847" s="241"/>
      <c r="H847" s="244">
        <v>1</v>
      </c>
      <c r="I847" s="245"/>
      <c r="J847" s="241"/>
      <c r="K847" s="241"/>
      <c r="L847" s="246"/>
      <c r="M847" s="247"/>
      <c r="N847" s="248"/>
      <c r="O847" s="248"/>
      <c r="P847" s="248"/>
      <c r="Q847" s="248"/>
      <c r="R847" s="248"/>
      <c r="S847" s="248"/>
      <c r="T847" s="249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0" t="s">
        <v>149</v>
      </c>
      <c r="AU847" s="250" t="s">
        <v>147</v>
      </c>
      <c r="AV847" s="14" t="s">
        <v>147</v>
      </c>
      <c r="AW847" s="14" t="s">
        <v>30</v>
      </c>
      <c r="AX847" s="14" t="s">
        <v>73</v>
      </c>
      <c r="AY847" s="250" t="s">
        <v>139</v>
      </c>
    </row>
    <row r="848" s="13" customFormat="1">
      <c r="A848" s="13"/>
      <c r="B848" s="229"/>
      <c r="C848" s="230"/>
      <c r="D848" s="231" t="s">
        <v>149</v>
      </c>
      <c r="E848" s="232" t="s">
        <v>1</v>
      </c>
      <c r="F848" s="233" t="s">
        <v>938</v>
      </c>
      <c r="G848" s="230"/>
      <c r="H848" s="232" t="s">
        <v>1</v>
      </c>
      <c r="I848" s="234"/>
      <c r="J848" s="230"/>
      <c r="K848" s="230"/>
      <c r="L848" s="235"/>
      <c r="M848" s="236"/>
      <c r="N848" s="237"/>
      <c r="O848" s="237"/>
      <c r="P848" s="237"/>
      <c r="Q848" s="237"/>
      <c r="R848" s="237"/>
      <c r="S848" s="237"/>
      <c r="T848" s="238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9" t="s">
        <v>149</v>
      </c>
      <c r="AU848" s="239" t="s">
        <v>147</v>
      </c>
      <c r="AV848" s="13" t="s">
        <v>81</v>
      </c>
      <c r="AW848" s="13" t="s">
        <v>30</v>
      </c>
      <c r="AX848" s="13" t="s">
        <v>73</v>
      </c>
      <c r="AY848" s="239" t="s">
        <v>139</v>
      </c>
    </row>
    <row r="849" s="14" customFormat="1">
      <c r="A849" s="14"/>
      <c r="B849" s="240"/>
      <c r="C849" s="241"/>
      <c r="D849" s="231" t="s">
        <v>149</v>
      </c>
      <c r="E849" s="242" t="s">
        <v>1</v>
      </c>
      <c r="F849" s="243" t="s">
        <v>81</v>
      </c>
      <c r="G849" s="241"/>
      <c r="H849" s="244">
        <v>1</v>
      </c>
      <c r="I849" s="245"/>
      <c r="J849" s="241"/>
      <c r="K849" s="241"/>
      <c r="L849" s="246"/>
      <c r="M849" s="247"/>
      <c r="N849" s="248"/>
      <c r="O849" s="248"/>
      <c r="P849" s="248"/>
      <c r="Q849" s="248"/>
      <c r="R849" s="248"/>
      <c r="S849" s="248"/>
      <c r="T849" s="249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0" t="s">
        <v>149</v>
      </c>
      <c r="AU849" s="250" t="s">
        <v>147</v>
      </c>
      <c r="AV849" s="14" t="s">
        <v>147</v>
      </c>
      <c r="AW849" s="14" t="s">
        <v>30</v>
      </c>
      <c r="AX849" s="14" t="s">
        <v>73</v>
      </c>
      <c r="AY849" s="250" t="s">
        <v>139</v>
      </c>
    </row>
    <row r="850" s="15" customFormat="1">
      <c r="A850" s="15"/>
      <c r="B850" s="262"/>
      <c r="C850" s="263"/>
      <c r="D850" s="231" t="s">
        <v>149</v>
      </c>
      <c r="E850" s="264" t="s">
        <v>1</v>
      </c>
      <c r="F850" s="265" t="s">
        <v>170</v>
      </c>
      <c r="G850" s="263"/>
      <c r="H850" s="266">
        <v>7</v>
      </c>
      <c r="I850" s="267"/>
      <c r="J850" s="263"/>
      <c r="K850" s="263"/>
      <c r="L850" s="268"/>
      <c r="M850" s="269"/>
      <c r="N850" s="270"/>
      <c r="O850" s="270"/>
      <c r="P850" s="270"/>
      <c r="Q850" s="270"/>
      <c r="R850" s="270"/>
      <c r="S850" s="270"/>
      <c r="T850" s="271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72" t="s">
        <v>149</v>
      </c>
      <c r="AU850" s="272" t="s">
        <v>147</v>
      </c>
      <c r="AV850" s="15" t="s">
        <v>146</v>
      </c>
      <c r="AW850" s="15" t="s">
        <v>30</v>
      </c>
      <c r="AX850" s="15" t="s">
        <v>81</v>
      </c>
      <c r="AY850" s="272" t="s">
        <v>139</v>
      </c>
    </row>
    <row r="851" s="2" customFormat="1" ht="16.5" customHeight="1">
      <c r="A851" s="38"/>
      <c r="B851" s="39"/>
      <c r="C851" s="251" t="s">
        <v>1094</v>
      </c>
      <c r="D851" s="251" t="s">
        <v>152</v>
      </c>
      <c r="E851" s="252" t="s">
        <v>1095</v>
      </c>
      <c r="F851" s="253" t="s">
        <v>1096</v>
      </c>
      <c r="G851" s="254" t="s">
        <v>160</v>
      </c>
      <c r="H851" s="255">
        <v>7</v>
      </c>
      <c r="I851" s="256"/>
      <c r="J851" s="257">
        <f>ROUND(I851*H851,2)</f>
        <v>0</v>
      </c>
      <c r="K851" s="258"/>
      <c r="L851" s="259"/>
      <c r="M851" s="260" t="s">
        <v>1</v>
      </c>
      <c r="N851" s="261" t="s">
        <v>39</v>
      </c>
      <c r="O851" s="91"/>
      <c r="P851" s="225">
        <f>O851*H851</f>
        <v>0</v>
      </c>
      <c r="Q851" s="225">
        <v>0.00011</v>
      </c>
      <c r="R851" s="225">
        <f>Q851*H851</f>
        <v>0.00077000000000000007</v>
      </c>
      <c r="S851" s="225">
        <v>0</v>
      </c>
      <c r="T851" s="226">
        <f>S851*H851</f>
        <v>0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227" t="s">
        <v>338</v>
      </c>
      <c r="AT851" s="227" t="s">
        <v>152</v>
      </c>
      <c r="AU851" s="227" t="s">
        <v>147</v>
      </c>
      <c r="AY851" s="17" t="s">
        <v>139</v>
      </c>
      <c r="BE851" s="228">
        <f>IF(N851="základní",J851,0)</f>
        <v>0</v>
      </c>
      <c r="BF851" s="228">
        <f>IF(N851="snížená",J851,0)</f>
        <v>0</v>
      </c>
      <c r="BG851" s="228">
        <f>IF(N851="zákl. přenesená",J851,0)</f>
        <v>0</v>
      </c>
      <c r="BH851" s="228">
        <f>IF(N851="sníž. přenesená",J851,0)</f>
        <v>0</v>
      </c>
      <c r="BI851" s="228">
        <f>IF(N851="nulová",J851,0)</f>
        <v>0</v>
      </c>
      <c r="BJ851" s="17" t="s">
        <v>147</v>
      </c>
      <c r="BK851" s="228">
        <f>ROUND(I851*H851,2)</f>
        <v>0</v>
      </c>
      <c r="BL851" s="17" t="s">
        <v>257</v>
      </c>
      <c r="BM851" s="227" t="s">
        <v>1097</v>
      </c>
    </row>
    <row r="852" s="13" customFormat="1">
      <c r="A852" s="13"/>
      <c r="B852" s="229"/>
      <c r="C852" s="230"/>
      <c r="D852" s="231" t="s">
        <v>149</v>
      </c>
      <c r="E852" s="232" t="s">
        <v>1</v>
      </c>
      <c r="F852" s="233" t="s">
        <v>823</v>
      </c>
      <c r="G852" s="230"/>
      <c r="H852" s="232" t="s">
        <v>1</v>
      </c>
      <c r="I852" s="234"/>
      <c r="J852" s="230"/>
      <c r="K852" s="230"/>
      <c r="L852" s="235"/>
      <c r="M852" s="236"/>
      <c r="N852" s="237"/>
      <c r="O852" s="237"/>
      <c r="P852" s="237"/>
      <c r="Q852" s="237"/>
      <c r="R852" s="237"/>
      <c r="S852" s="237"/>
      <c r="T852" s="238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9" t="s">
        <v>149</v>
      </c>
      <c r="AU852" s="239" t="s">
        <v>147</v>
      </c>
      <c r="AV852" s="13" t="s">
        <v>81</v>
      </c>
      <c r="AW852" s="13" t="s">
        <v>30</v>
      </c>
      <c r="AX852" s="13" t="s">
        <v>73</v>
      </c>
      <c r="AY852" s="239" t="s">
        <v>139</v>
      </c>
    </row>
    <row r="853" s="14" customFormat="1">
      <c r="A853" s="14"/>
      <c r="B853" s="240"/>
      <c r="C853" s="241"/>
      <c r="D853" s="231" t="s">
        <v>149</v>
      </c>
      <c r="E853" s="242" t="s">
        <v>1</v>
      </c>
      <c r="F853" s="243" t="s">
        <v>147</v>
      </c>
      <c r="G853" s="241"/>
      <c r="H853" s="244">
        <v>2</v>
      </c>
      <c r="I853" s="245"/>
      <c r="J853" s="241"/>
      <c r="K853" s="241"/>
      <c r="L853" s="246"/>
      <c r="M853" s="247"/>
      <c r="N853" s="248"/>
      <c r="O853" s="248"/>
      <c r="P853" s="248"/>
      <c r="Q853" s="248"/>
      <c r="R853" s="248"/>
      <c r="S853" s="248"/>
      <c r="T853" s="249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50" t="s">
        <v>149</v>
      </c>
      <c r="AU853" s="250" t="s">
        <v>147</v>
      </c>
      <c r="AV853" s="14" t="s">
        <v>147</v>
      </c>
      <c r="AW853" s="14" t="s">
        <v>30</v>
      </c>
      <c r="AX853" s="14" t="s">
        <v>73</v>
      </c>
      <c r="AY853" s="250" t="s">
        <v>139</v>
      </c>
    </row>
    <row r="854" s="13" customFormat="1">
      <c r="A854" s="13"/>
      <c r="B854" s="229"/>
      <c r="C854" s="230"/>
      <c r="D854" s="231" t="s">
        <v>149</v>
      </c>
      <c r="E854" s="232" t="s">
        <v>1</v>
      </c>
      <c r="F854" s="233" t="s">
        <v>231</v>
      </c>
      <c r="G854" s="230"/>
      <c r="H854" s="232" t="s">
        <v>1</v>
      </c>
      <c r="I854" s="234"/>
      <c r="J854" s="230"/>
      <c r="K854" s="230"/>
      <c r="L854" s="235"/>
      <c r="M854" s="236"/>
      <c r="N854" s="237"/>
      <c r="O854" s="237"/>
      <c r="P854" s="237"/>
      <c r="Q854" s="237"/>
      <c r="R854" s="237"/>
      <c r="S854" s="237"/>
      <c r="T854" s="238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9" t="s">
        <v>149</v>
      </c>
      <c r="AU854" s="239" t="s">
        <v>147</v>
      </c>
      <c r="AV854" s="13" t="s">
        <v>81</v>
      </c>
      <c r="AW854" s="13" t="s">
        <v>30</v>
      </c>
      <c r="AX854" s="13" t="s">
        <v>73</v>
      </c>
      <c r="AY854" s="239" t="s">
        <v>139</v>
      </c>
    </row>
    <row r="855" s="14" customFormat="1">
      <c r="A855" s="14"/>
      <c r="B855" s="240"/>
      <c r="C855" s="241"/>
      <c r="D855" s="231" t="s">
        <v>149</v>
      </c>
      <c r="E855" s="242" t="s">
        <v>1</v>
      </c>
      <c r="F855" s="243" t="s">
        <v>81</v>
      </c>
      <c r="G855" s="241"/>
      <c r="H855" s="244">
        <v>1</v>
      </c>
      <c r="I855" s="245"/>
      <c r="J855" s="241"/>
      <c r="K855" s="241"/>
      <c r="L855" s="246"/>
      <c r="M855" s="247"/>
      <c r="N855" s="248"/>
      <c r="O855" s="248"/>
      <c r="P855" s="248"/>
      <c r="Q855" s="248"/>
      <c r="R855" s="248"/>
      <c r="S855" s="248"/>
      <c r="T855" s="249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0" t="s">
        <v>149</v>
      </c>
      <c r="AU855" s="250" t="s">
        <v>147</v>
      </c>
      <c r="AV855" s="14" t="s">
        <v>147</v>
      </c>
      <c r="AW855" s="14" t="s">
        <v>30</v>
      </c>
      <c r="AX855" s="14" t="s">
        <v>73</v>
      </c>
      <c r="AY855" s="250" t="s">
        <v>139</v>
      </c>
    </row>
    <row r="856" s="13" customFormat="1">
      <c r="A856" s="13"/>
      <c r="B856" s="229"/>
      <c r="C856" s="230"/>
      <c r="D856" s="231" t="s">
        <v>149</v>
      </c>
      <c r="E856" s="232" t="s">
        <v>1</v>
      </c>
      <c r="F856" s="233" t="s">
        <v>1092</v>
      </c>
      <c r="G856" s="230"/>
      <c r="H856" s="232" t="s">
        <v>1</v>
      </c>
      <c r="I856" s="234"/>
      <c r="J856" s="230"/>
      <c r="K856" s="230"/>
      <c r="L856" s="235"/>
      <c r="M856" s="236"/>
      <c r="N856" s="237"/>
      <c r="O856" s="237"/>
      <c r="P856" s="237"/>
      <c r="Q856" s="237"/>
      <c r="R856" s="237"/>
      <c r="S856" s="237"/>
      <c r="T856" s="238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9" t="s">
        <v>149</v>
      </c>
      <c r="AU856" s="239" t="s">
        <v>147</v>
      </c>
      <c r="AV856" s="13" t="s">
        <v>81</v>
      </c>
      <c r="AW856" s="13" t="s">
        <v>30</v>
      </c>
      <c r="AX856" s="13" t="s">
        <v>73</v>
      </c>
      <c r="AY856" s="239" t="s">
        <v>139</v>
      </c>
    </row>
    <row r="857" s="14" customFormat="1">
      <c r="A857" s="14"/>
      <c r="B857" s="240"/>
      <c r="C857" s="241"/>
      <c r="D857" s="231" t="s">
        <v>149</v>
      </c>
      <c r="E857" s="242" t="s">
        <v>1</v>
      </c>
      <c r="F857" s="243" t="s">
        <v>147</v>
      </c>
      <c r="G857" s="241"/>
      <c r="H857" s="244">
        <v>2</v>
      </c>
      <c r="I857" s="245"/>
      <c r="J857" s="241"/>
      <c r="K857" s="241"/>
      <c r="L857" s="246"/>
      <c r="M857" s="247"/>
      <c r="N857" s="248"/>
      <c r="O857" s="248"/>
      <c r="P857" s="248"/>
      <c r="Q857" s="248"/>
      <c r="R857" s="248"/>
      <c r="S857" s="248"/>
      <c r="T857" s="249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50" t="s">
        <v>149</v>
      </c>
      <c r="AU857" s="250" t="s">
        <v>147</v>
      </c>
      <c r="AV857" s="14" t="s">
        <v>147</v>
      </c>
      <c r="AW857" s="14" t="s">
        <v>30</v>
      </c>
      <c r="AX857" s="14" t="s">
        <v>73</v>
      </c>
      <c r="AY857" s="250" t="s">
        <v>139</v>
      </c>
    </row>
    <row r="858" s="13" customFormat="1">
      <c r="A858" s="13"/>
      <c r="B858" s="229"/>
      <c r="C858" s="230"/>
      <c r="D858" s="231" t="s">
        <v>149</v>
      </c>
      <c r="E858" s="232" t="s">
        <v>1</v>
      </c>
      <c r="F858" s="233" t="s">
        <v>1093</v>
      </c>
      <c r="G858" s="230"/>
      <c r="H858" s="232" t="s">
        <v>1</v>
      </c>
      <c r="I858" s="234"/>
      <c r="J858" s="230"/>
      <c r="K858" s="230"/>
      <c r="L858" s="235"/>
      <c r="M858" s="236"/>
      <c r="N858" s="237"/>
      <c r="O858" s="237"/>
      <c r="P858" s="237"/>
      <c r="Q858" s="237"/>
      <c r="R858" s="237"/>
      <c r="S858" s="237"/>
      <c r="T858" s="238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9" t="s">
        <v>149</v>
      </c>
      <c r="AU858" s="239" t="s">
        <v>147</v>
      </c>
      <c r="AV858" s="13" t="s">
        <v>81</v>
      </c>
      <c r="AW858" s="13" t="s">
        <v>30</v>
      </c>
      <c r="AX858" s="13" t="s">
        <v>73</v>
      </c>
      <c r="AY858" s="239" t="s">
        <v>139</v>
      </c>
    </row>
    <row r="859" s="14" customFormat="1">
      <c r="A859" s="14"/>
      <c r="B859" s="240"/>
      <c r="C859" s="241"/>
      <c r="D859" s="231" t="s">
        <v>149</v>
      </c>
      <c r="E859" s="242" t="s">
        <v>1</v>
      </c>
      <c r="F859" s="243" t="s">
        <v>81</v>
      </c>
      <c r="G859" s="241"/>
      <c r="H859" s="244">
        <v>1</v>
      </c>
      <c r="I859" s="245"/>
      <c r="J859" s="241"/>
      <c r="K859" s="241"/>
      <c r="L859" s="246"/>
      <c r="M859" s="247"/>
      <c r="N859" s="248"/>
      <c r="O859" s="248"/>
      <c r="P859" s="248"/>
      <c r="Q859" s="248"/>
      <c r="R859" s="248"/>
      <c r="S859" s="248"/>
      <c r="T859" s="249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50" t="s">
        <v>149</v>
      </c>
      <c r="AU859" s="250" t="s">
        <v>147</v>
      </c>
      <c r="AV859" s="14" t="s">
        <v>147</v>
      </c>
      <c r="AW859" s="14" t="s">
        <v>30</v>
      </c>
      <c r="AX859" s="14" t="s">
        <v>73</v>
      </c>
      <c r="AY859" s="250" t="s">
        <v>139</v>
      </c>
    </row>
    <row r="860" s="13" customFormat="1">
      <c r="A860" s="13"/>
      <c r="B860" s="229"/>
      <c r="C860" s="230"/>
      <c r="D860" s="231" t="s">
        <v>149</v>
      </c>
      <c r="E860" s="232" t="s">
        <v>1</v>
      </c>
      <c r="F860" s="233" t="s">
        <v>938</v>
      </c>
      <c r="G860" s="230"/>
      <c r="H860" s="232" t="s">
        <v>1</v>
      </c>
      <c r="I860" s="234"/>
      <c r="J860" s="230"/>
      <c r="K860" s="230"/>
      <c r="L860" s="235"/>
      <c r="M860" s="236"/>
      <c r="N860" s="237"/>
      <c r="O860" s="237"/>
      <c r="P860" s="237"/>
      <c r="Q860" s="237"/>
      <c r="R860" s="237"/>
      <c r="S860" s="237"/>
      <c r="T860" s="238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9" t="s">
        <v>149</v>
      </c>
      <c r="AU860" s="239" t="s">
        <v>147</v>
      </c>
      <c r="AV860" s="13" t="s">
        <v>81</v>
      </c>
      <c r="AW860" s="13" t="s">
        <v>30</v>
      </c>
      <c r="AX860" s="13" t="s">
        <v>73</v>
      </c>
      <c r="AY860" s="239" t="s">
        <v>139</v>
      </c>
    </row>
    <row r="861" s="14" customFormat="1">
      <c r="A861" s="14"/>
      <c r="B861" s="240"/>
      <c r="C861" s="241"/>
      <c r="D861" s="231" t="s">
        <v>149</v>
      </c>
      <c r="E861" s="242" t="s">
        <v>1</v>
      </c>
      <c r="F861" s="243" t="s">
        <v>81</v>
      </c>
      <c r="G861" s="241"/>
      <c r="H861" s="244">
        <v>1</v>
      </c>
      <c r="I861" s="245"/>
      <c r="J861" s="241"/>
      <c r="K861" s="241"/>
      <c r="L861" s="246"/>
      <c r="M861" s="247"/>
      <c r="N861" s="248"/>
      <c r="O861" s="248"/>
      <c r="P861" s="248"/>
      <c r="Q861" s="248"/>
      <c r="R861" s="248"/>
      <c r="S861" s="248"/>
      <c r="T861" s="249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0" t="s">
        <v>149</v>
      </c>
      <c r="AU861" s="250" t="s">
        <v>147</v>
      </c>
      <c r="AV861" s="14" t="s">
        <v>147</v>
      </c>
      <c r="AW861" s="14" t="s">
        <v>30</v>
      </c>
      <c r="AX861" s="14" t="s">
        <v>73</v>
      </c>
      <c r="AY861" s="250" t="s">
        <v>139</v>
      </c>
    </row>
    <row r="862" s="15" customFormat="1">
      <c r="A862" s="15"/>
      <c r="B862" s="262"/>
      <c r="C862" s="263"/>
      <c r="D862" s="231" t="s">
        <v>149</v>
      </c>
      <c r="E862" s="264" t="s">
        <v>1</v>
      </c>
      <c r="F862" s="265" t="s">
        <v>170</v>
      </c>
      <c r="G862" s="263"/>
      <c r="H862" s="266">
        <v>7</v>
      </c>
      <c r="I862" s="267"/>
      <c r="J862" s="263"/>
      <c r="K862" s="263"/>
      <c r="L862" s="268"/>
      <c r="M862" s="269"/>
      <c r="N862" s="270"/>
      <c r="O862" s="270"/>
      <c r="P862" s="270"/>
      <c r="Q862" s="270"/>
      <c r="R862" s="270"/>
      <c r="S862" s="270"/>
      <c r="T862" s="271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72" t="s">
        <v>149</v>
      </c>
      <c r="AU862" s="272" t="s">
        <v>147</v>
      </c>
      <c r="AV862" s="15" t="s">
        <v>146</v>
      </c>
      <c r="AW862" s="15" t="s">
        <v>30</v>
      </c>
      <c r="AX862" s="15" t="s">
        <v>81</v>
      </c>
      <c r="AY862" s="272" t="s">
        <v>139</v>
      </c>
    </row>
    <row r="863" s="2" customFormat="1" ht="24.15" customHeight="1">
      <c r="A863" s="38"/>
      <c r="B863" s="39"/>
      <c r="C863" s="251" t="s">
        <v>1098</v>
      </c>
      <c r="D863" s="251" t="s">
        <v>152</v>
      </c>
      <c r="E863" s="252" t="s">
        <v>1099</v>
      </c>
      <c r="F863" s="253" t="s">
        <v>1100</v>
      </c>
      <c r="G863" s="254" t="s">
        <v>160</v>
      </c>
      <c r="H863" s="255">
        <v>9</v>
      </c>
      <c r="I863" s="256"/>
      <c r="J863" s="257">
        <f>ROUND(I863*H863,2)</f>
        <v>0</v>
      </c>
      <c r="K863" s="258"/>
      <c r="L863" s="259"/>
      <c r="M863" s="260" t="s">
        <v>1</v>
      </c>
      <c r="N863" s="261" t="s">
        <v>39</v>
      </c>
      <c r="O863" s="91"/>
      <c r="P863" s="225">
        <f>O863*H863</f>
        <v>0</v>
      </c>
      <c r="Q863" s="225">
        <v>1.0000000000000001E-05</v>
      </c>
      <c r="R863" s="225">
        <f>Q863*H863</f>
        <v>9.0000000000000006E-05</v>
      </c>
      <c r="S863" s="225">
        <v>0</v>
      </c>
      <c r="T863" s="226">
        <f>S863*H863</f>
        <v>0</v>
      </c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R863" s="227" t="s">
        <v>338</v>
      </c>
      <c r="AT863" s="227" t="s">
        <v>152</v>
      </c>
      <c r="AU863" s="227" t="s">
        <v>147</v>
      </c>
      <c r="AY863" s="17" t="s">
        <v>139</v>
      </c>
      <c r="BE863" s="228">
        <f>IF(N863="základní",J863,0)</f>
        <v>0</v>
      </c>
      <c r="BF863" s="228">
        <f>IF(N863="snížená",J863,0)</f>
        <v>0</v>
      </c>
      <c r="BG863" s="228">
        <f>IF(N863="zákl. přenesená",J863,0)</f>
        <v>0</v>
      </c>
      <c r="BH863" s="228">
        <f>IF(N863="sníž. přenesená",J863,0)</f>
        <v>0</v>
      </c>
      <c r="BI863" s="228">
        <f>IF(N863="nulová",J863,0)</f>
        <v>0</v>
      </c>
      <c r="BJ863" s="17" t="s">
        <v>147</v>
      </c>
      <c r="BK863" s="228">
        <f>ROUND(I863*H863,2)</f>
        <v>0</v>
      </c>
      <c r="BL863" s="17" t="s">
        <v>257</v>
      </c>
      <c r="BM863" s="227" t="s">
        <v>1101</v>
      </c>
    </row>
    <row r="864" s="13" customFormat="1">
      <c r="A864" s="13"/>
      <c r="B864" s="229"/>
      <c r="C864" s="230"/>
      <c r="D864" s="231" t="s">
        <v>149</v>
      </c>
      <c r="E864" s="232" t="s">
        <v>1</v>
      </c>
      <c r="F864" s="233" t="s">
        <v>1102</v>
      </c>
      <c r="G864" s="230"/>
      <c r="H864" s="232" t="s">
        <v>1</v>
      </c>
      <c r="I864" s="234"/>
      <c r="J864" s="230"/>
      <c r="K864" s="230"/>
      <c r="L864" s="235"/>
      <c r="M864" s="236"/>
      <c r="N864" s="237"/>
      <c r="O864" s="237"/>
      <c r="P864" s="237"/>
      <c r="Q864" s="237"/>
      <c r="R864" s="237"/>
      <c r="S864" s="237"/>
      <c r="T864" s="238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9" t="s">
        <v>149</v>
      </c>
      <c r="AU864" s="239" t="s">
        <v>147</v>
      </c>
      <c r="AV864" s="13" t="s">
        <v>81</v>
      </c>
      <c r="AW864" s="13" t="s">
        <v>30</v>
      </c>
      <c r="AX864" s="13" t="s">
        <v>73</v>
      </c>
      <c r="AY864" s="239" t="s">
        <v>139</v>
      </c>
    </row>
    <row r="865" s="14" customFormat="1">
      <c r="A865" s="14"/>
      <c r="B865" s="240"/>
      <c r="C865" s="241"/>
      <c r="D865" s="231" t="s">
        <v>149</v>
      </c>
      <c r="E865" s="242" t="s">
        <v>1</v>
      </c>
      <c r="F865" s="243" t="s">
        <v>176</v>
      </c>
      <c r="G865" s="241"/>
      <c r="H865" s="244">
        <v>6</v>
      </c>
      <c r="I865" s="245"/>
      <c r="J865" s="241"/>
      <c r="K865" s="241"/>
      <c r="L865" s="246"/>
      <c r="M865" s="247"/>
      <c r="N865" s="248"/>
      <c r="O865" s="248"/>
      <c r="P865" s="248"/>
      <c r="Q865" s="248"/>
      <c r="R865" s="248"/>
      <c r="S865" s="248"/>
      <c r="T865" s="249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50" t="s">
        <v>149</v>
      </c>
      <c r="AU865" s="250" t="s">
        <v>147</v>
      </c>
      <c r="AV865" s="14" t="s">
        <v>147</v>
      </c>
      <c r="AW865" s="14" t="s">
        <v>30</v>
      </c>
      <c r="AX865" s="14" t="s">
        <v>73</v>
      </c>
      <c r="AY865" s="250" t="s">
        <v>139</v>
      </c>
    </row>
    <row r="866" s="13" customFormat="1">
      <c r="A866" s="13"/>
      <c r="B866" s="229"/>
      <c r="C866" s="230"/>
      <c r="D866" s="231" t="s">
        <v>149</v>
      </c>
      <c r="E866" s="232" t="s">
        <v>1</v>
      </c>
      <c r="F866" s="233" t="s">
        <v>1103</v>
      </c>
      <c r="G866" s="230"/>
      <c r="H866" s="232" t="s">
        <v>1</v>
      </c>
      <c r="I866" s="234"/>
      <c r="J866" s="230"/>
      <c r="K866" s="230"/>
      <c r="L866" s="235"/>
      <c r="M866" s="236"/>
      <c r="N866" s="237"/>
      <c r="O866" s="237"/>
      <c r="P866" s="237"/>
      <c r="Q866" s="237"/>
      <c r="R866" s="237"/>
      <c r="S866" s="237"/>
      <c r="T866" s="238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9" t="s">
        <v>149</v>
      </c>
      <c r="AU866" s="239" t="s">
        <v>147</v>
      </c>
      <c r="AV866" s="13" t="s">
        <v>81</v>
      </c>
      <c r="AW866" s="13" t="s">
        <v>30</v>
      </c>
      <c r="AX866" s="13" t="s">
        <v>73</v>
      </c>
      <c r="AY866" s="239" t="s">
        <v>139</v>
      </c>
    </row>
    <row r="867" s="14" customFormat="1">
      <c r="A867" s="14"/>
      <c r="B867" s="240"/>
      <c r="C867" s="241"/>
      <c r="D867" s="231" t="s">
        <v>149</v>
      </c>
      <c r="E867" s="242" t="s">
        <v>1</v>
      </c>
      <c r="F867" s="243" t="s">
        <v>147</v>
      </c>
      <c r="G867" s="241"/>
      <c r="H867" s="244">
        <v>2</v>
      </c>
      <c r="I867" s="245"/>
      <c r="J867" s="241"/>
      <c r="K867" s="241"/>
      <c r="L867" s="246"/>
      <c r="M867" s="247"/>
      <c r="N867" s="248"/>
      <c r="O867" s="248"/>
      <c r="P867" s="248"/>
      <c r="Q867" s="248"/>
      <c r="R867" s="248"/>
      <c r="S867" s="248"/>
      <c r="T867" s="249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50" t="s">
        <v>149</v>
      </c>
      <c r="AU867" s="250" t="s">
        <v>147</v>
      </c>
      <c r="AV867" s="14" t="s">
        <v>147</v>
      </c>
      <c r="AW867" s="14" t="s">
        <v>30</v>
      </c>
      <c r="AX867" s="14" t="s">
        <v>73</v>
      </c>
      <c r="AY867" s="250" t="s">
        <v>139</v>
      </c>
    </row>
    <row r="868" s="13" customFormat="1">
      <c r="A868" s="13"/>
      <c r="B868" s="229"/>
      <c r="C868" s="230"/>
      <c r="D868" s="231" t="s">
        <v>149</v>
      </c>
      <c r="E868" s="232" t="s">
        <v>1</v>
      </c>
      <c r="F868" s="233" t="s">
        <v>1104</v>
      </c>
      <c r="G868" s="230"/>
      <c r="H868" s="232" t="s">
        <v>1</v>
      </c>
      <c r="I868" s="234"/>
      <c r="J868" s="230"/>
      <c r="K868" s="230"/>
      <c r="L868" s="235"/>
      <c r="M868" s="236"/>
      <c r="N868" s="237"/>
      <c r="O868" s="237"/>
      <c r="P868" s="237"/>
      <c r="Q868" s="237"/>
      <c r="R868" s="237"/>
      <c r="S868" s="237"/>
      <c r="T868" s="238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9" t="s">
        <v>149</v>
      </c>
      <c r="AU868" s="239" t="s">
        <v>147</v>
      </c>
      <c r="AV868" s="13" t="s">
        <v>81</v>
      </c>
      <c r="AW868" s="13" t="s">
        <v>30</v>
      </c>
      <c r="AX868" s="13" t="s">
        <v>73</v>
      </c>
      <c r="AY868" s="239" t="s">
        <v>139</v>
      </c>
    </row>
    <row r="869" s="13" customFormat="1">
      <c r="A869" s="13"/>
      <c r="B869" s="229"/>
      <c r="C869" s="230"/>
      <c r="D869" s="231" t="s">
        <v>149</v>
      </c>
      <c r="E869" s="232" t="s">
        <v>1</v>
      </c>
      <c r="F869" s="233" t="s">
        <v>823</v>
      </c>
      <c r="G869" s="230"/>
      <c r="H869" s="232" t="s">
        <v>1</v>
      </c>
      <c r="I869" s="234"/>
      <c r="J869" s="230"/>
      <c r="K869" s="230"/>
      <c r="L869" s="235"/>
      <c r="M869" s="236"/>
      <c r="N869" s="237"/>
      <c r="O869" s="237"/>
      <c r="P869" s="237"/>
      <c r="Q869" s="237"/>
      <c r="R869" s="237"/>
      <c r="S869" s="237"/>
      <c r="T869" s="238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9" t="s">
        <v>149</v>
      </c>
      <c r="AU869" s="239" t="s">
        <v>147</v>
      </c>
      <c r="AV869" s="13" t="s">
        <v>81</v>
      </c>
      <c r="AW869" s="13" t="s">
        <v>30</v>
      </c>
      <c r="AX869" s="13" t="s">
        <v>73</v>
      </c>
      <c r="AY869" s="239" t="s">
        <v>139</v>
      </c>
    </row>
    <row r="870" s="14" customFormat="1">
      <c r="A870" s="14"/>
      <c r="B870" s="240"/>
      <c r="C870" s="241"/>
      <c r="D870" s="231" t="s">
        <v>149</v>
      </c>
      <c r="E870" s="242" t="s">
        <v>1</v>
      </c>
      <c r="F870" s="243" t="s">
        <v>81</v>
      </c>
      <c r="G870" s="241"/>
      <c r="H870" s="244">
        <v>1</v>
      </c>
      <c r="I870" s="245"/>
      <c r="J870" s="241"/>
      <c r="K870" s="241"/>
      <c r="L870" s="246"/>
      <c r="M870" s="247"/>
      <c r="N870" s="248"/>
      <c r="O870" s="248"/>
      <c r="P870" s="248"/>
      <c r="Q870" s="248"/>
      <c r="R870" s="248"/>
      <c r="S870" s="248"/>
      <c r="T870" s="249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0" t="s">
        <v>149</v>
      </c>
      <c r="AU870" s="250" t="s">
        <v>147</v>
      </c>
      <c r="AV870" s="14" t="s">
        <v>147</v>
      </c>
      <c r="AW870" s="14" t="s">
        <v>30</v>
      </c>
      <c r="AX870" s="14" t="s">
        <v>73</v>
      </c>
      <c r="AY870" s="250" t="s">
        <v>139</v>
      </c>
    </row>
    <row r="871" s="15" customFormat="1">
      <c r="A871" s="15"/>
      <c r="B871" s="262"/>
      <c r="C871" s="263"/>
      <c r="D871" s="231" t="s">
        <v>149</v>
      </c>
      <c r="E871" s="264" t="s">
        <v>1</v>
      </c>
      <c r="F871" s="265" t="s">
        <v>170</v>
      </c>
      <c r="G871" s="263"/>
      <c r="H871" s="266">
        <v>9</v>
      </c>
      <c r="I871" s="267"/>
      <c r="J871" s="263"/>
      <c r="K871" s="263"/>
      <c r="L871" s="268"/>
      <c r="M871" s="269"/>
      <c r="N871" s="270"/>
      <c r="O871" s="270"/>
      <c r="P871" s="270"/>
      <c r="Q871" s="270"/>
      <c r="R871" s="270"/>
      <c r="S871" s="270"/>
      <c r="T871" s="271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T871" s="272" t="s">
        <v>149</v>
      </c>
      <c r="AU871" s="272" t="s">
        <v>147</v>
      </c>
      <c r="AV871" s="15" t="s">
        <v>146</v>
      </c>
      <c r="AW871" s="15" t="s">
        <v>30</v>
      </c>
      <c r="AX871" s="15" t="s">
        <v>81</v>
      </c>
      <c r="AY871" s="272" t="s">
        <v>139</v>
      </c>
    </row>
    <row r="872" s="2" customFormat="1" ht="16.5" customHeight="1">
      <c r="A872" s="38"/>
      <c r="B872" s="39"/>
      <c r="C872" s="251" t="s">
        <v>1105</v>
      </c>
      <c r="D872" s="251" t="s">
        <v>152</v>
      </c>
      <c r="E872" s="252" t="s">
        <v>1106</v>
      </c>
      <c r="F872" s="253" t="s">
        <v>1107</v>
      </c>
      <c r="G872" s="254" t="s">
        <v>160</v>
      </c>
      <c r="H872" s="255">
        <v>6</v>
      </c>
      <c r="I872" s="256"/>
      <c r="J872" s="257">
        <f>ROUND(I872*H872,2)</f>
        <v>0</v>
      </c>
      <c r="K872" s="258"/>
      <c r="L872" s="259"/>
      <c r="M872" s="260" t="s">
        <v>1</v>
      </c>
      <c r="N872" s="261" t="s">
        <v>39</v>
      </c>
      <c r="O872" s="91"/>
      <c r="P872" s="225">
        <f>O872*H872</f>
        <v>0</v>
      </c>
      <c r="Q872" s="225">
        <v>2.0000000000000002E-05</v>
      </c>
      <c r="R872" s="225">
        <f>Q872*H872</f>
        <v>0.00012000000000000002</v>
      </c>
      <c r="S872" s="225">
        <v>0</v>
      </c>
      <c r="T872" s="226">
        <f>S872*H872</f>
        <v>0</v>
      </c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R872" s="227" t="s">
        <v>338</v>
      </c>
      <c r="AT872" s="227" t="s">
        <v>152</v>
      </c>
      <c r="AU872" s="227" t="s">
        <v>147</v>
      </c>
      <c r="AY872" s="17" t="s">
        <v>139</v>
      </c>
      <c r="BE872" s="228">
        <f>IF(N872="základní",J872,0)</f>
        <v>0</v>
      </c>
      <c r="BF872" s="228">
        <f>IF(N872="snížená",J872,0)</f>
        <v>0</v>
      </c>
      <c r="BG872" s="228">
        <f>IF(N872="zákl. přenesená",J872,0)</f>
        <v>0</v>
      </c>
      <c r="BH872" s="228">
        <f>IF(N872="sníž. přenesená",J872,0)</f>
        <v>0</v>
      </c>
      <c r="BI872" s="228">
        <f>IF(N872="nulová",J872,0)</f>
        <v>0</v>
      </c>
      <c r="BJ872" s="17" t="s">
        <v>147</v>
      </c>
      <c r="BK872" s="228">
        <f>ROUND(I872*H872,2)</f>
        <v>0</v>
      </c>
      <c r="BL872" s="17" t="s">
        <v>257</v>
      </c>
      <c r="BM872" s="227" t="s">
        <v>1108</v>
      </c>
    </row>
    <row r="873" s="13" customFormat="1">
      <c r="A873" s="13"/>
      <c r="B873" s="229"/>
      <c r="C873" s="230"/>
      <c r="D873" s="231" t="s">
        <v>149</v>
      </c>
      <c r="E873" s="232" t="s">
        <v>1</v>
      </c>
      <c r="F873" s="233" t="s">
        <v>1109</v>
      </c>
      <c r="G873" s="230"/>
      <c r="H873" s="232" t="s">
        <v>1</v>
      </c>
      <c r="I873" s="234"/>
      <c r="J873" s="230"/>
      <c r="K873" s="230"/>
      <c r="L873" s="235"/>
      <c r="M873" s="236"/>
      <c r="N873" s="237"/>
      <c r="O873" s="237"/>
      <c r="P873" s="237"/>
      <c r="Q873" s="237"/>
      <c r="R873" s="237"/>
      <c r="S873" s="237"/>
      <c r="T873" s="238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9" t="s">
        <v>149</v>
      </c>
      <c r="AU873" s="239" t="s">
        <v>147</v>
      </c>
      <c r="AV873" s="13" t="s">
        <v>81</v>
      </c>
      <c r="AW873" s="13" t="s">
        <v>30</v>
      </c>
      <c r="AX873" s="13" t="s">
        <v>73</v>
      </c>
      <c r="AY873" s="239" t="s">
        <v>139</v>
      </c>
    </row>
    <row r="874" s="14" customFormat="1">
      <c r="A874" s="14"/>
      <c r="B874" s="240"/>
      <c r="C874" s="241"/>
      <c r="D874" s="231" t="s">
        <v>149</v>
      </c>
      <c r="E874" s="242" t="s">
        <v>1</v>
      </c>
      <c r="F874" s="243" t="s">
        <v>176</v>
      </c>
      <c r="G874" s="241"/>
      <c r="H874" s="244">
        <v>6</v>
      </c>
      <c r="I874" s="245"/>
      <c r="J874" s="241"/>
      <c r="K874" s="241"/>
      <c r="L874" s="246"/>
      <c r="M874" s="247"/>
      <c r="N874" s="248"/>
      <c r="O874" s="248"/>
      <c r="P874" s="248"/>
      <c r="Q874" s="248"/>
      <c r="R874" s="248"/>
      <c r="S874" s="248"/>
      <c r="T874" s="249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50" t="s">
        <v>149</v>
      </c>
      <c r="AU874" s="250" t="s">
        <v>147</v>
      </c>
      <c r="AV874" s="14" t="s">
        <v>147</v>
      </c>
      <c r="AW874" s="14" t="s">
        <v>30</v>
      </c>
      <c r="AX874" s="14" t="s">
        <v>81</v>
      </c>
      <c r="AY874" s="250" t="s">
        <v>139</v>
      </c>
    </row>
    <row r="875" s="2" customFormat="1" ht="16.5" customHeight="1">
      <c r="A875" s="38"/>
      <c r="B875" s="39"/>
      <c r="C875" s="251" t="s">
        <v>1110</v>
      </c>
      <c r="D875" s="251" t="s">
        <v>152</v>
      </c>
      <c r="E875" s="252" t="s">
        <v>1111</v>
      </c>
      <c r="F875" s="253" t="s">
        <v>1112</v>
      </c>
      <c r="G875" s="254" t="s">
        <v>160</v>
      </c>
      <c r="H875" s="255">
        <v>2</v>
      </c>
      <c r="I875" s="256"/>
      <c r="J875" s="257">
        <f>ROUND(I875*H875,2)</f>
        <v>0</v>
      </c>
      <c r="K875" s="258"/>
      <c r="L875" s="259"/>
      <c r="M875" s="260" t="s">
        <v>1</v>
      </c>
      <c r="N875" s="261" t="s">
        <v>39</v>
      </c>
      <c r="O875" s="91"/>
      <c r="P875" s="225">
        <f>O875*H875</f>
        <v>0</v>
      </c>
      <c r="Q875" s="225">
        <v>3.0000000000000001E-05</v>
      </c>
      <c r="R875" s="225">
        <f>Q875*H875</f>
        <v>6.0000000000000002E-05</v>
      </c>
      <c r="S875" s="225">
        <v>0</v>
      </c>
      <c r="T875" s="226">
        <f>S875*H875</f>
        <v>0</v>
      </c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R875" s="227" t="s">
        <v>338</v>
      </c>
      <c r="AT875" s="227" t="s">
        <v>152</v>
      </c>
      <c r="AU875" s="227" t="s">
        <v>147</v>
      </c>
      <c r="AY875" s="17" t="s">
        <v>139</v>
      </c>
      <c r="BE875" s="228">
        <f>IF(N875="základní",J875,0)</f>
        <v>0</v>
      </c>
      <c r="BF875" s="228">
        <f>IF(N875="snížená",J875,0)</f>
        <v>0</v>
      </c>
      <c r="BG875" s="228">
        <f>IF(N875="zákl. přenesená",J875,0)</f>
        <v>0</v>
      </c>
      <c r="BH875" s="228">
        <f>IF(N875="sníž. přenesená",J875,0)</f>
        <v>0</v>
      </c>
      <c r="BI875" s="228">
        <f>IF(N875="nulová",J875,0)</f>
        <v>0</v>
      </c>
      <c r="BJ875" s="17" t="s">
        <v>147</v>
      </c>
      <c r="BK875" s="228">
        <f>ROUND(I875*H875,2)</f>
        <v>0</v>
      </c>
      <c r="BL875" s="17" t="s">
        <v>257</v>
      </c>
      <c r="BM875" s="227" t="s">
        <v>1113</v>
      </c>
    </row>
    <row r="876" s="13" customFormat="1">
      <c r="A876" s="13"/>
      <c r="B876" s="229"/>
      <c r="C876" s="230"/>
      <c r="D876" s="231" t="s">
        <v>149</v>
      </c>
      <c r="E876" s="232" t="s">
        <v>1</v>
      </c>
      <c r="F876" s="233" t="s">
        <v>1114</v>
      </c>
      <c r="G876" s="230"/>
      <c r="H876" s="232" t="s">
        <v>1</v>
      </c>
      <c r="I876" s="234"/>
      <c r="J876" s="230"/>
      <c r="K876" s="230"/>
      <c r="L876" s="235"/>
      <c r="M876" s="236"/>
      <c r="N876" s="237"/>
      <c r="O876" s="237"/>
      <c r="P876" s="237"/>
      <c r="Q876" s="237"/>
      <c r="R876" s="237"/>
      <c r="S876" s="237"/>
      <c r="T876" s="238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9" t="s">
        <v>149</v>
      </c>
      <c r="AU876" s="239" t="s">
        <v>147</v>
      </c>
      <c r="AV876" s="13" t="s">
        <v>81</v>
      </c>
      <c r="AW876" s="13" t="s">
        <v>30</v>
      </c>
      <c r="AX876" s="13" t="s">
        <v>73</v>
      </c>
      <c r="AY876" s="239" t="s">
        <v>139</v>
      </c>
    </row>
    <row r="877" s="14" customFormat="1">
      <c r="A877" s="14"/>
      <c r="B877" s="240"/>
      <c r="C877" s="241"/>
      <c r="D877" s="231" t="s">
        <v>149</v>
      </c>
      <c r="E877" s="242" t="s">
        <v>1</v>
      </c>
      <c r="F877" s="243" t="s">
        <v>517</v>
      </c>
      <c r="G877" s="241"/>
      <c r="H877" s="244">
        <v>2</v>
      </c>
      <c r="I877" s="245"/>
      <c r="J877" s="241"/>
      <c r="K877" s="241"/>
      <c r="L877" s="246"/>
      <c r="M877" s="247"/>
      <c r="N877" s="248"/>
      <c r="O877" s="248"/>
      <c r="P877" s="248"/>
      <c r="Q877" s="248"/>
      <c r="R877" s="248"/>
      <c r="S877" s="248"/>
      <c r="T877" s="249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50" t="s">
        <v>149</v>
      </c>
      <c r="AU877" s="250" t="s">
        <v>147</v>
      </c>
      <c r="AV877" s="14" t="s">
        <v>147</v>
      </c>
      <c r="AW877" s="14" t="s">
        <v>30</v>
      </c>
      <c r="AX877" s="14" t="s">
        <v>81</v>
      </c>
      <c r="AY877" s="250" t="s">
        <v>139</v>
      </c>
    </row>
    <row r="878" s="2" customFormat="1" ht="16.5" customHeight="1">
      <c r="A878" s="38"/>
      <c r="B878" s="39"/>
      <c r="C878" s="251" t="s">
        <v>1115</v>
      </c>
      <c r="D878" s="251" t="s">
        <v>152</v>
      </c>
      <c r="E878" s="252" t="s">
        <v>1116</v>
      </c>
      <c r="F878" s="253" t="s">
        <v>1117</v>
      </c>
      <c r="G878" s="254" t="s">
        <v>160</v>
      </c>
      <c r="H878" s="255">
        <v>3</v>
      </c>
      <c r="I878" s="256"/>
      <c r="J878" s="257">
        <f>ROUND(I878*H878,2)</f>
        <v>0</v>
      </c>
      <c r="K878" s="258"/>
      <c r="L878" s="259"/>
      <c r="M878" s="260" t="s">
        <v>1</v>
      </c>
      <c r="N878" s="261" t="s">
        <v>39</v>
      </c>
      <c r="O878" s="91"/>
      <c r="P878" s="225">
        <f>O878*H878</f>
        <v>0</v>
      </c>
      <c r="Q878" s="225">
        <v>4.0000000000000003E-05</v>
      </c>
      <c r="R878" s="225">
        <f>Q878*H878</f>
        <v>0.00012000000000000002</v>
      </c>
      <c r="S878" s="225">
        <v>0</v>
      </c>
      <c r="T878" s="226">
        <f>S878*H878</f>
        <v>0</v>
      </c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R878" s="227" t="s">
        <v>338</v>
      </c>
      <c r="AT878" s="227" t="s">
        <v>152</v>
      </c>
      <c r="AU878" s="227" t="s">
        <v>147</v>
      </c>
      <c r="AY878" s="17" t="s">
        <v>139</v>
      </c>
      <c r="BE878" s="228">
        <f>IF(N878="základní",J878,0)</f>
        <v>0</v>
      </c>
      <c r="BF878" s="228">
        <f>IF(N878="snížená",J878,0)</f>
        <v>0</v>
      </c>
      <c r="BG878" s="228">
        <f>IF(N878="zákl. přenesená",J878,0)</f>
        <v>0</v>
      </c>
      <c r="BH878" s="228">
        <f>IF(N878="sníž. přenesená",J878,0)</f>
        <v>0</v>
      </c>
      <c r="BI878" s="228">
        <f>IF(N878="nulová",J878,0)</f>
        <v>0</v>
      </c>
      <c r="BJ878" s="17" t="s">
        <v>147</v>
      </c>
      <c r="BK878" s="228">
        <f>ROUND(I878*H878,2)</f>
        <v>0</v>
      </c>
      <c r="BL878" s="17" t="s">
        <v>257</v>
      </c>
      <c r="BM878" s="227" t="s">
        <v>1118</v>
      </c>
    </row>
    <row r="879" s="13" customFormat="1">
      <c r="A879" s="13"/>
      <c r="B879" s="229"/>
      <c r="C879" s="230"/>
      <c r="D879" s="231" t="s">
        <v>149</v>
      </c>
      <c r="E879" s="232" t="s">
        <v>1</v>
      </c>
      <c r="F879" s="233" t="s">
        <v>1119</v>
      </c>
      <c r="G879" s="230"/>
      <c r="H879" s="232" t="s">
        <v>1</v>
      </c>
      <c r="I879" s="234"/>
      <c r="J879" s="230"/>
      <c r="K879" s="230"/>
      <c r="L879" s="235"/>
      <c r="M879" s="236"/>
      <c r="N879" s="237"/>
      <c r="O879" s="237"/>
      <c r="P879" s="237"/>
      <c r="Q879" s="237"/>
      <c r="R879" s="237"/>
      <c r="S879" s="237"/>
      <c r="T879" s="238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9" t="s">
        <v>149</v>
      </c>
      <c r="AU879" s="239" t="s">
        <v>147</v>
      </c>
      <c r="AV879" s="13" t="s">
        <v>81</v>
      </c>
      <c r="AW879" s="13" t="s">
        <v>30</v>
      </c>
      <c r="AX879" s="13" t="s">
        <v>73</v>
      </c>
      <c r="AY879" s="239" t="s">
        <v>139</v>
      </c>
    </row>
    <row r="880" s="14" customFormat="1">
      <c r="A880" s="14"/>
      <c r="B880" s="240"/>
      <c r="C880" s="241"/>
      <c r="D880" s="231" t="s">
        <v>149</v>
      </c>
      <c r="E880" s="242" t="s">
        <v>1</v>
      </c>
      <c r="F880" s="243" t="s">
        <v>1120</v>
      </c>
      <c r="G880" s="241"/>
      <c r="H880" s="244">
        <v>3</v>
      </c>
      <c r="I880" s="245"/>
      <c r="J880" s="241"/>
      <c r="K880" s="241"/>
      <c r="L880" s="246"/>
      <c r="M880" s="247"/>
      <c r="N880" s="248"/>
      <c r="O880" s="248"/>
      <c r="P880" s="248"/>
      <c r="Q880" s="248"/>
      <c r="R880" s="248"/>
      <c r="S880" s="248"/>
      <c r="T880" s="249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0" t="s">
        <v>149</v>
      </c>
      <c r="AU880" s="250" t="s">
        <v>147</v>
      </c>
      <c r="AV880" s="14" t="s">
        <v>147</v>
      </c>
      <c r="AW880" s="14" t="s">
        <v>30</v>
      </c>
      <c r="AX880" s="14" t="s">
        <v>81</v>
      </c>
      <c r="AY880" s="250" t="s">
        <v>139</v>
      </c>
    </row>
    <row r="881" s="2" customFormat="1" ht="24.15" customHeight="1">
      <c r="A881" s="38"/>
      <c r="B881" s="39"/>
      <c r="C881" s="215" t="s">
        <v>1121</v>
      </c>
      <c r="D881" s="215" t="s">
        <v>142</v>
      </c>
      <c r="E881" s="216" t="s">
        <v>1122</v>
      </c>
      <c r="F881" s="217" t="s">
        <v>1123</v>
      </c>
      <c r="G881" s="218" t="s">
        <v>160</v>
      </c>
      <c r="H881" s="219">
        <v>2</v>
      </c>
      <c r="I881" s="220"/>
      <c r="J881" s="221">
        <f>ROUND(I881*H881,2)</f>
        <v>0</v>
      </c>
      <c r="K881" s="222"/>
      <c r="L881" s="44"/>
      <c r="M881" s="223" t="s">
        <v>1</v>
      </c>
      <c r="N881" s="224" t="s">
        <v>39</v>
      </c>
      <c r="O881" s="91"/>
      <c r="P881" s="225">
        <f>O881*H881</f>
        <v>0</v>
      </c>
      <c r="Q881" s="225">
        <v>0</v>
      </c>
      <c r="R881" s="225">
        <f>Q881*H881</f>
        <v>0</v>
      </c>
      <c r="S881" s="225">
        <v>0</v>
      </c>
      <c r="T881" s="226">
        <f>S881*H881</f>
        <v>0</v>
      </c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R881" s="227" t="s">
        <v>257</v>
      </c>
      <c r="AT881" s="227" t="s">
        <v>142</v>
      </c>
      <c r="AU881" s="227" t="s">
        <v>147</v>
      </c>
      <c r="AY881" s="17" t="s">
        <v>139</v>
      </c>
      <c r="BE881" s="228">
        <f>IF(N881="základní",J881,0)</f>
        <v>0</v>
      </c>
      <c r="BF881" s="228">
        <f>IF(N881="snížená",J881,0)</f>
        <v>0</v>
      </c>
      <c r="BG881" s="228">
        <f>IF(N881="zákl. přenesená",J881,0)</f>
        <v>0</v>
      </c>
      <c r="BH881" s="228">
        <f>IF(N881="sníž. přenesená",J881,0)</f>
        <v>0</v>
      </c>
      <c r="BI881" s="228">
        <f>IF(N881="nulová",J881,0)</f>
        <v>0</v>
      </c>
      <c r="BJ881" s="17" t="s">
        <v>147</v>
      </c>
      <c r="BK881" s="228">
        <f>ROUND(I881*H881,2)</f>
        <v>0</v>
      </c>
      <c r="BL881" s="17" t="s">
        <v>257</v>
      </c>
      <c r="BM881" s="227" t="s">
        <v>1124</v>
      </c>
    </row>
    <row r="882" s="13" customFormat="1">
      <c r="A882" s="13"/>
      <c r="B882" s="229"/>
      <c r="C882" s="230"/>
      <c r="D882" s="231" t="s">
        <v>149</v>
      </c>
      <c r="E882" s="232" t="s">
        <v>1</v>
      </c>
      <c r="F882" s="233" t="s">
        <v>1013</v>
      </c>
      <c r="G882" s="230"/>
      <c r="H882" s="232" t="s">
        <v>1</v>
      </c>
      <c r="I882" s="234"/>
      <c r="J882" s="230"/>
      <c r="K882" s="230"/>
      <c r="L882" s="235"/>
      <c r="M882" s="236"/>
      <c r="N882" s="237"/>
      <c r="O882" s="237"/>
      <c r="P882" s="237"/>
      <c r="Q882" s="237"/>
      <c r="R882" s="237"/>
      <c r="S882" s="237"/>
      <c r="T882" s="238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9" t="s">
        <v>149</v>
      </c>
      <c r="AU882" s="239" t="s">
        <v>147</v>
      </c>
      <c r="AV882" s="13" t="s">
        <v>81</v>
      </c>
      <c r="AW882" s="13" t="s">
        <v>30</v>
      </c>
      <c r="AX882" s="13" t="s">
        <v>73</v>
      </c>
      <c r="AY882" s="239" t="s">
        <v>139</v>
      </c>
    </row>
    <row r="883" s="14" customFormat="1">
      <c r="A883" s="14"/>
      <c r="B883" s="240"/>
      <c r="C883" s="241"/>
      <c r="D883" s="231" t="s">
        <v>149</v>
      </c>
      <c r="E883" s="242" t="s">
        <v>1</v>
      </c>
      <c r="F883" s="243" t="s">
        <v>147</v>
      </c>
      <c r="G883" s="241"/>
      <c r="H883" s="244">
        <v>2</v>
      </c>
      <c r="I883" s="245"/>
      <c r="J883" s="241"/>
      <c r="K883" s="241"/>
      <c r="L883" s="246"/>
      <c r="M883" s="247"/>
      <c r="N883" s="248"/>
      <c r="O883" s="248"/>
      <c r="P883" s="248"/>
      <c r="Q883" s="248"/>
      <c r="R883" s="248"/>
      <c r="S883" s="248"/>
      <c r="T883" s="249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50" t="s">
        <v>149</v>
      </c>
      <c r="AU883" s="250" t="s">
        <v>147</v>
      </c>
      <c r="AV883" s="14" t="s">
        <v>147</v>
      </c>
      <c r="AW883" s="14" t="s">
        <v>30</v>
      </c>
      <c r="AX883" s="14" t="s">
        <v>73</v>
      </c>
      <c r="AY883" s="250" t="s">
        <v>139</v>
      </c>
    </row>
    <row r="884" s="15" customFormat="1">
      <c r="A884" s="15"/>
      <c r="B884" s="262"/>
      <c r="C884" s="263"/>
      <c r="D884" s="231" t="s">
        <v>149</v>
      </c>
      <c r="E884" s="264" t="s">
        <v>1</v>
      </c>
      <c r="F884" s="265" t="s">
        <v>170</v>
      </c>
      <c r="G884" s="263"/>
      <c r="H884" s="266">
        <v>2</v>
      </c>
      <c r="I884" s="267"/>
      <c r="J884" s="263"/>
      <c r="K884" s="263"/>
      <c r="L884" s="268"/>
      <c r="M884" s="269"/>
      <c r="N884" s="270"/>
      <c r="O884" s="270"/>
      <c r="P884" s="270"/>
      <c r="Q884" s="270"/>
      <c r="R884" s="270"/>
      <c r="S884" s="270"/>
      <c r="T884" s="271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72" t="s">
        <v>149</v>
      </c>
      <c r="AU884" s="272" t="s">
        <v>147</v>
      </c>
      <c r="AV884" s="15" t="s">
        <v>146</v>
      </c>
      <c r="AW884" s="15" t="s">
        <v>30</v>
      </c>
      <c r="AX884" s="15" t="s">
        <v>81</v>
      </c>
      <c r="AY884" s="272" t="s">
        <v>139</v>
      </c>
    </row>
    <row r="885" s="2" customFormat="1" ht="24.15" customHeight="1">
      <c r="A885" s="38"/>
      <c r="B885" s="39"/>
      <c r="C885" s="251" t="s">
        <v>1125</v>
      </c>
      <c r="D885" s="251" t="s">
        <v>152</v>
      </c>
      <c r="E885" s="252" t="s">
        <v>1126</v>
      </c>
      <c r="F885" s="253" t="s">
        <v>1127</v>
      </c>
      <c r="G885" s="254" t="s">
        <v>160</v>
      </c>
      <c r="H885" s="255">
        <v>2</v>
      </c>
      <c r="I885" s="256"/>
      <c r="J885" s="257">
        <f>ROUND(I885*H885,2)</f>
        <v>0</v>
      </c>
      <c r="K885" s="258"/>
      <c r="L885" s="259"/>
      <c r="M885" s="260" t="s">
        <v>1</v>
      </c>
      <c r="N885" s="261" t="s">
        <v>39</v>
      </c>
      <c r="O885" s="91"/>
      <c r="P885" s="225">
        <f>O885*H885</f>
        <v>0</v>
      </c>
      <c r="Q885" s="225">
        <v>4.0000000000000003E-05</v>
      </c>
      <c r="R885" s="225">
        <f>Q885*H885</f>
        <v>8.0000000000000007E-05</v>
      </c>
      <c r="S885" s="225">
        <v>0</v>
      </c>
      <c r="T885" s="226">
        <f>S885*H885</f>
        <v>0</v>
      </c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227" t="s">
        <v>338</v>
      </c>
      <c r="AT885" s="227" t="s">
        <v>152</v>
      </c>
      <c r="AU885" s="227" t="s">
        <v>147</v>
      </c>
      <c r="AY885" s="17" t="s">
        <v>139</v>
      </c>
      <c r="BE885" s="228">
        <f>IF(N885="základní",J885,0)</f>
        <v>0</v>
      </c>
      <c r="BF885" s="228">
        <f>IF(N885="snížená",J885,0)</f>
        <v>0</v>
      </c>
      <c r="BG885" s="228">
        <f>IF(N885="zákl. přenesená",J885,0)</f>
        <v>0</v>
      </c>
      <c r="BH885" s="228">
        <f>IF(N885="sníž. přenesená",J885,0)</f>
        <v>0</v>
      </c>
      <c r="BI885" s="228">
        <f>IF(N885="nulová",J885,0)</f>
        <v>0</v>
      </c>
      <c r="BJ885" s="17" t="s">
        <v>147</v>
      </c>
      <c r="BK885" s="228">
        <f>ROUND(I885*H885,2)</f>
        <v>0</v>
      </c>
      <c r="BL885" s="17" t="s">
        <v>257</v>
      </c>
      <c r="BM885" s="227" t="s">
        <v>1128</v>
      </c>
    </row>
    <row r="886" s="13" customFormat="1">
      <c r="A886" s="13"/>
      <c r="B886" s="229"/>
      <c r="C886" s="230"/>
      <c r="D886" s="231" t="s">
        <v>149</v>
      </c>
      <c r="E886" s="232" t="s">
        <v>1</v>
      </c>
      <c r="F886" s="233" t="s">
        <v>1013</v>
      </c>
      <c r="G886" s="230"/>
      <c r="H886" s="232" t="s">
        <v>1</v>
      </c>
      <c r="I886" s="234"/>
      <c r="J886" s="230"/>
      <c r="K886" s="230"/>
      <c r="L886" s="235"/>
      <c r="M886" s="236"/>
      <c r="N886" s="237"/>
      <c r="O886" s="237"/>
      <c r="P886" s="237"/>
      <c r="Q886" s="237"/>
      <c r="R886" s="237"/>
      <c r="S886" s="237"/>
      <c r="T886" s="238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9" t="s">
        <v>149</v>
      </c>
      <c r="AU886" s="239" t="s">
        <v>147</v>
      </c>
      <c r="AV886" s="13" t="s">
        <v>81</v>
      </c>
      <c r="AW886" s="13" t="s">
        <v>30</v>
      </c>
      <c r="AX886" s="13" t="s">
        <v>73</v>
      </c>
      <c r="AY886" s="239" t="s">
        <v>139</v>
      </c>
    </row>
    <row r="887" s="14" customFormat="1">
      <c r="A887" s="14"/>
      <c r="B887" s="240"/>
      <c r="C887" s="241"/>
      <c r="D887" s="231" t="s">
        <v>149</v>
      </c>
      <c r="E887" s="242" t="s">
        <v>1</v>
      </c>
      <c r="F887" s="243" t="s">
        <v>147</v>
      </c>
      <c r="G887" s="241"/>
      <c r="H887" s="244">
        <v>2</v>
      </c>
      <c r="I887" s="245"/>
      <c r="J887" s="241"/>
      <c r="K887" s="241"/>
      <c r="L887" s="246"/>
      <c r="M887" s="247"/>
      <c r="N887" s="248"/>
      <c r="O887" s="248"/>
      <c r="P887" s="248"/>
      <c r="Q887" s="248"/>
      <c r="R887" s="248"/>
      <c r="S887" s="248"/>
      <c r="T887" s="249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50" t="s">
        <v>149</v>
      </c>
      <c r="AU887" s="250" t="s">
        <v>147</v>
      </c>
      <c r="AV887" s="14" t="s">
        <v>147</v>
      </c>
      <c r="AW887" s="14" t="s">
        <v>30</v>
      </c>
      <c r="AX887" s="14" t="s">
        <v>73</v>
      </c>
      <c r="AY887" s="250" t="s">
        <v>139</v>
      </c>
    </row>
    <row r="888" s="15" customFormat="1">
      <c r="A888" s="15"/>
      <c r="B888" s="262"/>
      <c r="C888" s="263"/>
      <c r="D888" s="231" t="s">
        <v>149</v>
      </c>
      <c r="E888" s="264" t="s">
        <v>1</v>
      </c>
      <c r="F888" s="265" t="s">
        <v>170</v>
      </c>
      <c r="G888" s="263"/>
      <c r="H888" s="266">
        <v>2</v>
      </c>
      <c r="I888" s="267"/>
      <c r="J888" s="263"/>
      <c r="K888" s="263"/>
      <c r="L888" s="268"/>
      <c r="M888" s="269"/>
      <c r="N888" s="270"/>
      <c r="O888" s="270"/>
      <c r="P888" s="270"/>
      <c r="Q888" s="270"/>
      <c r="R888" s="270"/>
      <c r="S888" s="270"/>
      <c r="T888" s="271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T888" s="272" t="s">
        <v>149</v>
      </c>
      <c r="AU888" s="272" t="s">
        <v>147</v>
      </c>
      <c r="AV888" s="15" t="s">
        <v>146</v>
      </c>
      <c r="AW888" s="15" t="s">
        <v>30</v>
      </c>
      <c r="AX888" s="15" t="s">
        <v>81</v>
      </c>
      <c r="AY888" s="272" t="s">
        <v>139</v>
      </c>
    </row>
    <row r="889" s="2" customFormat="1" ht="16.5" customHeight="1">
      <c r="A889" s="38"/>
      <c r="B889" s="39"/>
      <c r="C889" s="251" t="s">
        <v>1129</v>
      </c>
      <c r="D889" s="251" t="s">
        <v>152</v>
      </c>
      <c r="E889" s="252" t="s">
        <v>1130</v>
      </c>
      <c r="F889" s="253" t="s">
        <v>1131</v>
      </c>
      <c r="G889" s="254" t="s">
        <v>160</v>
      </c>
      <c r="H889" s="255">
        <v>2</v>
      </c>
      <c r="I889" s="256"/>
      <c r="J889" s="257">
        <f>ROUND(I889*H889,2)</f>
        <v>0</v>
      </c>
      <c r="K889" s="258"/>
      <c r="L889" s="259"/>
      <c r="M889" s="260" t="s">
        <v>1</v>
      </c>
      <c r="N889" s="261" t="s">
        <v>39</v>
      </c>
      <c r="O889" s="91"/>
      <c r="P889" s="225">
        <f>O889*H889</f>
        <v>0</v>
      </c>
      <c r="Q889" s="225">
        <v>5.0000000000000002E-05</v>
      </c>
      <c r="R889" s="225">
        <f>Q889*H889</f>
        <v>0.00010000000000000001</v>
      </c>
      <c r="S889" s="225">
        <v>0</v>
      </c>
      <c r="T889" s="226">
        <f>S889*H889</f>
        <v>0</v>
      </c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R889" s="227" t="s">
        <v>338</v>
      </c>
      <c r="AT889" s="227" t="s">
        <v>152</v>
      </c>
      <c r="AU889" s="227" t="s">
        <v>147</v>
      </c>
      <c r="AY889" s="17" t="s">
        <v>139</v>
      </c>
      <c r="BE889" s="228">
        <f>IF(N889="základní",J889,0)</f>
        <v>0</v>
      </c>
      <c r="BF889" s="228">
        <f>IF(N889="snížená",J889,0)</f>
        <v>0</v>
      </c>
      <c r="BG889" s="228">
        <f>IF(N889="zákl. přenesená",J889,0)</f>
        <v>0</v>
      </c>
      <c r="BH889" s="228">
        <f>IF(N889="sníž. přenesená",J889,0)</f>
        <v>0</v>
      </c>
      <c r="BI889" s="228">
        <f>IF(N889="nulová",J889,0)</f>
        <v>0</v>
      </c>
      <c r="BJ889" s="17" t="s">
        <v>147</v>
      </c>
      <c r="BK889" s="228">
        <f>ROUND(I889*H889,2)</f>
        <v>0</v>
      </c>
      <c r="BL889" s="17" t="s">
        <v>257</v>
      </c>
      <c r="BM889" s="227" t="s">
        <v>1132</v>
      </c>
    </row>
    <row r="890" s="13" customFormat="1">
      <c r="A890" s="13"/>
      <c r="B890" s="229"/>
      <c r="C890" s="230"/>
      <c r="D890" s="231" t="s">
        <v>149</v>
      </c>
      <c r="E890" s="232" t="s">
        <v>1</v>
      </c>
      <c r="F890" s="233" t="s">
        <v>1013</v>
      </c>
      <c r="G890" s="230"/>
      <c r="H890" s="232" t="s">
        <v>1</v>
      </c>
      <c r="I890" s="234"/>
      <c r="J890" s="230"/>
      <c r="K890" s="230"/>
      <c r="L890" s="235"/>
      <c r="M890" s="236"/>
      <c r="N890" s="237"/>
      <c r="O890" s="237"/>
      <c r="P890" s="237"/>
      <c r="Q890" s="237"/>
      <c r="R890" s="237"/>
      <c r="S890" s="237"/>
      <c r="T890" s="238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9" t="s">
        <v>149</v>
      </c>
      <c r="AU890" s="239" t="s">
        <v>147</v>
      </c>
      <c r="AV890" s="13" t="s">
        <v>81</v>
      </c>
      <c r="AW890" s="13" t="s">
        <v>30</v>
      </c>
      <c r="AX890" s="13" t="s">
        <v>73</v>
      </c>
      <c r="AY890" s="239" t="s">
        <v>139</v>
      </c>
    </row>
    <row r="891" s="14" customFormat="1">
      <c r="A891" s="14"/>
      <c r="B891" s="240"/>
      <c r="C891" s="241"/>
      <c r="D891" s="231" t="s">
        <v>149</v>
      </c>
      <c r="E891" s="242" t="s">
        <v>1</v>
      </c>
      <c r="F891" s="243" t="s">
        <v>147</v>
      </c>
      <c r="G891" s="241"/>
      <c r="H891" s="244">
        <v>2</v>
      </c>
      <c r="I891" s="245"/>
      <c r="J891" s="241"/>
      <c r="K891" s="241"/>
      <c r="L891" s="246"/>
      <c r="M891" s="247"/>
      <c r="N891" s="248"/>
      <c r="O891" s="248"/>
      <c r="P891" s="248"/>
      <c r="Q891" s="248"/>
      <c r="R891" s="248"/>
      <c r="S891" s="248"/>
      <c r="T891" s="249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0" t="s">
        <v>149</v>
      </c>
      <c r="AU891" s="250" t="s">
        <v>147</v>
      </c>
      <c r="AV891" s="14" t="s">
        <v>147</v>
      </c>
      <c r="AW891" s="14" t="s">
        <v>30</v>
      </c>
      <c r="AX891" s="14" t="s">
        <v>73</v>
      </c>
      <c r="AY891" s="250" t="s">
        <v>139</v>
      </c>
    </row>
    <row r="892" s="15" customFormat="1">
      <c r="A892" s="15"/>
      <c r="B892" s="262"/>
      <c r="C892" s="263"/>
      <c r="D892" s="231" t="s">
        <v>149</v>
      </c>
      <c r="E892" s="264" t="s">
        <v>1</v>
      </c>
      <c r="F892" s="265" t="s">
        <v>170</v>
      </c>
      <c r="G892" s="263"/>
      <c r="H892" s="266">
        <v>2</v>
      </c>
      <c r="I892" s="267"/>
      <c r="J892" s="263"/>
      <c r="K892" s="263"/>
      <c r="L892" s="268"/>
      <c r="M892" s="269"/>
      <c r="N892" s="270"/>
      <c r="O892" s="270"/>
      <c r="P892" s="270"/>
      <c r="Q892" s="270"/>
      <c r="R892" s="270"/>
      <c r="S892" s="270"/>
      <c r="T892" s="271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T892" s="272" t="s">
        <v>149</v>
      </c>
      <c r="AU892" s="272" t="s">
        <v>147</v>
      </c>
      <c r="AV892" s="15" t="s">
        <v>146</v>
      </c>
      <c r="AW892" s="15" t="s">
        <v>30</v>
      </c>
      <c r="AX892" s="15" t="s">
        <v>81</v>
      </c>
      <c r="AY892" s="272" t="s">
        <v>139</v>
      </c>
    </row>
    <row r="893" s="2" customFormat="1" ht="24.15" customHeight="1">
      <c r="A893" s="38"/>
      <c r="B893" s="39"/>
      <c r="C893" s="215" t="s">
        <v>1133</v>
      </c>
      <c r="D893" s="215" t="s">
        <v>142</v>
      </c>
      <c r="E893" s="216" t="s">
        <v>1134</v>
      </c>
      <c r="F893" s="217" t="s">
        <v>1135</v>
      </c>
      <c r="G893" s="218" t="s">
        <v>160</v>
      </c>
      <c r="H893" s="219">
        <v>1</v>
      </c>
      <c r="I893" s="220"/>
      <c r="J893" s="221">
        <f>ROUND(I893*H893,2)</f>
        <v>0</v>
      </c>
      <c r="K893" s="222"/>
      <c r="L893" s="44"/>
      <c r="M893" s="223" t="s">
        <v>1</v>
      </c>
      <c r="N893" s="224" t="s">
        <v>39</v>
      </c>
      <c r="O893" s="91"/>
      <c r="P893" s="225">
        <f>O893*H893</f>
        <v>0</v>
      </c>
      <c r="Q893" s="225">
        <v>0</v>
      </c>
      <c r="R893" s="225">
        <f>Q893*H893</f>
        <v>0</v>
      </c>
      <c r="S893" s="225">
        <v>0</v>
      </c>
      <c r="T893" s="226">
        <f>S893*H893</f>
        <v>0</v>
      </c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R893" s="227" t="s">
        <v>257</v>
      </c>
      <c r="AT893" s="227" t="s">
        <v>142</v>
      </c>
      <c r="AU893" s="227" t="s">
        <v>147</v>
      </c>
      <c r="AY893" s="17" t="s">
        <v>139</v>
      </c>
      <c r="BE893" s="228">
        <f>IF(N893="základní",J893,0)</f>
        <v>0</v>
      </c>
      <c r="BF893" s="228">
        <f>IF(N893="snížená",J893,0)</f>
        <v>0</v>
      </c>
      <c r="BG893" s="228">
        <f>IF(N893="zákl. přenesená",J893,0)</f>
        <v>0</v>
      </c>
      <c r="BH893" s="228">
        <f>IF(N893="sníž. přenesená",J893,0)</f>
        <v>0</v>
      </c>
      <c r="BI893" s="228">
        <f>IF(N893="nulová",J893,0)</f>
        <v>0</v>
      </c>
      <c r="BJ893" s="17" t="s">
        <v>147</v>
      </c>
      <c r="BK893" s="228">
        <f>ROUND(I893*H893,2)</f>
        <v>0</v>
      </c>
      <c r="BL893" s="17" t="s">
        <v>257</v>
      </c>
      <c r="BM893" s="227" t="s">
        <v>1136</v>
      </c>
    </row>
    <row r="894" s="13" customFormat="1">
      <c r="A894" s="13"/>
      <c r="B894" s="229"/>
      <c r="C894" s="230"/>
      <c r="D894" s="231" t="s">
        <v>149</v>
      </c>
      <c r="E894" s="232" t="s">
        <v>1</v>
      </c>
      <c r="F894" s="233" t="s">
        <v>1137</v>
      </c>
      <c r="G894" s="230"/>
      <c r="H894" s="232" t="s">
        <v>1</v>
      </c>
      <c r="I894" s="234"/>
      <c r="J894" s="230"/>
      <c r="K894" s="230"/>
      <c r="L894" s="235"/>
      <c r="M894" s="236"/>
      <c r="N894" s="237"/>
      <c r="O894" s="237"/>
      <c r="P894" s="237"/>
      <c r="Q894" s="237"/>
      <c r="R894" s="237"/>
      <c r="S894" s="237"/>
      <c r="T894" s="238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9" t="s">
        <v>149</v>
      </c>
      <c r="AU894" s="239" t="s">
        <v>147</v>
      </c>
      <c r="AV894" s="13" t="s">
        <v>81</v>
      </c>
      <c r="AW894" s="13" t="s">
        <v>30</v>
      </c>
      <c r="AX894" s="13" t="s">
        <v>73</v>
      </c>
      <c r="AY894" s="239" t="s">
        <v>139</v>
      </c>
    </row>
    <row r="895" s="14" customFormat="1">
      <c r="A895" s="14"/>
      <c r="B895" s="240"/>
      <c r="C895" s="241"/>
      <c r="D895" s="231" t="s">
        <v>149</v>
      </c>
      <c r="E895" s="242" t="s">
        <v>1</v>
      </c>
      <c r="F895" s="243" t="s">
        <v>81</v>
      </c>
      <c r="G895" s="241"/>
      <c r="H895" s="244">
        <v>1</v>
      </c>
      <c r="I895" s="245"/>
      <c r="J895" s="241"/>
      <c r="K895" s="241"/>
      <c r="L895" s="246"/>
      <c r="M895" s="247"/>
      <c r="N895" s="248"/>
      <c r="O895" s="248"/>
      <c r="P895" s="248"/>
      <c r="Q895" s="248"/>
      <c r="R895" s="248"/>
      <c r="S895" s="248"/>
      <c r="T895" s="249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50" t="s">
        <v>149</v>
      </c>
      <c r="AU895" s="250" t="s">
        <v>147</v>
      </c>
      <c r="AV895" s="14" t="s">
        <v>147</v>
      </c>
      <c r="AW895" s="14" t="s">
        <v>30</v>
      </c>
      <c r="AX895" s="14" t="s">
        <v>81</v>
      </c>
      <c r="AY895" s="250" t="s">
        <v>139</v>
      </c>
    </row>
    <row r="896" s="2" customFormat="1" ht="16.5" customHeight="1">
      <c r="A896" s="38"/>
      <c r="B896" s="39"/>
      <c r="C896" s="251" t="s">
        <v>1138</v>
      </c>
      <c r="D896" s="251" t="s">
        <v>152</v>
      </c>
      <c r="E896" s="252" t="s">
        <v>1139</v>
      </c>
      <c r="F896" s="253" t="s">
        <v>1140</v>
      </c>
      <c r="G896" s="254" t="s">
        <v>160</v>
      </c>
      <c r="H896" s="255">
        <v>1</v>
      </c>
      <c r="I896" s="256"/>
      <c r="J896" s="257">
        <f>ROUND(I896*H896,2)</f>
        <v>0</v>
      </c>
      <c r="K896" s="258"/>
      <c r="L896" s="259"/>
      <c r="M896" s="260" t="s">
        <v>1</v>
      </c>
      <c r="N896" s="261" t="s">
        <v>39</v>
      </c>
      <c r="O896" s="91"/>
      <c r="P896" s="225">
        <f>O896*H896</f>
        <v>0</v>
      </c>
      <c r="Q896" s="225">
        <v>0</v>
      </c>
      <c r="R896" s="225">
        <f>Q896*H896</f>
        <v>0</v>
      </c>
      <c r="S896" s="225">
        <v>0</v>
      </c>
      <c r="T896" s="226">
        <f>S896*H896</f>
        <v>0</v>
      </c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R896" s="227" t="s">
        <v>338</v>
      </c>
      <c r="AT896" s="227" t="s">
        <v>152</v>
      </c>
      <c r="AU896" s="227" t="s">
        <v>147</v>
      </c>
      <c r="AY896" s="17" t="s">
        <v>139</v>
      </c>
      <c r="BE896" s="228">
        <f>IF(N896="základní",J896,0)</f>
        <v>0</v>
      </c>
      <c r="BF896" s="228">
        <f>IF(N896="snížená",J896,0)</f>
        <v>0</v>
      </c>
      <c r="BG896" s="228">
        <f>IF(N896="zákl. přenesená",J896,0)</f>
        <v>0</v>
      </c>
      <c r="BH896" s="228">
        <f>IF(N896="sníž. přenesená",J896,0)</f>
        <v>0</v>
      </c>
      <c r="BI896" s="228">
        <f>IF(N896="nulová",J896,0)</f>
        <v>0</v>
      </c>
      <c r="BJ896" s="17" t="s">
        <v>147</v>
      </c>
      <c r="BK896" s="228">
        <f>ROUND(I896*H896,2)</f>
        <v>0</v>
      </c>
      <c r="BL896" s="17" t="s">
        <v>257</v>
      </c>
      <c r="BM896" s="227" t="s">
        <v>1141</v>
      </c>
    </row>
    <row r="897" s="2" customFormat="1" ht="33" customHeight="1">
      <c r="A897" s="38"/>
      <c r="B897" s="39"/>
      <c r="C897" s="215" t="s">
        <v>1142</v>
      </c>
      <c r="D897" s="215" t="s">
        <v>142</v>
      </c>
      <c r="E897" s="216" t="s">
        <v>1143</v>
      </c>
      <c r="F897" s="217" t="s">
        <v>1144</v>
      </c>
      <c r="G897" s="218" t="s">
        <v>160</v>
      </c>
      <c r="H897" s="219">
        <v>7</v>
      </c>
      <c r="I897" s="220"/>
      <c r="J897" s="221">
        <f>ROUND(I897*H897,2)</f>
        <v>0</v>
      </c>
      <c r="K897" s="222"/>
      <c r="L897" s="44"/>
      <c r="M897" s="223" t="s">
        <v>1</v>
      </c>
      <c r="N897" s="224" t="s">
        <v>39</v>
      </c>
      <c r="O897" s="91"/>
      <c r="P897" s="225">
        <f>O897*H897</f>
        <v>0</v>
      </c>
      <c r="Q897" s="225">
        <v>0</v>
      </c>
      <c r="R897" s="225">
        <f>Q897*H897</f>
        <v>0</v>
      </c>
      <c r="S897" s="225">
        <v>4.8000000000000001E-05</v>
      </c>
      <c r="T897" s="226">
        <f>S897*H897</f>
        <v>0.00033600000000000004</v>
      </c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R897" s="227" t="s">
        <v>257</v>
      </c>
      <c r="AT897" s="227" t="s">
        <v>142</v>
      </c>
      <c r="AU897" s="227" t="s">
        <v>147</v>
      </c>
      <c r="AY897" s="17" t="s">
        <v>139</v>
      </c>
      <c r="BE897" s="228">
        <f>IF(N897="základní",J897,0)</f>
        <v>0</v>
      </c>
      <c r="BF897" s="228">
        <f>IF(N897="snížená",J897,0)</f>
        <v>0</v>
      </c>
      <c r="BG897" s="228">
        <f>IF(N897="zákl. přenesená",J897,0)</f>
        <v>0</v>
      </c>
      <c r="BH897" s="228">
        <f>IF(N897="sníž. přenesená",J897,0)</f>
        <v>0</v>
      </c>
      <c r="BI897" s="228">
        <f>IF(N897="nulová",J897,0)</f>
        <v>0</v>
      </c>
      <c r="BJ897" s="17" t="s">
        <v>147</v>
      </c>
      <c r="BK897" s="228">
        <f>ROUND(I897*H897,2)</f>
        <v>0</v>
      </c>
      <c r="BL897" s="17" t="s">
        <v>257</v>
      </c>
      <c r="BM897" s="227" t="s">
        <v>1145</v>
      </c>
    </row>
    <row r="898" s="13" customFormat="1">
      <c r="A898" s="13"/>
      <c r="B898" s="229"/>
      <c r="C898" s="230"/>
      <c r="D898" s="231" t="s">
        <v>149</v>
      </c>
      <c r="E898" s="232" t="s">
        <v>1</v>
      </c>
      <c r="F898" s="233" t="s">
        <v>1013</v>
      </c>
      <c r="G898" s="230"/>
      <c r="H898" s="232" t="s">
        <v>1</v>
      </c>
      <c r="I898" s="234"/>
      <c r="J898" s="230"/>
      <c r="K898" s="230"/>
      <c r="L898" s="235"/>
      <c r="M898" s="236"/>
      <c r="N898" s="237"/>
      <c r="O898" s="237"/>
      <c r="P898" s="237"/>
      <c r="Q898" s="237"/>
      <c r="R898" s="237"/>
      <c r="S898" s="237"/>
      <c r="T898" s="238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9" t="s">
        <v>149</v>
      </c>
      <c r="AU898" s="239" t="s">
        <v>147</v>
      </c>
      <c r="AV898" s="13" t="s">
        <v>81</v>
      </c>
      <c r="AW898" s="13" t="s">
        <v>30</v>
      </c>
      <c r="AX898" s="13" t="s">
        <v>73</v>
      </c>
      <c r="AY898" s="239" t="s">
        <v>139</v>
      </c>
    </row>
    <row r="899" s="14" customFormat="1">
      <c r="A899" s="14"/>
      <c r="B899" s="240"/>
      <c r="C899" s="241"/>
      <c r="D899" s="231" t="s">
        <v>149</v>
      </c>
      <c r="E899" s="242" t="s">
        <v>1</v>
      </c>
      <c r="F899" s="243" t="s">
        <v>171</v>
      </c>
      <c r="G899" s="241"/>
      <c r="H899" s="244">
        <v>5</v>
      </c>
      <c r="I899" s="245"/>
      <c r="J899" s="241"/>
      <c r="K899" s="241"/>
      <c r="L899" s="246"/>
      <c r="M899" s="247"/>
      <c r="N899" s="248"/>
      <c r="O899" s="248"/>
      <c r="P899" s="248"/>
      <c r="Q899" s="248"/>
      <c r="R899" s="248"/>
      <c r="S899" s="248"/>
      <c r="T899" s="249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0" t="s">
        <v>149</v>
      </c>
      <c r="AU899" s="250" t="s">
        <v>147</v>
      </c>
      <c r="AV899" s="14" t="s">
        <v>147</v>
      </c>
      <c r="AW899" s="14" t="s">
        <v>30</v>
      </c>
      <c r="AX899" s="14" t="s">
        <v>73</v>
      </c>
      <c r="AY899" s="250" t="s">
        <v>139</v>
      </c>
    </row>
    <row r="900" s="13" customFormat="1">
      <c r="A900" s="13"/>
      <c r="B900" s="229"/>
      <c r="C900" s="230"/>
      <c r="D900" s="231" t="s">
        <v>149</v>
      </c>
      <c r="E900" s="232" t="s">
        <v>1</v>
      </c>
      <c r="F900" s="233" t="s">
        <v>1146</v>
      </c>
      <c r="G900" s="230"/>
      <c r="H900" s="232" t="s">
        <v>1</v>
      </c>
      <c r="I900" s="234"/>
      <c r="J900" s="230"/>
      <c r="K900" s="230"/>
      <c r="L900" s="235"/>
      <c r="M900" s="236"/>
      <c r="N900" s="237"/>
      <c r="O900" s="237"/>
      <c r="P900" s="237"/>
      <c r="Q900" s="237"/>
      <c r="R900" s="237"/>
      <c r="S900" s="237"/>
      <c r="T900" s="238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9" t="s">
        <v>149</v>
      </c>
      <c r="AU900" s="239" t="s">
        <v>147</v>
      </c>
      <c r="AV900" s="13" t="s">
        <v>81</v>
      </c>
      <c r="AW900" s="13" t="s">
        <v>30</v>
      </c>
      <c r="AX900" s="13" t="s">
        <v>73</v>
      </c>
      <c r="AY900" s="239" t="s">
        <v>139</v>
      </c>
    </row>
    <row r="901" s="14" customFormat="1">
      <c r="A901" s="14"/>
      <c r="B901" s="240"/>
      <c r="C901" s="241"/>
      <c r="D901" s="231" t="s">
        <v>149</v>
      </c>
      <c r="E901" s="242" t="s">
        <v>1</v>
      </c>
      <c r="F901" s="243" t="s">
        <v>81</v>
      </c>
      <c r="G901" s="241"/>
      <c r="H901" s="244">
        <v>1</v>
      </c>
      <c r="I901" s="245"/>
      <c r="J901" s="241"/>
      <c r="K901" s="241"/>
      <c r="L901" s="246"/>
      <c r="M901" s="247"/>
      <c r="N901" s="248"/>
      <c r="O901" s="248"/>
      <c r="P901" s="248"/>
      <c r="Q901" s="248"/>
      <c r="R901" s="248"/>
      <c r="S901" s="248"/>
      <c r="T901" s="249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50" t="s">
        <v>149</v>
      </c>
      <c r="AU901" s="250" t="s">
        <v>147</v>
      </c>
      <c r="AV901" s="14" t="s">
        <v>147</v>
      </c>
      <c r="AW901" s="14" t="s">
        <v>30</v>
      </c>
      <c r="AX901" s="14" t="s">
        <v>73</v>
      </c>
      <c r="AY901" s="250" t="s">
        <v>139</v>
      </c>
    </row>
    <row r="902" s="13" customFormat="1">
      <c r="A902" s="13"/>
      <c r="B902" s="229"/>
      <c r="C902" s="230"/>
      <c r="D902" s="231" t="s">
        <v>149</v>
      </c>
      <c r="E902" s="232" t="s">
        <v>1</v>
      </c>
      <c r="F902" s="233" t="s">
        <v>1092</v>
      </c>
      <c r="G902" s="230"/>
      <c r="H902" s="232" t="s">
        <v>1</v>
      </c>
      <c r="I902" s="234"/>
      <c r="J902" s="230"/>
      <c r="K902" s="230"/>
      <c r="L902" s="235"/>
      <c r="M902" s="236"/>
      <c r="N902" s="237"/>
      <c r="O902" s="237"/>
      <c r="P902" s="237"/>
      <c r="Q902" s="237"/>
      <c r="R902" s="237"/>
      <c r="S902" s="237"/>
      <c r="T902" s="238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9" t="s">
        <v>149</v>
      </c>
      <c r="AU902" s="239" t="s">
        <v>147</v>
      </c>
      <c r="AV902" s="13" t="s">
        <v>81</v>
      </c>
      <c r="AW902" s="13" t="s">
        <v>30</v>
      </c>
      <c r="AX902" s="13" t="s">
        <v>73</v>
      </c>
      <c r="AY902" s="239" t="s">
        <v>139</v>
      </c>
    </row>
    <row r="903" s="14" customFormat="1">
      <c r="A903" s="14"/>
      <c r="B903" s="240"/>
      <c r="C903" s="241"/>
      <c r="D903" s="231" t="s">
        <v>149</v>
      </c>
      <c r="E903" s="242" t="s">
        <v>1</v>
      </c>
      <c r="F903" s="243" t="s">
        <v>73</v>
      </c>
      <c r="G903" s="241"/>
      <c r="H903" s="244">
        <v>0</v>
      </c>
      <c r="I903" s="245"/>
      <c r="J903" s="241"/>
      <c r="K903" s="241"/>
      <c r="L903" s="246"/>
      <c r="M903" s="247"/>
      <c r="N903" s="248"/>
      <c r="O903" s="248"/>
      <c r="P903" s="248"/>
      <c r="Q903" s="248"/>
      <c r="R903" s="248"/>
      <c r="S903" s="248"/>
      <c r="T903" s="249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50" t="s">
        <v>149</v>
      </c>
      <c r="AU903" s="250" t="s">
        <v>147</v>
      </c>
      <c r="AV903" s="14" t="s">
        <v>147</v>
      </c>
      <c r="AW903" s="14" t="s">
        <v>30</v>
      </c>
      <c r="AX903" s="14" t="s">
        <v>73</v>
      </c>
      <c r="AY903" s="250" t="s">
        <v>139</v>
      </c>
    </row>
    <row r="904" s="13" customFormat="1">
      <c r="A904" s="13"/>
      <c r="B904" s="229"/>
      <c r="C904" s="230"/>
      <c r="D904" s="231" t="s">
        <v>149</v>
      </c>
      <c r="E904" s="232" t="s">
        <v>1</v>
      </c>
      <c r="F904" s="233" t="s">
        <v>1030</v>
      </c>
      <c r="G904" s="230"/>
      <c r="H904" s="232" t="s">
        <v>1</v>
      </c>
      <c r="I904" s="234"/>
      <c r="J904" s="230"/>
      <c r="K904" s="230"/>
      <c r="L904" s="235"/>
      <c r="M904" s="236"/>
      <c r="N904" s="237"/>
      <c r="O904" s="237"/>
      <c r="P904" s="237"/>
      <c r="Q904" s="237"/>
      <c r="R904" s="237"/>
      <c r="S904" s="237"/>
      <c r="T904" s="238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9" t="s">
        <v>149</v>
      </c>
      <c r="AU904" s="239" t="s">
        <v>147</v>
      </c>
      <c r="AV904" s="13" t="s">
        <v>81</v>
      </c>
      <c r="AW904" s="13" t="s">
        <v>30</v>
      </c>
      <c r="AX904" s="13" t="s">
        <v>73</v>
      </c>
      <c r="AY904" s="239" t="s">
        <v>139</v>
      </c>
    </row>
    <row r="905" s="14" customFormat="1">
      <c r="A905" s="14"/>
      <c r="B905" s="240"/>
      <c r="C905" s="241"/>
      <c r="D905" s="231" t="s">
        <v>149</v>
      </c>
      <c r="E905" s="242" t="s">
        <v>1</v>
      </c>
      <c r="F905" s="243" t="s">
        <v>81</v>
      </c>
      <c r="G905" s="241"/>
      <c r="H905" s="244">
        <v>1</v>
      </c>
      <c r="I905" s="245"/>
      <c r="J905" s="241"/>
      <c r="K905" s="241"/>
      <c r="L905" s="246"/>
      <c r="M905" s="247"/>
      <c r="N905" s="248"/>
      <c r="O905" s="248"/>
      <c r="P905" s="248"/>
      <c r="Q905" s="248"/>
      <c r="R905" s="248"/>
      <c r="S905" s="248"/>
      <c r="T905" s="249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50" t="s">
        <v>149</v>
      </c>
      <c r="AU905" s="250" t="s">
        <v>147</v>
      </c>
      <c r="AV905" s="14" t="s">
        <v>147</v>
      </c>
      <c r="AW905" s="14" t="s">
        <v>30</v>
      </c>
      <c r="AX905" s="14" t="s">
        <v>73</v>
      </c>
      <c r="AY905" s="250" t="s">
        <v>139</v>
      </c>
    </row>
    <row r="906" s="13" customFormat="1">
      <c r="A906" s="13"/>
      <c r="B906" s="229"/>
      <c r="C906" s="230"/>
      <c r="D906" s="231" t="s">
        <v>149</v>
      </c>
      <c r="E906" s="232" t="s">
        <v>1</v>
      </c>
      <c r="F906" s="233" t="s">
        <v>1093</v>
      </c>
      <c r="G906" s="230"/>
      <c r="H906" s="232" t="s">
        <v>1</v>
      </c>
      <c r="I906" s="234"/>
      <c r="J906" s="230"/>
      <c r="K906" s="230"/>
      <c r="L906" s="235"/>
      <c r="M906" s="236"/>
      <c r="N906" s="237"/>
      <c r="O906" s="237"/>
      <c r="P906" s="237"/>
      <c r="Q906" s="237"/>
      <c r="R906" s="237"/>
      <c r="S906" s="237"/>
      <c r="T906" s="238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9" t="s">
        <v>149</v>
      </c>
      <c r="AU906" s="239" t="s">
        <v>147</v>
      </c>
      <c r="AV906" s="13" t="s">
        <v>81</v>
      </c>
      <c r="AW906" s="13" t="s">
        <v>30</v>
      </c>
      <c r="AX906" s="13" t="s">
        <v>73</v>
      </c>
      <c r="AY906" s="239" t="s">
        <v>139</v>
      </c>
    </row>
    <row r="907" s="14" customFormat="1">
      <c r="A907" s="14"/>
      <c r="B907" s="240"/>
      <c r="C907" s="241"/>
      <c r="D907" s="231" t="s">
        <v>149</v>
      </c>
      <c r="E907" s="242" t="s">
        <v>1</v>
      </c>
      <c r="F907" s="243" t="s">
        <v>73</v>
      </c>
      <c r="G907" s="241"/>
      <c r="H907" s="244">
        <v>0</v>
      </c>
      <c r="I907" s="245"/>
      <c r="J907" s="241"/>
      <c r="K907" s="241"/>
      <c r="L907" s="246"/>
      <c r="M907" s="247"/>
      <c r="N907" s="248"/>
      <c r="O907" s="248"/>
      <c r="P907" s="248"/>
      <c r="Q907" s="248"/>
      <c r="R907" s="248"/>
      <c r="S907" s="248"/>
      <c r="T907" s="249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0" t="s">
        <v>149</v>
      </c>
      <c r="AU907" s="250" t="s">
        <v>147</v>
      </c>
      <c r="AV907" s="14" t="s">
        <v>147</v>
      </c>
      <c r="AW907" s="14" t="s">
        <v>30</v>
      </c>
      <c r="AX907" s="14" t="s">
        <v>73</v>
      </c>
      <c r="AY907" s="250" t="s">
        <v>139</v>
      </c>
    </row>
    <row r="908" s="13" customFormat="1">
      <c r="A908" s="13"/>
      <c r="B908" s="229"/>
      <c r="C908" s="230"/>
      <c r="D908" s="231" t="s">
        <v>149</v>
      </c>
      <c r="E908" s="232" t="s">
        <v>1</v>
      </c>
      <c r="F908" s="233" t="s">
        <v>231</v>
      </c>
      <c r="G908" s="230"/>
      <c r="H908" s="232" t="s">
        <v>1</v>
      </c>
      <c r="I908" s="234"/>
      <c r="J908" s="230"/>
      <c r="K908" s="230"/>
      <c r="L908" s="235"/>
      <c r="M908" s="236"/>
      <c r="N908" s="237"/>
      <c r="O908" s="237"/>
      <c r="P908" s="237"/>
      <c r="Q908" s="237"/>
      <c r="R908" s="237"/>
      <c r="S908" s="237"/>
      <c r="T908" s="238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9" t="s">
        <v>149</v>
      </c>
      <c r="AU908" s="239" t="s">
        <v>147</v>
      </c>
      <c r="AV908" s="13" t="s">
        <v>81</v>
      </c>
      <c r="AW908" s="13" t="s">
        <v>30</v>
      </c>
      <c r="AX908" s="13" t="s">
        <v>73</v>
      </c>
      <c r="AY908" s="239" t="s">
        <v>139</v>
      </c>
    </row>
    <row r="909" s="14" customFormat="1">
      <c r="A909" s="14"/>
      <c r="B909" s="240"/>
      <c r="C909" s="241"/>
      <c r="D909" s="231" t="s">
        <v>149</v>
      </c>
      <c r="E909" s="242" t="s">
        <v>1</v>
      </c>
      <c r="F909" s="243" t="s">
        <v>73</v>
      </c>
      <c r="G909" s="241"/>
      <c r="H909" s="244">
        <v>0</v>
      </c>
      <c r="I909" s="245"/>
      <c r="J909" s="241"/>
      <c r="K909" s="241"/>
      <c r="L909" s="246"/>
      <c r="M909" s="247"/>
      <c r="N909" s="248"/>
      <c r="O909" s="248"/>
      <c r="P909" s="248"/>
      <c r="Q909" s="248"/>
      <c r="R909" s="248"/>
      <c r="S909" s="248"/>
      <c r="T909" s="249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0" t="s">
        <v>149</v>
      </c>
      <c r="AU909" s="250" t="s">
        <v>147</v>
      </c>
      <c r="AV909" s="14" t="s">
        <v>147</v>
      </c>
      <c r="AW909" s="14" t="s">
        <v>30</v>
      </c>
      <c r="AX909" s="14" t="s">
        <v>73</v>
      </c>
      <c r="AY909" s="250" t="s">
        <v>139</v>
      </c>
    </row>
    <row r="910" s="15" customFormat="1">
      <c r="A910" s="15"/>
      <c r="B910" s="262"/>
      <c r="C910" s="263"/>
      <c r="D910" s="231" t="s">
        <v>149</v>
      </c>
      <c r="E910" s="264" t="s">
        <v>1</v>
      </c>
      <c r="F910" s="265" t="s">
        <v>170</v>
      </c>
      <c r="G910" s="263"/>
      <c r="H910" s="266">
        <v>7</v>
      </c>
      <c r="I910" s="267"/>
      <c r="J910" s="263"/>
      <c r="K910" s="263"/>
      <c r="L910" s="268"/>
      <c r="M910" s="269"/>
      <c r="N910" s="270"/>
      <c r="O910" s="270"/>
      <c r="P910" s="270"/>
      <c r="Q910" s="270"/>
      <c r="R910" s="270"/>
      <c r="S910" s="270"/>
      <c r="T910" s="271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72" t="s">
        <v>149</v>
      </c>
      <c r="AU910" s="272" t="s">
        <v>147</v>
      </c>
      <c r="AV910" s="15" t="s">
        <v>146</v>
      </c>
      <c r="AW910" s="15" t="s">
        <v>30</v>
      </c>
      <c r="AX910" s="15" t="s">
        <v>81</v>
      </c>
      <c r="AY910" s="272" t="s">
        <v>139</v>
      </c>
    </row>
    <row r="911" s="2" customFormat="1" ht="24.15" customHeight="1">
      <c r="A911" s="38"/>
      <c r="B911" s="39"/>
      <c r="C911" s="215" t="s">
        <v>1147</v>
      </c>
      <c r="D911" s="215" t="s">
        <v>142</v>
      </c>
      <c r="E911" s="216" t="s">
        <v>1148</v>
      </c>
      <c r="F911" s="217" t="s">
        <v>1149</v>
      </c>
      <c r="G911" s="218" t="s">
        <v>160</v>
      </c>
      <c r="H911" s="219">
        <v>1</v>
      </c>
      <c r="I911" s="220"/>
      <c r="J911" s="221">
        <f>ROUND(I911*H911,2)</f>
        <v>0</v>
      </c>
      <c r="K911" s="222"/>
      <c r="L911" s="44"/>
      <c r="M911" s="223" t="s">
        <v>1</v>
      </c>
      <c r="N911" s="224" t="s">
        <v>39</v>
      </c>
      <c r="O911" s="91"/>
      <c r="P911" s="225">
        <f>O911*H911</f>
        <v>0</v>
      </c>
      <c r="Q911" s="225">
        <v>0</v>
      </c>
      <c r="R911" s="225">
        <f>Q911*H911</f>
        <v>0</v>
      </c>
      <c r="S911" s="225">
        <v>0</v>
      </c>
      <c r="T911" s="226">
        <f>S911*H911</f>
        <v>0</v>
      </c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R911" s="227" t="s">
        <v>257</v>
      </c>
      <c r="AT911" s="227" t="s">
        <v>142</v>
      </c>
      <c r="AU911" s="227" t="s">
        <v>147</v>
      </c>
      <c r="AY911" s="17" t="s">
        <v>139</v>
      </c>
      <c r="BE911" s="228">
        <f>IF(N911="základní",J911,0)</f>
        <v>0</v>
      </c>
      <c r="BF911" s="228">
        <f>IF(N911="snížená",J911,0)</f>
        <v>0</v>
      </c>
      <c r="BG911" s="228">
        <f>IF(N911="zákl. přenesená",J911,0)</f>
        <v>0</v>
      </c>
      <c r="BH911" s="228">
        <f>IF(N911="sníž. přenesená",J911,0)</f>
        <v>0</v>
      </c>
      <c r="BI911" s="228">
        <f>IF(N911="nulová",J911,0)</f>
        <v>0</v>
      </c>
      <c r="BJ911" s="17" t="s">
        <v>147</v>
      </c>
      <c r="BK911" s="228">
        <f>ROUND(I911*H911,2)</f>
        <v>0</v>
      </c>
      <c r="BL911" s="17" t="s">
        <v>257</v>
      </c>
      <c r="BM911" s="227" t="s">
        <v>1150</v>
      </c>
    </row>
    <row r="912" s="13" customFormat="1">
      <c r="A912" s="13"/>
      <c r="B912" s="229"/>
      <c r="C912" s="230"/>
      <c r="D912" s="231" t="s">
        <v>149</v>
      </c>
      <c r="E912" s="232" t="s">
        <v>1</v>
      </c>
      <c r="F912" s="233" t="s">
        <v>1151</v>
      </c>
      <c r="G912" s="230"/>
      <c r="H912" s="232" t="s">
        <v>1</v>
      </c>
      <c r="I912" s="234"/>
      <c r="J912" s="230"/>
      <c r="K912" s="230"/>
      <c r="L912" s="235"/>
      <c r="M912" s="236"/>
      <c r="N912" s="237"/>
      <c r="O912" s="237"/>
      <c r="P912" s="237"/>
      <c r="Q912" s="237"/>
      <c r="R912" s="237"/>
      <c r="S912" s="237"/>
      <c r="T912" s="238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9" t="s">
        <v>149</v>
      </c>
      <c r="AU912" s="239" t="s">
        <v>147</v>
      </c>
      <c r="AV912" s="13" t="s">
        <v>81</v>
      </c>
      <c r="AW912" s="13" t="s">
        <v>30</v>
      </c>
      <c r="AX912" s="13" t="s">
        <v>73</v>
      </c>
      <c r="AY912" s="239" t="s">
        <v>139</v>
      </c>
    </row>
    <row r="913" s="14" customFormat="1">
      <c r="A913" s="14"/>
      <c r="B913" s="240"/>
      <c r="C913" s="241"/>
      <c r="D913" s="231" t="s">
        <v>149</v>
      </c>
      <c r="E913" s="242" t="s">
        <v>1</v>
      </c>
      <c r="F913" s="243" t="s">
        <v>81</v>
      </c>
      <c r="G913" s="241"/>
      <c r="H913" s="244">
        <v>1</v>
      </c>
      <c r="I913" s="245"/>
      <c r="J913" s="241"/>
      <c r="K913" s="241"/>
      <c r="L913" s="246"/>
      <c r="M913" s="247"/>
      <c r="N913" s="248"/>
      <c r="O913" s="248"/>
      <c r="P913" s="248"/>
      <c r="Q913" s="248"/>
      <c r="R913" s="248"/>
      <c r="S913" s="248"/>
      <c r="T913" s="249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50" t="s">
        <v>149</v>
      </c>
      <c r="AU913" s="250" t="s">
        <v>147</v>
      </c>
      <c r="AV913" s="14" t="s">
        <v>147</v>
      </c>
      <c r="AW913" s="14" t="s">
        <v>30</v>
      </c>
      <c r="AX913" s="14" t="s">
        <v>81</v>
      </c>
      <c r="AY913" s="250" t="s">
        <v>139</v>
      </c>
    </row>
    <row r="914" s="2" customFormat="1" ht="16.5" customHeight="1">
      <c r="A914" s="38"/>
      <c r="B914" s="39"/>
      <c r="C914" s="251" t="s">
        <v>1152</v>
      </c>
      <c r="D914" s="251" t="s">
        <v>152</v>
      </c>
      <c r="E914" s="252" t="s">
        <v>1153</v>
      </c>
      <c r="F914" s="253" t="s">
        <v>1154</v>
      </c>
      <c r="G914" s="254" t="s">
        <v>160</v>
      </c>
      <c r="H914" s="255">
        <v>1</v>
      </c>
      <c r="I914" s="256"/>
      <c r="J914" s="257">
        <f>ROUND(I914*H914,2)</f>
        <v>0</v>
      </c>
      <c r="K914" s="258"/>
      <c r="L914" s="259"/>
      <c r="M914" s="260" t="s">
        <v>1</v>
      </c>
      <c r="N914" s="261" t="s">
        <v>39</v>
      </c>
      <c r="O914" s="91"/>
      <c r="P914" s="225">
        <f>O914*H914</f>
        <v>0</v>
      </c>
      <c r="Q914" s="225">
        <v>0</v>
      </c>
      <c r="R914" s="225">
        <f>Q914*H914</f>
        <v>0</v>
      </c>
      <c r="S914" s="225">
        <v>0</v>
      </c>
      <c r="T914" s="226">
        <f>S914*H914</f>
        <v>0</v>
      </c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R914" s="227" t="s">
        <v>338</v>
      </c>
      <c r="AT914" s="227" t="s">
        <v>152</v>
      </c>
      <c r="AU914" s="227" t="s">
        <v>147</v>
      </c>
      <c r="AY914" s="17" t="s">
        <v>139</v>
      </c>
      <c r="BE914" s="228">
        <f>IF(N914="základní",J914,0)</f>
        <v>0</v>
      </c>
      <c r="BF914" s="228">
        <f>IF(N914="snížená",J914,0)</f>
        <v>0</v>
      </c>
      <c r="BG914" s="228">
        <f>IF(N914="zákl. přenesená",J914,0)</f>
        <v>0</v>
      </c>
      <c r="BH914" s="228">
        <f>IF(N914="sníž. přenesená",J914,0)</f>
        <v>0</v>
      </c>
      <c r="BI914" s="228">
        <f>IF(N914="nulová",J914,0)</f>
        <v>0</v>
      </c>
      <c r="BJ914" s="17" t="s">
        <v>147</v>
      </c>
      <c r="BK914" s="228">
        <f>ROUND(I914*H914,2)</f>
        <v>0</v>
      </c>
      <c r="BL914" s="17" t="s">
        <v>257</v>
      </c>
      <c r="BM914" s="227" t="s">
        <v>1155</v>
      </c>
    </row>
    <row r="915" s="13" customFormat="1">
      <c r="A915" s="13"/>
      <c r="B915" s="229"/>
      <c r="C915" s="230"/>
      <c r="D915" s="231" t="s">
        <v>149</v>
      </c>
      <c r="E915" s="232" t="s">
        <v>1</v>
      </c>
      <c r="F915" s="233" t="s">
        <v>1151</v>
      </c>
      <c r="G915" s="230"/>
      <c r="H915" s="232" t="s">
        <v>1</v>
      </c>
      <c r="I915" s="234"/>
      <c r="J915" s="230"/>
      <c r="K915" s="230"/>
      <c r="L915" s="235"/>
      <c r="M915" s="236"/>
      <c r="N915" s="237"/>
      <c r="O915" s="237"/>
      <c r="P915" s="237"/>
      <c r="Q915" s="237"/>
      <c r="R915" s="237"/>
      <c r="S915" s="237"/>
      <c r="T915" s="238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9" t="s">
        <v>149</v>
      </c>
      <c r="AU915" s="239" t="s">
        <v>147</v>
      </c>
      <c r="AV915" s="13" t="s">
        <v>81</v>
      </c>
      <c r="AW915" s="13" t="s">
        <v>30</v>
      </c>
      <c r="AX915" s="13" t="s">
        <v>73</v>
      </c>
      <c r="AY915" s="239" t="s">
        <v>139</v>
      </c>
    </row>
    <row r="916" s="14" customFormat="1">
      <c r="A916" s="14"/>
      <c r="B916" s="240"/>
      <c r="C916" s="241"/>
      <c r="D916" s="231" t="s">
        <v>149</v>
      </c>
      <c r="E916" s="242" t="s">
        <v>1</v>
      </c>
      <c r="F916" s="243" t="s">
        <v>81</v>
      </c>
      <c r="G916" s="241"/>
      <c r="H916" s="244">
        <v>1</v>
      </c>
      <c r="I916" s="245"/>
      <c r="J916" s="241"/>
      <c r="K916" s="241"/>
      <c r="L916" s="246"/>
      <c r="M916" s="247"/>
      <c r="N916" s="248"/>
      <c r="O916" s="248"/>
      <c r="P916" s="248"/>
      <c r="Q916" s="248"/>
      <c r="R916" s="248"/>
      <c r="S916" s="248"/>
      <c r="T916" s="249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0" t="s">
        <v>149</v>
      </c>
      <c r="AU916" s="250" t="s">
        <v>147</v>
      </c>
      <c r="AV916" s="14" t="s">
        <v>147</v>
      </c>
      <c r="AW916" s="14" t="s">
        <v>30</v>
      </c>
      <c r="AX916" s="14" t="s">
        <v>81</v>
      </c>
      <c r="AY916" s="250" t="s">
        <v>139</v>
      </c>
    </row>
    <row r="917" s="2" customFormat="1" ht="24.15" customHeight="1">
      <c r="A917" s="38"/>
      <c r="B917" s="39"/>
      <c r="C917" s="215" t="s">
        <v>1156</v>
      </c>
      <c r="D917" s="215" t="s">
        <v>142</v>
      </c>
      <c r="E917" s="216" t="s">
        <v>1157</v>
      </c>
      <c r="F917" s="217" t="s">
        <v>1158</v>
      </c>
      <c r="G917" s="218" t="s">
        <v>160</v>
      </c>
      <c r="H917" s="219">
        <v>25</v>
      </c>
      <c r="I917" s="220"/>
      <c r="J917" s="221">
        <f>ROUND(I917*H917,2)</f>
        <v>0</v>
      </c>
      <c r="K917" s="222"/>
      <c r="L917" s="44"/>
      <c r="M917" s="223" t="s">
        <v>1</v>
      </c>
      <c r="N917" s="224" t="s">
        <v>39</v>
      </c>
      <c r="O917" s="91"/>
      <c r="P917" s="225">
        <f>O917*H917</f>
        <v>0</v>
      </c>
      <c r="Q917" s="225">
        <v>0</v>
      </c>
      <c r="R917" s="225">
        <f>Q917*H917</f>
        <v>0</v>
      </c>
      <c r="S917" s="225">
        <v>0</v>
      </c>
      <c r="T917" s="226">
        <f>S917*H917</f>
        <v>0</v>
      </c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R917" s="227" t="s">
        <v>257</v>
      </c>
      <c r="AT917" s="227" t="s">
        <v>142</v>
      </c>
      <c r="AU917" s="227" t="s">
        <v>147</v>
      </c>
      <c r="AY917" s="17" t="s">
        <v>139</v>
      </c>
      <c r="BE917" s="228">
        <f>IF(N917="základní",J917,0)</f>
        <v>0</v>
      </c>
      <c r="BF917" s="228">
        <f>IF(N917="snížená",J917,0)</f>
        <v>0</v>
      </c>
      <c r="BG917" s="228">
        <f>IF(N917="zákl. přenesená",J917,0)</f>
        <v>0</v>
      </c>
      <c r="BH917" s="228">
        <f>IF(N917="sníž. přenesená",J917,0)</f>
        <v>0</v>
      </c>
      <c r="BI917" s="228">
        <f>IF(N917="nulová",J917,0)</f>
        <v>0</v>
      </c>
      <c r="BJ917" s="17" t="s">
        <v>147</v>
      </c>
      <c r="BK917" s="228">
        <f>ROUND(I917*H917,2)</f>
        <v>0</v>
      </c>
      <c r="BL917" s="17" t="s">
        <v>257</v>
      </c>
      <c r="BM917" s="227" t="s">
        <v>1159</v>
      </c>
    </row>
    <row r="918" s="13" customFormat="1">
      <c r="A918" s="13"/>
      <c r="B918" s="229"/>
      <c r="C918" s="230"/>
      <c r="D918" s="231" t="s">
        <v>149</v>
      </c>
      <c r="E918" s="232" t="s">
        <v>1</v>
      </c>
      <c r="F918" s="233" t="s">
        <v>1160</v>
      </c>
      <c r="G918" s="230"/>
      <c r="H918" s="232" t="s">
        <v>1</v>
      </c>
      <c r="I918" s="234"/>
      <c r="J918" s="230"/>
      <c r="K918" s="230"/>
      <c r="L918" s="235"/>
      <c r="M918" s="236"/>
      <c r="N918" s="237"/>
      <c r="O918" s="237"/>
      <c r="P918" s="237"/>
      <c r="Q918" s="237"/>
      <c r="R918" s="237"/>
      <c r="S918" s="237"/>
      <c r="T918" s="238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9" t="s">
        <v>149</v>
      </c>
      <c r="AU918" s="239" t="s">
        <v>147</v>
      </c>
      <c r="AV918" s="13" t="s">
        <v>81</v>
      </c>
      <c r="AW918" s="13" t="s">
        <v>30</v>
      </c>
      <c r="AX918" s="13" t="s">
        <v>73</v>
      </c>
      <c r="AY918" s="239" t="s">
        <v>139</v>
      </c>
    </row>
    <row r="919" s="14" customFormat="1">
      <c r="A919" s="14"/>
      <c r="B919" s="240"/>
      <c r="C919" s="241"/>
      <c r="D919" s="231" t="s">
        <v>149</v>
      </c>
      <c r="E919" s="242" t="s">
        <v>1</v>
      </c>
      <c r="F919" s="243" t="s">
        <v>81</v>
      </c>
      <c r="G919" s="241"/>
      <c r="H919" s="244">
        <v>1</v>
      </c>
      <c r="I919" s="245"/>
      <c r="J919" s="241"/>
      <c r="K919" s="241"/>
      <c r="L919" s="246"/>
      <c r="M919" s="247"/>
      <c r="N919" s="248"/>
      <c r="O919" s="248"/>
      <c r="P919" s="248"/>
      <c r="Q919" s="248"/>
      <c r="R919" s="248"/>
      <c r="S919" s="248"/>
      <c r="T919" s="249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50" t="s">
        <v>149</v>
      </c>
      <c r="AU919" s="250" t="s">
        <v>147</v>
      </c>
      <c r="AV919" s="14" t="s">
        <v>147</v>
      </c>
      <c r="AW919" s="14" t="s">
        <v>30</v>
      </c>
      <c r="AX919" s="14" t="s">
        <v>73</v>
      </c>
      <c r="AY919" s="250" t="s">
        <v>139</v>
      </c>
    </row>
    <row r="920" s="13" customFormat="1">
      <c r="A920" s="13"/>
      <c r="B920" s="229"/>
      <c r="C920" s="230"/>
      <c r="D920" s="231" t="s">
        <v>149</v>
      </c>
      <c r="E920" s="232" t="s">
        <v>1</v>
      </c>
      <c r="F920" s="233" t="s">
        <v>1161</v>
      </c>
      <c r="G920" s="230"/>
      <c r="H920" s="232" t="s">
        <v>1</v>
      </c>
      <c r="I920" s="234"/>
      <c r="J920" s="230"/>
      <c r="K920" s="230"/>
      <c r="L920" s="235"/>
      <c r="M920" s="236"/>
      <c r="N920" s="237"/>
      <c r="O920" s="237"/>
      <c r="P920" s="237"/>
      <c r="Q920" s="237"/>
      <c r="R920" s="237"/>
      <c r="S920" s="237"/>
      <c r="T920" s="238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9" t="s">
        <v>149</v>
      </c>
      <c r="AU920" s="239" t="s">
        <v>147</v>
      </c>
      <c r="AV920" s="13" t="s">
        <v>81</v>
      </c>
      <c r="AW920" s="13" t="s">
        <v>30</v>
      </c>
      <c r="AX920" s="13" t="s">
        <v>73</v>
      </c>
      <c r="AY920" s="239" t="s">
        <v>139</v>
      </c>
    </row>
    <row r="921" s="14" customFormat="1">
      <c r="A921" s="14"/>
      <c r="B921" s="240"/>
      <c r="C921" s="241"/>
      <c r="D921" s="231" t="s">
        <v>149</v>
      </c>
      <c r="E921" s="242" t="s">
        <v>1</v>
      </c>
      <c r="F921" s="243" t="s">
        <v>517</v>
      </c>
      <c r="G921" s="241"/>
      <c r="H921" s="244">
        <v>2</v>
      </c>
      <c r="I921" s="245"/>
      <c r="J921" s="241"/>
      <c r="K921" s="241"/>
      <c r="L921" s="246"/>
      <c r="M921" s="247"/>
      <c r="N921" s="248"/>
      <c r="O921" s="248"/>
      <c r="P921" s="248"/>
      <c r="Q921" s="248"/>
      <c r="R921" s="248"/>
      <c r="S921" s="248"/>
      <c r="T921" s="249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50" t="s">
        <v>149</v>
      </c>
      <c r="AU921" s="250" t="s">
        <v>147</v>
      </c>
      <c r="AV921" s="14" t="s">
        <v>147</v>
      </c>
      <c r="AW921" s="14" t="s">
        <v>30</v>
      </c>
      <c r="AX921" s="14" t="s">
        <v>73</v>
      </c>
      <c r="AY921" s="250" t="s">
        <v>139</v>
      </c>
    </row>
    <row r="922" s="13" customFormat="1">
      <c r="A922" s="13"/>
      <c r="B922" s="229"/>
      <c r="C922" s="230"/>
      <c r="D922" s="231" t="s">
        <v>149</v>
      </c>
      <c r="E922" s="232" t="s">
        <v>1</v>
      </c>
      <c r="F922" s="233" t="s">
        <v>1109</v>
      </c>
      <c r="G922" s="230"/>
      <c r="H922" s="232" t="s">
        <v>1</v>
      </c>
      <c r="I922" s="234"/>
      <c r="J922" s="230"/>
      <c r="K922" s="230"/>
      <c r="L922" s="235"/>
      <c r="M922" s="236"/>
      <c r="N922" s="237"/>
      <c r="O922" s="237"/>
      <c r="P922" s="237"/>
      <c r="Q922" s="237"/>
      <c r="R922" s="237"/>
      <c r="S922" s="237"/>
      <c r="T922" s="238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9" t="s">
        <v>149</v>
      </c>
      <c r="AU922" s="239" t="s">
        <v>147</v>
      </c>
      <c r="AV922" s="13" t="s">
        <v>81</v>
      </c>
      <c r="AW922" s="13" t="s">
        <v>30</v>
      </c>
      <c r="AX922" s="13" t="s">
        <v>73</v>
      </c>
      <c r="AY922" s="239" t="s">
        <v>139</v>
      </c>
    </row>
    <row r="923" s="14" customFormat="1">
      <c r="A923" s="14"/>
      <c r="B923" s="240"/>
      <c r="C923" s="241"/>
      <c r="D923" s="231" t="s">
        <v>149</v>
      </c>
      <c r="E923" s="242" t="s">
        <v>1</v>
      </c>
      <c r="F923" s="243" t="s">
        <v>1162</v>
      </c>
      <c r="G923" s="241"/>
      <c r="H923" s="244">
        <v>22</v>
      </c>
      <c r="I923" s="245"/>
      <c r="J923" s="241"/>
      <c r="K923" s="241"/>
      <c r="L923" s="246"/>
      <c r="M923" s="247"/>
      <c r="N923" s="248"/>
      <c r="O923" s="248"/>
      <c r="P923" s="248"/>
      <c r="Q923" s="248"/>
      <c r="R923" s="248"/>
      <c r="S923" s="248"/>
      <c r="T923" s="249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0" t="s">
        <v>149</v>
      </c>
      <c r="AU923" s="250" t="s">
        <v>147</v>
      </c>
      <c r="AV923" s="14" t="s">
        <v>147</v>
      </c>
      <c r="AW923" s="14" t="s">
        <v>30</v>
      </c>
      <c r="AX923" s="14" t="s">
        <v>73</v>
      </c>
      <c r="AY923" s="250" t="s">
        <v>139</v>
      </c>
    </row>
    <row r="924" s="15" customFormat="1">
      <c r="A924" s="15"/>
      <c r="B924" s="262"/>
      <c r="C924" s="263"/>
      <c r="D924" s="231" t="s">
        <v>149</v>
      </c>
      <c r="E924" s="264" t="s">
        <v>1</v>
      </c>
      <c r="F924" s="265" t="s">
        <v>170</v>
      </c>
      <c r="G924" s="263"/>
      <c r="H924" s="266">
        <v>25</v>
      </c>
      <c r="I924" s="267"/>
      <c r="J924" s="263"/>
      <c r="K924" s="263"/>
      <c r="L924" s="268"/>
      <c r="M924" s="269"/>
      <c r="N924" s="270"/>
      <c r="O924" s="270"/>
      <c r="P924" s="270"/>
      <c r="Q924" s="270"/>
      <c r="R924" s="270"/>
      <c r="S924" s="270"/>
      <c r="T924" s="271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72" t="s">
        <v>149</v>
      </c>
      <c r="AU924" s="272" t="s">
        <v>147</v>
      </c>
      <c r="AV924" s="15" t="s">
        <v>146</v>
      </c>
      <c r="AW924" s="15" t="s">
        <v>30</v>
      </c>
      <c r="AX924" s="15" t="s">
        <v>81</v>
      </c>
      <c r="AY924" s="272" t="s">
        <v>139</v>
      </c>
    </row>
    <row r="925" s="2" customFormat="1" ht="16.5" customHeight="1">
      <c r="A925" s="38"/>
      <c r="B925" s="39"/>
      <c r="C925" s="251" t="s">
        <v>1163</v>
      </c>
      <c r="D925" s="251" t="s">
        <v>152</v>
      </c>
      <c r="E925" s="252" t="s">
        <v>1164</v>
      </c>
      <c r="F925" s="253" t="s">
        <v>1165</v>
      </c>
      <c r="G925" s="254" t="s">
        <v>160</v>
      </c>
      <c r="H925" s="255">
        <v>25</v>
      </c>
      <c r="I925" s="256"/>
      <c r="J925" s="257">
        <f>ROUND(I925*H925,2)</f>
        <v>0</v>
      </c>
      <c r="K925" s="258"/>
      <c r="L925" s="259"/>
      <c r="M925" s="260" t="s">
        <v>1</v>
      </c>
      <c r="N925" s="261" t="s">
        <v>39</v>
      </c>
      <c r="O925" s="91"/>
      <c r="P925" s="225">
        <f>O925*H925</f>
        <v>0</v>
      </c>
      <c r="Q925" s="225">
        <v>6.9999999999999994E-05</v>
      </c>
      <c r="R925" s="225">
        <f>Q925*H925</f>
        <v>0.0017499999999999998</v>
      </c>
      <c r="S925" s="225">
        <v>0</v>
      </c>
      <c r="T925" s="226">
        <f>S925*H925</f>
        <v>0</v>
      </c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R925" s="227" t="s">
        <v>338</v>
      </c>
      <c r="AT925" s="227" t="s">
        <v>152</v>
      </c>
      <c r="AU925" s="227" t="s">
        <v>147</v>
      </c>
      <c r="AY925" s="17" t="s">
        <v>139</v>
      </c>
      <c r="BE925" s="228">
        <f>IF(N925="základní",J925,0)</f>
        <v>0</v>
      </c>
      <c r="BF925" s="228">
        <f>IF(N925="snížená",J925,0)</f>
        <v>0</v>
      </c>
      <c r="BG925" s="228">
        <f>IF(N925="zákl. přenesená",J925,0)</f>
        <v>0</v>
      </c>
      <c r="BH925" s="228">
        <f>IF(N925="sníž. přenesená",J925,0)</f>
        <v>0</v>
      </c>
      <c r="BI925" s="228">
        <f>IF(N925="nulová",J925,0)</f>
        <v>0</v>
      </c>
      <c r="BJ925" s="17" t="s">
        <v>147</v>
      </c>
      <c r="BK925" s="228">
        <f>ROUND(I925*H925,2)</f>
        <v>0</v>
      </c>
      <c r="BL925" s="17" t="s">
        <v>257</v>
      </c>
      <c r="BM925" s="227" t="s">
        <v>1166</v>
      </c>
    </row>
    <row r="926" s="13" customFormat="1">
      <c r="A926" s="13"/>
      <c r="B926" s="229"/>
      <c r="C926" s="230"/>
      <c r="D926" s="231" t="s">
        <v>149</v>
      </c>
      <c r="E926" s="232" t="s">
        <v>1</v>
      </c>
      <c r="F926" s="233" t="s">
        <v>1160</v>
      </c>
      <c r="G926" s="230"/>
      <c r="H926" s="232" t="s">
        <v>1</v>
      </c>
      <c r="I926" s="234"/>
      <c r="J926" s="230"/>
      <c r="K926" s="230"/>
      <c r="L926" s="235"/>
      <c r="M926" s="236"/>
      <c r="N926" s="237"/>
      <c r="O926" s="237"/>
      <c r="P926" s="237"/>
      <c r="Q926" s="237"/>
      <c r="R926" s="237"/>
      <c r="S926" s="237"/>
      <c r="T926" s="238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9" t="s">
        <v>149</v>
      </c>
      <c r="AU926" s="239" t="s">
        <v>147</v>
      </c>
      <c r="AV926" s="13" t="s">
        <v>81</v>
      </c>
      <c r="AW926" s="13" t="s">
        <v>30</v>
      </c>
      <c r="AX926" s="13" t="s">
        <v>73</v>
      </c>
      <c r="AY926" s="239" t="s">
        <v>139</v>
      </c>
    </row>
    <row r="927" s="14" customFormat="1">
      <c r="A927" s="14"/>
      <c r="B927" s="240"/>
      <c r="C927" s="241"/>
      <c r="D927" s="231" t="s">
        <v>149</v>
      </c>
      <c r="E927" s="242" t="s">
        <v>1</v>
      </c>
      <c r="F927" s="243" t="s">
        <v>81</v>
      </c>
      <c r="G927" s="241"/>
      <c r="H927" s="244">
        <v>1</v>
      </c>
      <c r="I927" s="245"/>
      <c r="J927" s="241"/>
      <c r="K927" s="241"/>
      <c r="L927" s="246"/>
      <c r="M927" s="247"/>
      <c r="N927" s="248"/>
      <c r="O927" s="248"/>
      <c r="P927" s="248"/>
      <c r="Q927" s="248"/>
      <c r="R927" s="248"/>
      <c r="S927" s="248"/>
      <c r="T927" s="249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50" t="s">
        <v>149</v>
      </c>
      <c r="AU927" s="250" t="s">
        <v>147</v>
      </c>
      <c r="AV927" s="14" t="s">
        <v>147</v>
      </c>
      <c r="AW927" s="14" t="s">
        <v>30</v>
      </c>
      <c r="AX927" s="14" t="s">
        <v>73</v>
      </c>
      <c r="AY927" s="250" t="s">
        <v>139</v>
      </c>
    </row>
    <row r="928" s="13" customFormat="1">
      <c r="A928" s="13"/>
      <c r="B928" s="229"/>
      <c r="C928" s="230"/>
      <c r="D928" s="231" t="s">
        <v>149</v>
      </c>
      <c r="E928" s="232" t="s">
        <v>1</v>
      </c>
      <c r="F928" s="233" t="s">
        <v>1167</v>
      </c>
      <c r="G928" s="230"/>
      <c r="H928" s="232" t="s">
        <v>1</v>
      </c>
      <c r="I928" s="234"/>
      <c r="J928" s="230"/>
      <c r="K928" s="230"/>
      <c r="L928" s="235"/>
      <c r="M928" s="236"/>
      <c r="N928" s="237"/>
      <c r="O928" s="237"/>
      <c r="P928" s="237"/>
      <c r="Q928" s="237"/>
      <c r="R928" s="237"/>
      <c r="S928" s="237"/>
      <c r="T928" s="238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9" t="s">
        <v>149</v>
      </c>
      <c r="AU928" s="239" t="s">
        <v>147</v>
      </c>
      <c r="AV928" s="13" t="s">
        <v>81</v>
      </c>
      <c r="AW928" s="13" t="s">
        <v>30</v>
      </c>
      <c r="AX928" s="13" t="s">
        <v>73</v>
      </c>
      <c r="AY928" s="239" t="s">
        <v>139</v>
      </c>
    </row>
    <row r="929" s="14" customFormat="1">
      <c r="A929" s="14"/>
      <c r="B929" s="240"/>
      <c r="C929" s="241"/>
      <c r="D929" s="231" t="s">
        <v>149</v>
      </c>
      <c r="E929" s="242" t="s">
        <v>1</v>
      </c>
      <c r="F929" s="243" t="s">
        <v>517</v>
      </c>
      <c r="G929" s="241"/>
      <c r="H929" s="244">
        <v>2</v>
      </c>
      <c r="I929" s="245"/>
      <c r="J929" s="241"/>
      <c r="K929" s="241"/>
      <c r="L929" s="246"/>
      <c r="M929" s="247"/>
      <c r="N929" s="248"/>
      <c r="O929" s="248"/>
      <c r="P929" s="248"/>
      <c r="Q929" s="248"/>
      <c r="R929" s="248"/>
      <c r="S929" s="248"/>
      <c r="T929" s="249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50" t="s">
        <v>149</v>
      </c>
      <c r="AU929" s="250" t="s">
        <v>147</v>
      </c>
      <c r="AV929" s="14" t="s">
        <v>147</v>
      </c>
      <c r="AW929" s="14" t="s">
        <v>30</v>
      </c>
      <c r="AX929" s="14" t="s">
        <v>73</v>
      </c>
      <c r="AY929" s="250" t="s">
        <v>139</v>
      </c>
    </row>
    <row r="930" s="13" customFormat="1">
      <c r="A930" s="13"/>
      <c r="B930" s="229"/>
      <c r="C930" s="230"/>
      <c r="D930" s="231" t="s">
        <v>149</v>
      </c>
      <c r="E930" s="232" t="s">
        <v>1</v>
      </c>
      <c r="F930" s="233" t="s">
        <v>1109</v>
      </c>
      <c r="G930" s="230"/>
      <c r="H930" s="232" t="s">
        <v>1</v>
      </c>
      <c r="I930" s="234"/>
      <c r="J930" s="230"/>
      <c r="K930" s="230"/>
      <c r="L930" s="235"/>
      <c r="M930" s="236"/>
      <c r="N930" s="237"/>
      <c r="O930" s="237"/>
      <c r="P930" s="237"/>
      <c r="Q930" s="237"/>
      <c r="R930" s="237"/>
      <c r="S930" s="237"/>
      <c r="T930" s="238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9" t="s">
        <v>149</v>
      </c>
      <c r="AU930" s="239" t="s">
        <v>147</v>
      </c>
      <c r="AV930" s="13" t="s">
        <v>81</v>
      </c>
      <c r="AW930" s="13" t="s">
        <v>30</v>
      </c>
      <c r="AX930" s="13" t="s">
        <v>73</v>
      </c>
      <c r="AY930" s="239" t="s">
        <v>139</v>
      </c>
    </row>
    <row r="931" s="14" customFormat="1">
      <c r="A931" s="14"/>
      <c r="B931" s="240"/>
      <c r="C931" s="241"/>
      <c r="D931" s="231" t="s">
        <v>149</v>
      </c>
      <c r="E931" s="242" t="s">
        <v>1</v>
      </c>
      <c r="F931" s="243" t="s">
        <v>1162</v>
      </c>
      <c r="G931" s="241"/>
      <c r="H931" s="244">
        <v>22</v>
      </c>
      <c r="I931" s="245"/>
      <c r="J931" s="241"/>
      <c r="K931" s="241"/>
      <c r="L931" s="246"/>
      <c r="M931" s="247"/>
      <c r="N931" s="248"/>
      <c r="O931" s="248"/>
      <c r="P931" s="248"/>
      <c r="Q931" s="248"/>
      <c r="R931" s="248"/>
      <c r="S931" s="248"/>
      <c r="T931" s="249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50" t="s">
        <v>149</v>
      </c>
      <c r="AU931" s="250" t="s">
        <v>147</v>
      </c>
      <c r="AV931" s="14" t="s">
        <v>147</v>
      </c>
      <c r="AW931" s="14" t="s">
        <v>30</v>
      </c>
      <c r="AX931" s="14" t="s">
        <v>73</v>
      </c>
      <c r="AY931" s="250" t="s">
        <v>139</v>
      </c>
    </row>
    <row r="932" s="15" customFormat="1">
      <c r="A932" s="15"/>
      <c r="B932" s="262"/>
      <c r="C932" s="263"/>
      <c r="D932" s="231" t="s">
        <v>149</v>
      </c>
      <c r="E932" s="264" t="s">
        <v>1</v>
      </c>
      <c r="F932" s="265" t="s">
        <v>170</v>
      </c>
      <c r="G932" s="263"/>
      <c r="H932" s="266">
        <v>25</v>
      </c>
      <c r="I932" s="267"/>
      <c r="J932" s="263"/>
      <c r="K932" s="263"/>
      <c r="L932" s="268"/>
      <c r="M932" s="269"/>
      <c r="N932" s="270"/>
      <c r="O932" s="270"/>
      <c r="P932" s="270"/>
      <c r="Q932" s="270"/>
      <c r="R932" s="270"/>
      <c r="S932" s="270"/>
      <c r="T932" s="271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T932" s="272" t="s">
        <v>149</v>
      </c>
      <c r="AU932" s="272" t="s">
        <v>147</v>
      </c>
      <c r="AV932" s="15" t="s">
        <v>146</v>
      </c>
      <c r="AW932" s="15" t="s">
        <v>30</v>
      </c>
      <c r="AX932" s="15" t="s">
        <v>81</v>
      </c>
      <c r="AY932" s="272" t="s">
        <v>139</v>
      </c>
    </row>
    <row r="933" s="2" customFormat="1" ht="24.15" customHeight="1">
      <c r="A933" s="38"/>
      <c r="B933" s="39"/>
      <c r="C933" s="251" t="s">
        <v>1168</v>
      </c>
      <c r="D933" s="251" t="s">
        <v>152</v>
      </c>
      <c r="E933" s="252" t="s">
        <v>1169</v>
      </c>
      <c r="F933" s="253" t="s">
        <v>1170</v>
      </c>
      <c r="G933" s="254" t="s">
        <v>160</v>
      </c>
      <c r="H933" s="255">
        <v>25</v>
      </c>
      <c r="I933" s="256"/>
      <c r="J933" s="257">
        <f>ROUND(I933*H933,2)</f>
        <v>0</v>
      </c>
      <c r="K933" s="258"/>
      <c r="L933" s="259"/>
      <c r="M933" s="260" t="s">
        <v>1</v>
      </c>
      <c r="N933" s="261" t="s">
        <v>39</v>
      </c>
      <c r="O933" s="91"/>
      <c r="P933" s="225">
        <f>O933*H933</f>
        <v>0</v>
      </c>
      <c r="Q933" s="225">
        <v>6.0000000000000002E-05</v>
      </c>
      <c r="R933" s="225">
        <f>Q933*H933</f>
        <v>0.0015</v>
      </c>
      <c r="S933" s="225">
        <v>0</v>
      </c>
      <c r="T933" s="226">
        <f>S933*H933</f>
        <v>0</v>
      </c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R933" s="227" t="s">
        <v>338</v>
      </c>
      <c r="AT933" s="227" t="s">
        <v>152</v>
      </c>
      <c r="AU933" s="227" t="s">
        <v>147</v>
      </c>
      <c r="AY933" s="17" t="s">
        <v>139</v>
      </c>
      <c r="BE933" s="228">
        <f>IF(N933="základní",J933,0)</f>
        <v>0</v>
      </c>
      <c r="BF933" s="228">
        <f>IF(N933="snížená",J933,0)</f>
        <v>0</v>
      </c>
      <c r="BG933" s="228">
        <f>IF(N933="zákl. přenesená",J933,0)</f>
        <v>0</v>
      </c>
      <c r="BH933" s="228">
        <f>IF(N933="sníž. přenesená",J933,0)</f>
        <v>0</v>
      </c>
      <c r="BI933" s="228">
        <f>IF(N933="nulová",J933,0)</f>
        <v>0</v>
      </c>
      <c r="BJ933" s="17" t="s">
        <v>147</v>
      </c>
      <c r="BK933" s="228">
        <f>ROUND(I933*H933,2)</f>
        <v>0</v>
      </c>
      <c r="BL933" s="17" t="s">
        <v>257</v>
      </c>
      <c r="BM933" s="227" t="s">
        <v>1171</v>
      </c>
    </row>
    <row r="934" s="13" customFormat="1">
      <c r="A934" s="13"/>
      <c r="B934" s="229"/>
      <c r="C934" s="230"/>
      <c r="D934" s="231" t="s">
        <v>149</v>
      </c>
      <c r="E934" s="232" t="s">
        <v>1</v>
      </c>
      <c r="F934" s="233" t="s">
        <v>1160</v>
      </c>
      <c r="G934" s="230"/>
      <c r="H934" s="232" t="s">
        <v>1</v>
      </c>
      <c r="I934" s="234"/>
      <c r="J934" s="230"/>
      <c r="K934" s="230"/>
      <c r="L934" s="235"/>
      <c r="M934" s="236"/>
      <c r="N934" s="237"/>
      <c r="O934" s="237"/>
      <c r="P934" s="237"/>
      <c r="Q934" s="237"/>
      <c r="R934" s="237"/>
      <c r="S934" s="237"/>
      <c r="T934" s="238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9" t="s">
        <v>149</v>
      </c>
      <c r="AU934" s="239" t="s">
        <v>147</v>
      </c>
      <c r="AV934" s="13" t="s">
        <v>81</v>
      </c>
      <c r="AW934" s="13" t="s">
        <v>30</v>
      </c>
      <c r="AX934" s="13" t="s">
        <v>73</v>
      </c>
      <c r="AY934" s="239" t="s">
        <v>139</v>
      </c>
    </row>
    <row r="935" s="14" customFormat="1">
      <c r="A935" s="14"/>
      <c r="B935" s="240"/>
      <c r="C935" s="241"/>
      <c r="D935" s="231" t="s">
        <v>149</v>
      </c>
      <c r="E935" s="242" t="s">
        <v>1</v>
      </c>
      <c r="F935" s="243" t="s">
        <v>81</v>
      </c>
      <c r="G935" s="241"/>
      <c r="H935" s="244">
        <v>1</v>
      </c>
      <c r="I935" s="245"/>
      <c r="J935" s="241"/>
      <c r="K935" s="241"/>
      <c r="L935" s="246"/>
      <c r="M935" s="247"/>
      <c r="N935" s="248"/>
      <c r="O935" s="248"/>
      <c r="P935" s="248"/>
      <c r="Q935" s="248"/>
      <c r="R935" s="248"/>
      <c r="S935" s="248"/>
      <c r="T935" s="249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50" t="s">
        <v>149</v>
      </c>
      <c r="AU935" s="250" t="s">
        <v>147</v>
      </c>
      <c r="AV935" s="14" t="s">
        <v>147</v>
      </c>
      <c r="AW935" s="14" t="s">
        <v>30</v>
      </c>
      <c r="AX935" s="14" t="s">
        <v>73</v>
      </c>
      <c r="AY935" s="250" t="s">
        <v>139</v>
      </c>
    </row>
    <row r="936" s="13" customFormat="1">
      <c r="A936" s="13"/>
      <c r="B936" s="229"/>
      <c r="C936" s="230"/>
      <c r="D936" s="231" t="s">
        <v>149</v>
      </c>
      <c r="E936" s="232" t="s">
        <v>1</v>
      </c>
      <c r="F936" s="233" t="s">
        <v>1172</v>
      </c>
      <c r="G936" s="230"/>
      <c r="H936" s="232" t="s">
        <v>1</v>
      </c>
      <c r="I936" s="234"/>
      <c r="J936" s="230"/>
      <c r="K936" s="230"/>
      <c r="L936" s="235"/>
      <c r="M936" s="236"/>
      <c r="N936" s="237"/>
      <c r="O936" s="237"/>
      <c r="P936" s="237"/>
      <c r="Q936" s="237"/>
      <c r="R936" s="237"/>
      <c r="S936" s="237"/>
      <c r="T936" s="238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9" t="s">
        <v>149</v>
      </c>
      <c r="AU936" s="239" t="s">
        <v>147</v>
      </c>
      <c r="AV936" s="13" t="s">
        <v>81</v>
      </c>
      <c r="AW936" s="13" t="s">
        <v>30</v>
      </c>
      <c r="AX936" s="13" t="s">
        <v>73</v>
      </c>
      <c r="AY936" s="239" t="s">
        <v>139</v>
      </c>
    </row>
    <row r="937" s="14" customFormat="1">
      <c r="A937" s="14"/>
      <c r="B937" s="240"/>
      <c r="C937" s="241"/>
      <c r="D937" s="231" t="s">
        <v>149</v>
      </c>
      <c r="E937" s="242" t="s">
        <v>1</v>
      </c>
      <c r="F937" s="243" t="s">
        <v>517</v>
      </c>
      <c r="G937" s="241"/>
      <c r="H937" s="244">
        <v>2</v>
      </c>
      <c r="I937" s="245"/>
      <c r="J937" s="241"/>
      <c r="K937" s="241"/>
      <c r="L937" s="246"/>
      <c r="M937" s="247"/>
      <c r="N937" s="248"/>
      <c r="O937" s="248"/>
      <c r="P937" s="248"/>
      <c r="Q937" s="248"/>
      <c r="R937" s="248"/>
      <c r="S937" s="248"/>
      <c r="T937" s="249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50" t="s">
        <v>149</v>
      </c>
      <c r="AU937" s="250" t="s">
        <v>147</v>
      </c>
      <c r="AV937" s="14" t="s">
        <v>147</v>
      </c>
      <c r="AW937" s="14" t="s">
        <v>30</v>
      </c>
      <c r="AX937" s="14" t="s">
        <v>73</v>
      </c>
      <c r="AY937" s="250" t="s">
        <v>139</v>
      </c>
    </row>
    <row r="938" s="13" customFormat="1">
      <c r="A938" s="13"/>
      <c r="B938" s="229"/>
      <c r="C938" s="230"/>
      <c r="D938" s="231" t="s">
        <v>149</v>
      </c>
      <c r="E938" s="232" t="s">
        <v>1</v>
      </c>
      <c r="F938" s="233" t="s">
        <v>1109</v>
      </c>
      <c r="G938" s="230"/>
      <c r="H938" s="232" t="s">
        <v>1</v>
      </c>
      <c r="I938" s="234"/>
      <c r="J938" s="230"/>
      <c r="K938" s="230"/>
      <c r="L938" s="235"/>
      <c r="M938" s="236"/>
      <c r="N938" s="237"/>
      <c r="O938" s="237"/>
      <c r="P938" s="237"/>
      <c r="Q938" s="237"/>
      <c r="R938" s="237"/>
      <c r="S938" s="237"/>
      <c r="T938" s="238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9" t="s">
        <v>149</v>
      </c>
      <c r="AU938" s="239" t="s">
        <v>147</v>
      </c>
      <c r="AV938" s="13" t="s">
        <v>81</v>
      </c>
      <c r="AW938" s="13" t="s">
        <v>30</v>
      </c>
      <c r="AX938" s="13" t="s">
        <v>73</v>
      </c>
      <c r="AY938" s="239" t="s">
        <v>139</v>
      </c>
    </row>
    <row r="939" s="14" customFormat="1">
      <c r="A939" s="14"/>
      <c r="B939" s="240"/>
      <c r="C939" s="241"/>
      <c r="D939" s="231" t="s">
        <v>149</v>
      </c>
      <c r="E939" s="242" t="s">
        <v>1</v>
      </c>
      <c r="F939" s="243" t="s">
        <v>1162</v>
      </c>
      <c r="G939" s="241"/>
      <c r="H939" s="244">
        <v>22</v>
      </c>
      <c r="I939" s="245"/>
      <c r="J939" s="241"/>
      <c r="K939" s="241"/>
      <c r="L939" s="246"/>
      <c r="M939" s="247"/>
      <c r="N939" s="248"/>
      <c r="O939" s="248"/>
      <c r="P939" s="248"/>
      <c r="Q939" s="248"/>
      <c r="R939" s="248"/>
      <c r="S939" s="248"/>
      <c r="T939" s="249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50" t="s">
        <v>149</v>
      </c>
      <c r="AU939" s="250" t="s">
        <v>147</v>
      </c>
      <c r="AV939" s="14" t="s">
        <v>147</v>
      </c>
      <c r="AW939" s="14" t="s">
        <v>30</v>
      </c>
      <c r="AX939" s="14" t="s">
        <v>73</v>
      </c>
      <c r="AY939" s="250" t="s">
        <v>139</v>
      </c>
    </row>
    <row r="940" s="15" customFormat="1">
      <c r="A940" s="15"/>
      <c r="B940" s="262"/>
      <c r="C940" s="263"/>
      <c r="D940" s="231" t="s">
        <v>149</v>
      </c>
      <c r="E940" s="264" t="s">
        <v>1</v>
      </c>
      <c r="F940" s="265" t="s">
        <v>170</v>
      </c>
      <c r="G940" s="263"/>
      <c r="H940" s="266">
        <v>25</v>
      </c>
      <c r="I940" s="267"/>
      <c r="J940" s="263"/>
      <c r="K940" s="263"/>
      <c r="L940" s="268"/>
      <c r="M940" s="269"/>
      <c r="N940" s="270"/>
      <c r="O940" s="270"/>
      <c r="P940" s="270"/>
      <c r="Q940" s="270"/>
      <c r="R940" s="270"/>
      <c r="S940" s="270"/>
      <c r="T940" s="271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T940" s="272" t="s">
        <v>149</v>
      </c>
      <c r="AU940" s="272" t="s">
        <v>147</v>
      </c>
      <c r="AV940" s="15" t="s">
        <v>146</v>
      </c>
      <c r="AW940" s="15" t="s">
        <v>30</v>
      </c>
      <c r="AX940" s="15" t="s">
        <v>81</v>
      </c>
      <c r="AY940" s="272" t="s">
        <v>139</v>
      </c>
    </row>
    <row r="941" s="2" customFormat="1" ht="37.8" customHeight="1">
      <c r="A941" s="38"/>
      <c r="B941" s="39"/>
      <c r="C941" s="215" t="s">
        <v>1173</v>
      </c>
      <c r="D941" s="215" t="s">
        <v>142</v>
      </c>
      <c r="E941" s="216" t="s">
        <v>1174</v>
      </c>
      <c r="F941" s="217" t="s">
        <v>1175</v>
      </c>
      <c r="G941" s="218" t="s">
        <v>160</v>
      </c>
      <c r="H941" s="219">
        <v>8</v>
      </c>
      <c r="I941" s="220"/>
      <c r="J941" s="221">
        <f>ROUND(I941*H941,2)</f>
        <v>0</v>
      </c>
      <c r="K941" s="222"/>
      <c r="L941" s="44"/>
      <c r="M941" s="223" t="s">
        <v>1</v>
      </c>
      <c r="N941" s="224" t="s">
        <v>39</v>
      </c>
      <c r="O941" s="91"/>
      <c r="P941" s="225">
        <f>O941*H941</f>
        <v>0</v>
      </c>
      <c r="Q941" s="225">
        <v>0</v>
      </c>
      <c r="R941" s="225">
        <f>Q941*H941</f>
        <v>0</v>
      </c>
      <c r="S941" s="225">
        <v>4.8000000000000001E-05</v>
      </c>
      <c r="T941" s="226">
        <f>S941*H941</f>
        <v>0.00038400000000000001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227" t="s">
        <v>257</v>
      </c>
      <c r="AT941" s="227" t="s">
        <v>142</v>
      </c>
      <c r="AU941" s="227" t="s">
        <v>147</v>
      </c>
      <c r="AY941" s="17" t="s">
        <v>139</v>
      </c>
      <c r="BE941" s="228">
        <f>IF(N941="základní",J941,0)</f>
        <v>0</v>
      </c>
      <c r="BF941" s="228">
        <f>IF(N941="snížená",J941,0)</f>
        <v>0</v>
      </c>
      <c r="BG941" s="228">
        <f>IF(N941="zákl. přenesená",J941,0)</f>
        <v>0</v>
      </c>
      <c r="BH941" s="228">
        <f>IF(N941="sníž. přenesená",J941,0)</f>
        <v>0</v>
      </c>
      <c r="BI941" s="228">
        <f>IF(N941="nulová",J941,0)</f>
        <v>0</v>
      </c>
      <c r="BJ941" s="17" t="s">
        <v>147</v>
      </c>
      <c r="BK941" s="228">
        <f>ROUND(I941*H941,2)</f>
        <v>0</v>
      </c>
      <c r="BL941" s="17" t="s">
        <v>257</v>
      </c>
      <c r="BM941" s="227" t="s">
        <v>1176</v>
      </c>
    </row>
    <row r="942" s="13" customFormat="1">
      <c r="A942" s="13"/>
      <c r="B942" s="229"/>
      <c r="C942" s="230"/>
      <c r="D942" s="231" t="s">
        <v>149</v>
      </c>
      <c r="E942" s="232" t="s">
        <v>1</v>
      </c>
      <c r="F942" s="233" t="s">
        <v>1013</v>
      </c>
      <c r="G942" s="230"/>
      <c r="H942" s="232" t="s">
        <v>1</v>
      </c>
      <c r="I942" s="234"/>
      <c r="J942" s="230"/>
      <c r="K942" s="230"/>
      <c r="L942" s="235"/>
      <c r="M942" s="236"/>
      <c r="N942" s="237"/>
      <c r="O942" s="237"/>
      <c r="P942" s="237"/>
      <c r="Q942" s="237"/>
      <c r="R942" s="237"/>
      <c r="S942" s="237"/>
      <c r="T942" s="238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9" t="s">
        <v>149</v>
      </c>
      <c r="AU942" s="239" t="s">
        <v>147</v>
      </c>
      <c r="AV942" s="13" t="s">
        <v>81</v>
      </c>
      <c r="AW942" s="13" t="s">
        <v>30</v>
      </c>
      <c r="AX942" s="13" t="s">
        <v>73</v>
      </c>
      <c r="AY942" s="239" t="s">
        <v>139</v>
      </c>
    </row>
    <row r="943" s="14" customFormat="1">
      <c r="A943" s="14"/>
      <c r="B943" s="240"/>
      <c r="C943" s="241"/>
      <c r="D943" s="231" t="s">
        <v>149</v>
      </c>
      <c r="E943" s="242" t="s">
        <v>1</v>
      </c>
      <c r="F943" s="243" t="s">
        <v>81</v>
      </c>
      <c r="G943" s="241"/>
      <c r="H943" s="244">
        <v>1</v>
      </c>
      <c r="I943" s="245"/>
      <c r="J943" s="241"/>
      <c r="K943" s="241"/>
      <c r="L943" s="246"/>
      <c r="M943" s="247"/>
      <c r="N943" s="248"/>
      <c r="O943" s="248"/>
      <c r="P943" s="248"/>
      <c r="Q943" s="248"/>
      <c r="R943" s="248"/>
      <c r="S943" s="248"/>
      <c r="T943" s="249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50" t="s">
        <v>149</v>
      </c>
      <c r="AU943" s="250" t="s">
        <v>147</v>
      </c>
      <c r="AV943" s="14" t="s">
        <v>147</v>
      </c>
      <c r="AW943" s="14" t="s">
        <v>30</v>
      </c>
      <c r="AX943" s="14" t="s">
        <v>73</v>
      </c>
      <c r="AY943" s="250" t="s">
        <v>139</v>
      </c>
    </row>
    <row r="944" s="13" customFormat="1">
      <c r="A944" s="13"/>
      <c r="B944" s="229"/>
      <c r="C944" s="230"/>
      <c r="D944" s="231" t="s">
        <v>149</v>
      </c>
      <c r="E944" s="232" t="s">
        <v>1</v>
      </c>
      <c r="F944" s="233" t="s">
        <v>1146</v>
      </c>
      <c r="G944" s="230"/>
      <c r="H944" s="232" t="s">
        <v>1</v>
      </c>
      <c r="I944" s="234"/>
      <c r="J944" s="230"/>
      <c r="K944" s="230"/>
      <c r="L944" s="235"/>
      <c r="M944" s="236"/>
      <c r="N944" s="237"/>
      <c r="O944" s="237"/>
      <c r="P944" s="237"/>
      <c r="Q944" s="237"/>
      <c r="R944" s="237"/>
      <c r="S944" s="237"/>
      <c r="T944" s="238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9" t="s">
        <v>149</v>
      </c>
      <c r="AU944" s="239" t="s">
        <v>147</v>
      </c>
      <c r="AV944" s="13" t="s">
        <v>81</v>
      </c>
      <c r="AW944" s="13" t="s">
        <v>30</v>
      </c>
      <c r="AX944" s="13" t="s">
        <v>73</v>
      </c>
      <c r="AY944" s="239" t="s">
        <v>139</v>
      </c>
    </row>
    <row r="945" s="14" customFormat="1">
      <c r="A945" s="14"/>
      <c r="B945" s="240"/>
      <c r="C945" s="241"/>
      <c r="D945" s="231" t="s">
        <v>149</v>
      </c>
      <c r="E945" s="242" t="s">
        <v>1</v>
      </c>
      <c r="F945" s="243" t="s">
        <v>147</v>
      </c>
      <c r="G945" s="241"/>
      <c r="H945" s="244">
        <v>2</v>
      </c>
      <c r="I945" s="245"/>
      <c r="J945" s="241"/>
      <c r="K945" s="241"/>
      <c r="L945" s="246"/>
      <c r="M945" s="247"/>
      <c r="N945" s="248"/>
      <c r="O945" s="248"/>
      <c r="P945" s="248"/>
      <c r="Q945" s="248"/>
      <c r="R945" s="248"/>
      <c r="S945" s="248"/>
      <c r="T945" s="249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0" t="s">
        <v>149</v>
      </c>
      <c r="AU945" s="250" t="s">
        <v>147</v>
      </c>
      <c r="AV945" s="14" t="s">
        <v>147</v>
      </c>
      <c r="AW945" s="14" t="s">
        <v>30</v>
      </c>
      <c r="AX945" s="14" t="s">
        <v>73</v>
      </c>
      <c r="AY945" s="250" t="s">
        <v>139</v>
      </c>
    </row>
    <row r="946" s="13" customFormat="1">
      <c r="A946" s="13"/>
      <c r="B946" s="229"/>
      <c r="C946" s="230"/>
      <c r="D946" s="231" t="s">
        <v>149</v>
      </c>
      <c r="E946" s="232" t="s">
        <v>1</v>
      </c>
      <c r="F946" s="233" t="s">
        <v>229</v>
      </c>
      <c r="G946" s="230"/>
      <c r="H946" s="232" t="s">
        <v>1</v>
      </c>
      <c r="I946" s="234"/>
      <c r="J946" s="230"/>
      <c r="K946" s="230"/>
      <c r="L946" s="235"/>
      <c r="M946" s="236"/>
      <c r="N946" s="237"/>
      <c r="O946" s="237"/>
      <c r="P946" s="237"/>
      <c r="Q946" s="237"/>
      <c r="R946" s="237"/>
      <c r="S946" s="237"/>
      <c r="T946" s="238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9" t="s">
        <v>149</v>
      </c>
      <c r="AU946" s="239" t="s">
        <v>147</v>
      </c>
      <c r="AV946" s="13" t="s">
        <v>81</v>
      </c>
      <c r="AW946" s="13" t="s">
        <v>30</v>
      </c>
      <c r="AX946" s="13" t="s">
        <v>73</v>
      </c>
      <c r="AY946" s="239" t="s">
        <v>139</v>
      </c>
    </row>
    <row r="947" s="14" customFormat="1">
      <c r="A947" s="14"/>
      <c r="B947" s="240"/>
      <c r="C947" s="241"/>
      <c r="D947" s="231" t="s">
        <v>149</v>
      </c>
      <c r="E947" s="242" t="s">
        <v>1</v>
      </c>
      <c r="F947" s="243" t="s">
        <v>81</v>
      </c>
      <c r="G947" s="241"/>
      <c r="H947" s="244">
        <v>1</v>
      </c>
      <c r="I947" s="245"/>
      <c r="J947" s="241"/>
      <c r="K947" s="241"/>
      <c r="L947" s="246"/>
      <c r="M947" s="247"/>
      <c r="N947" s="248"/>
      <c r="O947" s="248"/>
      <c r="P947" s="248"/>
      <c r="Q947" s="248"/>
      <c r="R947" s="248"/>
      <c r="S947" s="248"/>
      <c r="T947" s="249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50" t="s">
        <v>149</v>
      </c>
      <c r="AU947" s="250" t="s">
        <v>147</v>
      </c>
      <c r="AV947" s="14" t="s">
        <v>147</v>
      </c>
      <c r="AW947" s="14" t="s">
        <v>30</v>
      </c>
      <c r="AX947" s="14" t="s">
        <v>73</v>
      </c>
      <c r="AY947" s="250" t="s">
        <v>139</v>
      </c>
    </row>
    <row r="948" s="13" customFormat="1">
      <c r="A948" s="13"/>
      <c r="B948" s="229"/>
      <c r="C948" s="230"/>
      <c r="D948" s="231" t="s">
        <v>149</v>
      </c>
      <c r="E948" s="232" t="s">
        <v>1</v>
      </c>
      <c r="F948" s="233" t="s">
        <v>1030</v>
      </c>
      <c r="G948" s="230"/>
      <c r="H948" s="232" t="s">
        <v>1</v>
      </c>
      <c r="I948" s="234"/>
      <c r="J948" s="230"/>
      <c r="K948" s="230"/>
      <c r="L948" s="235"/>
      <c r="M948" s="236"/>
      <c r="N948" s="237"/>
      <c r="O948" s="237"/>
      <c r="P948" s="237"/>
      <c r="Q948" s="237"/>
      <c r="R948" s="237"/>
      <c r="S948" s="237"/>
      <c r="T948" s="238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9" t="s">
        <v>149</v>
      </c>
      <c r="AU948" s="239" t="s">
        <v>147</v>
      </c>
      <c r="AV948" s="13" t="s">
        <v>81</v>
      </c>
      <c r="AW948" s="13" t="s">
        <v>30</v>
      </c>
      <c r="AX948" s="13" t="s">
        <v>73</v>
      </c>
      <c r="AY948" s="239" t="s">
        <v>139</v>
      </c>
    </row>
    <row r="949" s="14" customFormat="1">
      <c r="A949" s="14"/>
      <c r="B949" s="240"/>
      <c r="C949" s="241"/>
      <c r="D949" s="231" t="s">
        <v>149</v>
      </c>
      <c r="E949" s="242" t="s">
        <v>1</v>
      </c>
      <c r="F949" s="243" t="s">
        <v>146</v>
      </c>
      <c r="G949" s="241"/>
      <c r="H949" s="244">
        <v>4</v>
      </c>
      <c r="I949" s="245"/>
      <c r="J949" s="241"/>
      <c r="K949" s="241"/>
      <c r="L949" s="246"/>
      <c r="M949" s="247"/>
      <c r="N949" s="248"/>
      <c r="O949" s="248"/>
      <c r="P949" s="248"/>
      <c r="Q949" s="248"/>
      <c r="R949" s="248"/>
      <c r="S949" s="248"/>
      <c r="T949" s="249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0" t="s">
        <v>149</v>
      </c>
      <c r="AU949" s="250" t="s">
        <v>147</v>
      </c>
      <c r="AV949" s="14" t="s">
        <v>147</v>
      </c>
      <c r="AW949" s="14" t="s">
        <v>30</v>
      </c>
      <c r="AX949" s="14" t="s">
        <v>73</v>
      </c>
      <c r="AY949" s="250" t="s">
        <v>139</v>
      </c>
    </row>
    <row r="950" s="13" customFormat="1">
      <c r="A950" s="13"/>
      <c r="B950" s="229"/>
      <c r="C950" s="230"/>
      <c r="D950" s="231" t="s">
        <v>149</v>
      </c>
      <c r="E950" s="232" t="s">
        <v>1</v>
      </c>
      <c r="F950" s="233" t="s">
        <v>1093</v>
      </c>
      <c r="G950" s="230"/>
      <c r="H950" s="232" t="s">
        <v>1</v>
      </c>
      <c r="I950" s="234"/>
      <c r="J950" s="230"/>
      <c r="K950" s="230"/>
      <c r="L950" s="235"/>
      <c r="M950" s="236"/>
      <c r="N950" s="237"/>
      <c r="O950" s="237"/>
      <c r="P950" s="237"/>
      <c r="Q950" s="237"/>
      <c r="R950" s="237"/>
      <c r="S950" s="237"/>
      <c r="T950" s="238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9" t="s">
        <v>149</v>
      </c>
      <c r="AU950" s="239" t="s">
        <v>147</v>
      </c>
      <c r="AV950" s="13" t="s">
        <v>81</v>
      </c>
      <c r="AW950" s="13" t="s">
        <v>30</v>
      </c>
      <c r="AX950" s="13" t="s">
        <v>73</v>
      </c>
      <c r="AY950" s="239" t="s">
        <v>139</v>
      </c>
    </row>
    <row r="951" s="14" customFormat="1">
      <c r="A951" s="14"/>
      <c r="B951" s="240"/>
      <c r="C951" s="241"/>
      <c r="D951" s="231" t="s">
        <v>149</v>
      </c>
      <c r="E951" s="242" t="s">
        <v>1</v>
      </c>
      <c r="F951" s="243" t="s">
        <v>73</v>
      </c>
      <c r="G951" s="241"/>
      <c r="H951" s="244">
        <v>0</v>
      </c>
      <c r="I951" s="245"/>
      <c r="J951" s="241"/>
      <c r="K951" s="241"/>
      <c r="L951" s="246"/>
      <c r="M951" s="247"/>
      <c r="N951" s="248"/>
      <c r="O951" s="248"/>
      <c r="P951" s="248"/>
      <c r="Q951" s="248"/>
      <c r="R951" s="248"/>
      <c r="S951" s="248"/>
      <c r="T951" s="249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0" t="s">
        <v>149</v>
      </c>
      <c r="AU951" s="250" t="s">
        <v>147</v>
      </c>
      <c r="AV951" s="14" t="s">
        <v>147</v>
      </c>
      <c r="AW951" s="14" t="s">
        <v>30</v>
      </c>
      <c r="AX951" s="14" t="s">
        <v>73</v>
      </c>
      <c r="AY951" s="250" t="s">
        <v>139</v>
      </c>
    </row>
    <row r="952" s="13" customFormat="1">
      <c r="A952" s="13"/>
      <c r="B952" s="229"/>
      <c r="C952" s="230"/>
      <c r="D952" s="231" t="s">
        <v>149</v>
      </c>
      <c r="E952" s="232" t="s">
        <v>1</v>
      </c>
      <c r="F952" s="233" t="s">
        <v>231</v>
      </c>
      <c r="G952" s="230"/>
      <c r="H952" s="232" t="s">
        <v>1</v>
      </c>
      <c r="I952" s="234"/>
      <c r="J952" s="230"/>
      <c r="K952" s="230"/>
      <c r="L952" s="235"/>
      <c r="M952" s="236"/>
      <c r="N952" s="237"/>
      <c r="O952" s="237"/>
      <c r="P952" s="237"/>
      <c r="Q952" s="237"/>
      <c r="R952" s="237"/>
      <c r="S952" s="237"/>
      <c r="T952" s="238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9" t="s">
        <v>149</v>
      </c>
      <c r="AU952" s="239" t="s">
        <v>147</v>
      </c>
      <c r="AV952" s="13" t="s">
        <v>81</v>
      </c>
      <c r="AW952" s="13" t="s">
        <v>30</v>
      </c>
      <c r="AX952" s="13" t="s">
        <v>73</v>
      </c>
      <c r="AY952" s="239" t="s">
        <v>139</v>
      </c>
    </row>
    <row r="953" s="14" customFormat="1">
      <c r="A953" s="14"/>
      <c r="B953" s="240"/>
      <c r="C953" s="241"/>
      <c r="D953" s="231" t="s">
        <v>149</v>
      </c>
      <c r="E953" s="242" t="s">
        <v>1</v>
      </c>
      <c r="F953" s="243" t="s">
        <v>73</v>
      </c>
      <c r="G953" s="241"/>
      <c r="H953" s="244">
        <v>0</v>
      </c>
      <c r="I953" s="245"/>
      <c r="J953" s="241"/>
      <c r="K953" s="241"/>
      <c r="L953" s="246"/>
      <c r="M953" s="247"/>
      <c r="N953" s="248"/>
      <c r="O953" s="248"/>
      <c r="P953" s="248"/>
      <c r="Q953" s="248"/>
      <c r="R953" s="248"/>
      <c r="S953" s="248"/>
      <c r="T953" s="249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50" t="s">
        <v>149</v>
      </c>
      <c r="AU953" s="250" t="s">
        <v>147</v>
      </c>
      <c r="AV953" s="14" t="s">
        <v>147</v>
      </c>
      <c r="AW953" s="14" t="s">
        <v>30</v>
      </c>
      <c r="AX953" s="14" t="s">
        <v>73</v>
      </c>
      <c r="AY953" s="250" t="s">
        <v>139</v>
      </c>
    </row>
    <row r="954" s="15" customFormat="1">
      <c r="A954" s="15"/>
      <c r="B954" s="262"/>
      <c r="C954" s="263"/>
      <c r="D954" s="231" t="s">
        <v>149</v>
      </c>
      <c r="E954" s="264" t="s">
        <v>1</v>
      </c>
      <c r="F954" s="265" t="s">
        <v>170</v>
      </c>
      <c r="G954" s="263"/>
      <c r="H954" s="266">
        <v>8</v>
      </c>
      <c r="I954" s="267"/>
      <c r="J954" s="263"/>
      <c r="K954" s="263"/>
      <c r="L954" s="268"/>
      <c r="M954" s="269"/>
      <c r="N954" s="270"/>
      <c r="O954" s="270"/>
      <c r="P954" s="270"/>
      <c r="Q954" s="270"/>
      <c r="R954" s="270"/>
      <c r="S954" s="270"/>
      <c r="T954" s="271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T954" s="272" t="s">
        <v>149</v>
      </c>
      <c r="AU954" s="272" t="s">
        <v>147</v>
      </c>
      <c r="AV954" s="15" t="s">
        <v>146</v>
      </c>
      <c r="AW954" s="15" t="s">
        <v>30</v>
      </c>
      <c r="AX954" s="15" t="s">
        <v>81</v>
      </c>
      <c r="AY954" s="272" t="s">
        <v>139</v>
      </c>
    </row>
    <row r="955" s="2" customFormat="1" ht="16.5" customHeight="1">
      <c r="A955" s="38"/>
      <c r="B955" s="39"/>
      <c r="C955" s="215" t="s">
        <v>1177</v>
      </c>
      <c r="D955" s="215" t="s">
        <v>142</v>
      </c>
      <c r="E955" s="216" t="s">
        <v>1178</v>
      </c>
      <c r="F955" s="217" t="s">
        <v>1179</v>
      </c>
      <c r="G955" s="218" t="s">
        <v>160</v>
      </c>
      <c r="H955" s="219">
        <v>8</v>
      </c>
      <c r="I955" s="220"/>
      <c r="J955" s="221">
        <f>ROUND(I955*H955,2)</f>
        <v>0</v>
      </c>
      <c r="K955" s="222"/>
      <c r="L955" s="44"/>
      <c r="M955" s="223" t="s">
        <v>1</v>
      </c>
      <c r="N955" s="224" t="s">
        <v>39</v>
      </c>
      <c r="O955" s="91"/>
      <c r="P955" s="225">
        <f>O955*H955</f>
        <v>0</v>
      </c>
      <c r="Q955" s="225">
        <v>0</v>
      </c>
      <c r="R955" s="225">
        <f>Q955*H955</f>
        <v>0</v>
      </c>
      <c r="S955" s="225">
        <v>0</v>
      </c>
      <c r="T955" s="226">
        <f>S955*H955</f>
        <v>0</v>
      </c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R955" s="227" t="s">
        <v>146</v>
      </c>
      <c r="AT955" s="227" t="s">
        <v>142</v>
      </c>
      <c r="AU955" s="227" t="s">
        <v>147</v>
      </c>
      <c r="AY955" s="17" t="s">
        <v>139</v>
      </c>
      <c r="BE955" s="228">
        <f>IF(N955="základní",J955,0)</f>
        <v>0</v>
      </c>
      <c r="BF955" s="228">
        <f>IF(N955="snížená",J955,0)</f>
        <v>0</v>
      </c>
      <c r="BG955" s="228">
        <f>IF(N955="zákl. přenesená",J955,0)</f>
        <v>0</v>
      </c>
      <c r="BH955" s="228">
        <f>IF(N955="sníž. přenesená",J955,0)</f>
        <v>0</v>
      </c>
      <c r="BI955" s="228">
        <f>IF(N955="nulová",J955,0)</f>
        <v>0</v>
      </c>
      <c r="BJ955" s="17" t="s">
        <v>147</v>
      </c>
      <c r="BK955" s="228">
        <f>ROUND(I955*H955,2)</f>
        <v>0</v>
      </c>
      <c r="BL955" s="17" t="s">
        <v>146</v>
      </c>
      <c r="BM955" s="227" t="s">
        <v>1180</v>
      </c>
    </row>
    <row r="956" s="14" customFormat="1">
      <c r="A956" s="14"/>
      <c r="B956" s="240"/>
      <c r="C956" s="241"/>
      <c r="D956" s="231" t="s">
        <v>149</v>
      </c>
      <c r="E956" s="242" t="s">
        <v>1</v>
      </c>
      <c r="F956" s="243" t="s">
        <v>1181</v>
      </c>
      <c r="G956" s="241"/>
      <c r="H956" s="244">
        <v>8</v>
      </c>
      <c r="I956" s="245"/>
      <c r="J956" s="241"/>
      <c r="K956" s="241"/>
      <c r="L956" s="246"/>
      <c r="M956" s="247"/>
      <c r="N956" s="248"/>
      <c r="O956" s="248"/>
      <c r="P956" s="248"/>
      <c r="Q956" s="248"/>
      <c r="R956" s="248"/>
      <c r="S956" s="248"/>
      <c r="T956" s="249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0" t="s">
        <v>149</v>
      </c>
      <c r="AU956" s="250" t="s">
        <v>147</v>
      </c>
      <c r="AV956" s="14" t="s">
        <v>147</v>
      </c>
      <c r="AW956" s="14" t="s">
        <v>30</v>
      </c>
      <c r="AX956" s="14" t="s">
        <v>81</v>
      </c>
      <c r="AY956" s="250" t="s">
        <v>139</v>
      </c>
    </row>
    <row r="957" s="2" customFormat="1" ht="24.15" customHeight="1">
      <c r="A957" s="38"/>
      <c r="B957" s="39"/>
      <c r="C957" s="251" t="s">
        <v>1182</v>
      </c>
      <c r="D957" s="251" t="s">
        <v>152</v>
      </c>
      <c r="E957" s="252" t="s">
        <v>1183</v>
      </c>
      <c r="F957" s="253" t="s">
        <v>1184</v>
      </c>
      <c r="G957" s="254" t="s">
        <v>160</v>
      </c>
      <c r="H957" s="255">
        <v>2</v>
      </c>
      <c r="I957" s="256"/>
      <c r="J957" s="257">
        <f>ROUND(I957*H957,2)</f>
        <v>0</v>
      </c>
      <c r="K957" s="258"/>
      <c r="L957" s="259"/>
      <c r="M957" s="260" t="s">
        <v>1</v>
      </c>
      <c r="N957" s="261" t="s">
        <v>39</v>
      </c>
      <c r="O957" s="91"/>
      <c r="P957" s="225">
        <f>O957*H957</f>
        <v>0</v>
      </c>
      <c r="Q957" s="225">
        <v>0</v>
      </c>
      <c r="R957" s="225">
        <f>Q957*H957</f>
        <v>0</v>
      </c>
      <c r="S957" s="225">
        <v>0</v>
      </c>
      <c r="T957" s="226">
        <f>S957*H957</f>
        <v>0</v>
      </c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R957" s="227" t="s">
        <v>155</v>
      </c>
      <c r="AT957" s="227" t="s">
        <v>152</v>
      </c>
      <c r="AU957" s="227" t="s">
        <v>147</v>
      </c>
      <c r="AY957" s="17" t="s">
        <v>139</v>
      </c>
      <c r="BE957" s="228">
        <f>IF(N957="základní",J957,0)</f>
        <v>0</v>
      </c>
      <c r="BF957" s="228">
        <f>IF(N957="snížená",J957,0)</f>
        <v>0</v>
      </c>
      <c r="BG957" s="228">
        <f>IF(N957="zákl. přenesená",J957,0)</f>
        <v>0</v>
      </c>
      <c r="BH957" s="228">
        <f>IF(N957="sníž. přenesená",J957,0)</f>
        <v>0</v>
      </c>
      <c r="BI957" s="228">
        <f>IF(N957="nulová",J957,0)</f>
        <v>0</v>
      </c>
      <c r="BJ957" s="17" t="s">
        <v>147</v>
      </c>
      <c r="BK957" s="228">
        <f>ROUND(I957*H957,2)</f>
        <v>0</v>
      </c>
      <c r="BL957" s="17" t="s">
        <v>146</v>
      </c>
      <c r="BM957" s="227" t="s">
        <v>1185</v>
      </c>
    </row>
    <row r="958" s="13" customFormat="1">
      <c r="A958" s="13"/>
      <c r="B958" s="229"/>
      <c r="C958" s="230"/>
      <c r="D958" s="231" t="s">
        <v>149</v>
      </c>
      <c r="E958" s="232" t="s">
        <v>1</v>
      </c>
      <c r="F958" s="233" t="s">
        <v>1186</v>
      </c>
      <c r="G958" s="230"/>
      <c r="H958" s="232" t="s">
        <v>1</v>
      </c>
      <c r="I958" s="234"/>
      <c r="J958" s="230"/>
      <c r="K958" s="230"/>
      <c r="L958" s="235"/>
      <c r="M958" s="236"/>
      <c r="N958" s="237"/>
      <c r="O958" s="237"/>
      <c r="P958" s="237"/>
      <c r="Q958" s="237"/>
      <c r="R958" s="237"/>
      <c r="S958" s="237"/>
      <c r="T958" s="238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9" t="s">
        <v>149</v>
      </c>
      <c r="AU958" s="239" t="s">
        <v>147</v>
      </c>
      <c r="AV958" s="13" t="s">
        <v>81</v>
      </c>
      <c r="AW958" s="13" t="s">
        <v>30</v>
      </c>
      <c r="AX958" s="13" t="s">
        <v>73</v>
      </c>
      <c r="AY958" s="239" t="s">
        <v>139</v>
      </c>
    </row>
    <row r="959" s="14" customFormat="1">
      <c r="A959" s="14"/>
      <c r="B959" s="240"/>
      <c r="C959" s="241"/>
      <c r="D959" s="231" t="s">
        <v>149</v>
      </c>
      <c r="E959" s="242" t="s">
        <v>1</v>
      </c>
      <c r="F959" s="243" t="s">
        <v>147</v>
      </c>
      <c r="G959" s="241"/>
      <c r="H959" s="244">
        <v>2</v>
      </c>
      <c r="I959" s="245"/>
      <c r="J959" s="241"/>
      <c r="K959" s="241"/>
      <c r="L959" s="246"/>
      <c r="M959" s="247"/>
      <c r="N959" s="248"/>
      <c r="O959" s="248"/>
      <c r="P959" s="248"/>
      <c r="Q959" s="248"/>
      <c r="R959" s="248"/>
      <c r="S959" s="248"/>
      <c r="T959" s="249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50" t="s">
        <v>149</v>
      </c>
      <c r="AU959" s="250" t="s">
        <v>147</v>
      </c>
      <c r="AV959" s="14" t="s">
        <v>147</v>
      </c>
      <c r="AW959" s="14" t="s">
        <v>30</v>
      </c>
      <c r="AX959" s="14" t="s">
        <v>81</v>
      </c>
      <c r="AY959" s="250" t="s">
        <v>139</v>
      </c>
    </row>
    <row r="960" s="2" customFormat="1" ht="24.15" customHeight="1">
      <c r="A960" s="38"/>
      <c r="B960" s="39"/>
      <c r="C960" s="251" t="s">
        <v>1187</v>
      </c>
      <c r="D960" s="251" t="s">
        <v>152</v>
      </c>
      <c r="E960" s="252" t="s">
        <v>1188</v>
      </c>
      <c r="F960" s="253" t="s">
        <v>1189</v>
      </c>
      <c r="G960" s="254" t="s">
        <v>160</v>
      </c>
      <c r="H960" s="255">
        <v>6</v>
      </c>
      <c r="I960" s="256"/>
      <c r="J960" s="257">
        <f>ROUND(I960*H960,2)</f>
        <v>0</v>
      </c>
      <c r="K960" s="258"/>
      <c r="L960" s="259"/>
      <c r="M960" s="260" t="s">
        <v>1</v>
      </c>
      <c r="N960" s="261" t="s">
        <v>39</v>
      </c>
      <c r="O960" s="91"/>
      <c r="P960" s="225">
        <f>O960*H960</f>
        <v>0</v>
      </c>
      <c r="Q960" s="225">
        <v>0</v>
      </c>
      <c r="R960" s="225">
        <f>Q960*H960</f>
        <v>0</v>
      </c>
      <c r="S960" s="225">
        <v>0</v>
      </c>
      <c r="T960" s="226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227" t="s">
        <v>155</v>
      </c>
      <c r="AT960" s="227" t="s">
        <v>152</v>
      </c>
      <c r="AU960" s="227" t="s">
        <v>147</v>
      </c>
      <c r="AY960" s="17" t="s">
        <v>139</v>
      </c>
      <c r="BE960" s="228">
        <f>IF(N960="základní",J960,0)</f>
        <v>0</v>
      </c>
      <c r="BF960" s="228">
        <f>IF(N960="snížená",J960,0)</f>
        <v>0</v>
      </c>
      <c r="BG960" s="228">
        <f>IF(N960="zákl. přenesená",J960,0)</f>
        <v>0</v>
      </c>
      <c r="BH960" s="228">
        <f>IF(N960="sníž. přenesená",J960,0)</f>
        <v>0</v>
      </c>
      <c r="BI960" s="228">
        <f>IF(N960="nulová",J960,0)</f>
        <v>0</v>
      </c>
      <c r="BJ960" s="17" t="s">
        <v>147</v>
      </c>
      <c r="BK960" s="228">
        <f>ROUND(I960*H960,2)</f>
        <v>0</v>
      </c>
      <c r="BL960" s="17" t="s">
        <v>146</v>
      </c>
      <c r="BM960" s="227" t="s">
        <v>1190</v>
      </c>
    </row>
    <row r="961" s="14" customFormat="1">
      <c r="A961" s="14"/>
      <c r="B961" s="240"/>
      <c r="C961" s="241"/>
      <c r="D961" s="231" t="s">
        <v>149</v>
      </c>
      <c r="E961" s="242" t="s">
        <v>1</v>
      </c>
      <c r="F961" s="243" t="s">
        <v>176</v>
      </c>
      <c r="G961" s="241"/>
      <c r="H961" s="244">
        <v>6</v>
      </c>
      <c r="I961" s="245"/>
      <c r="J961" s="241"/>
      <c r="K961" s="241"/>
      <c r="L961" s="246"/>
      <c r="M961" s="247"/>
      <c r="N961" s="248"/>
      <c r="O961" s="248"/>
      <c r="P961" s="248"/>
      <c r="Q961" s="248"/>
      <c r="R961" s="248"/>
      <c r="S961" s="248"/>
      <c r="T961" s="249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50" t="s">
        <v>149</v>
      </c>
      <c r="AU961" s="250" t="s">
        <v>147</v>
      </c>
      <c r="AV961" s="14" t="s">
        <v>147</v>
      </c>
      <c r="AW961" s="14" t="s">
        <v>30</v>
      </c>
      <c r="AX961" s="14" t="s">
        <v>81</v>
      </c>
      <c r="AY961" s="250" t="s">
        <v>139</v>
      </c>
    </row>
    <row r="962" s="2" customFormat="1" ht="16.5" customHeight="1">
      <c r="A962" s="38"/>
      <c r="B962" s="39"/>
      <c r="C962" s="215" t="s">
        <v>1191</v>
      </c>
      <c r="D962" s="215" t="s">
        <v>142</v>
      </c>
      <c r="E962" s="216" t="s">
        <v>1192</v>
      </c>
      <c r="F962" s="217" t="s">
        <v>1193</v>
      </c>
      <c r="G962" s="218" t="s">
        <v>160</v>
      </c>
      <c r="H962" s="219">
        <v>1</v>
      </c>
      <c r="I962" s="220"/>
      <c r="J962" s="221">
        <f>ROUND(I962*H962,2)</f>
        <v>0</v>
      </c>
      <c r="K962" s="222"/>
      <c r="L962" s="44"/>
      <c r="M962" s="223" t="s">
        <v>1</v>
      </c>
      <c r="N962" s="224" t="s">
        <v>39</v>
      </c>
      <c r="O962" s="91"/>
      <c r="P962" s="225">
        <f>O962*H962</f>
        <v>0</v>
      </c>
      <c r="Q962" s="225">
        <v>0</v>
      </c>
      <c r="R962" s="225">
        <f>Q962*H962</f>
        <v>0</v>
      </c>
      <c r="S962" s="225">
        <v>0</v>
      </c>
      <c r="T962" s="226">
        <f>S962*H962</f>
        <v>0</v>
      </c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227" t="s">
        <v>257</v>
      </c>
      <c r="AT962" s="227" t="s">
        <v>142</v>
      </c>
      <c r="AU962" s="227" t="s">
        <v>147</v>
      </c>
      <c r="AY962" s="17" t="s">
        <v>139</v>
      </c>
      <c r="BE962" s="228">
        <f>IF(N962="základní",J962,0)</f>
        <v>0</v>
      </c>
      <c r="BF962" s="228">
        <f>IF(N962="snížená",J962,0)</f>
        <v>0</v>
      </c>
      <c r="BG962" s="228">
        <f>IF(N962="zákl. přenesená",J962,0)</f>
        <v>0</v>
      </c>
      <c r="BH962" s="228">
        <f>IF(N962="sníž. přenesená",J962,0)</f>
        <v>0</v>
      </c>
      <c r="BI962" s="228">
        <f>IF(N962="nulová",J962,0)</f>
        <v>0</v>
      </c>
      <c r="BJ962" s="17" t="s">
        <v>147</v>
      </c>
      <c r="BK962" s="228">
        <f>ROUND(I962*H962,2)</f>
        <v>0</v>
      </c>
      <c r="BL962" s="17" t="s">
        <v>257</v>
      </c>
      <c r="BM962" s="227" t="s">
        <v>1194</v>
      </c>
    </row>
    <row r="963" s="13" customFormat="1">
      <c r="A963" s="13"/>
      <c r="B963" s="229"/>
      <c r="C963" s="230"/>
      <c r="D963" s="231" t="s">
        <v>149</v>
      </c>
      <c r="E963" s="232" t="s">
        <v>1</v>
      </c>
      <c r="F963" s="233" t="s">
        <v>1195</v>
      </c>
      <c r="G963" s="230"/>
      <c r="H963" s="232" t="s">
        <v>1</v>
      </c>
      <c r="I963" s="234"/>
      <c r="J963" s="230"/>
      <c r="K963" s="230"/>
      <c r="L963" s="235"/>
      <c r="M963" s="236"/>
      <c r="N963" s="237"/>
      <c r="O963" s="237"/>
      <c r="P963" s="237"/>
      <c r="Q963" s="237"/>
      <c r="R963" s="237"/>
      <c r="S963" s="237"/>
      <c r="T963" s="238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39" t="s">
        <v>149</v>
      </c>
      <c r="AU963" s="239" t="s">
        <v>147</v>
      </c>
      <c r="AV963" s="13" t="s">
        <v>81</v>
      </c>
      <c r="AW963" s="13" t="s">
        <v>30</v>
      </c>
      <c r="AX963" s="13" t="s">
        <v>73</v>
      </c>
      <c r="AY963" s="239" t="s">
        <v>139</v>
      </c>
    </row>
    <row r="964" s="14" customFormat="1">
      <c r="A964" s="14"/>
      <c r="B964" s="240"/>
      <c r="C964" s="241"/>
      <c r="D964" s="231" t="s">
        <v>149</v>
      </c>
      <c r="E964" s="242" t="s">
        <v>1</v>
      </c>
      <c r="F964" s="243" t="s">
        <v>81</v>
      </c>
      <c r="G964" s="241"/>
      <c r="H964" s="244">
        <v>1</v>
      </c>
      <c r="I964" s="245"/>
      <c r="J964" s="241"/>
      <c r="K964" s="241"/>
      <c r="L964" s="246"/>
      <c r="M964" s="247"/>
      <c r="N964" s="248"/>
      <c r="O964" s="248"/>
      <c r="P964" s="248"/>
      <c r="Q964" s="248"/>
      <c r="R964" s="248"/>
      <c r="S964" s="248"/>
      <c r="T964" s="249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50" t="s">
        <v>149</v>
      </c>
      <c r="AU964" s="250" t="s">
        <v>147</v>
      </c>
      <c r="AV964" s="14" t="s">
        <v>147</v>
      </c>
      <c r="AW964" s="14" t="s">
        <v>30</v>
      </c>
      <c r="AX964" s="14" t="s">
        <v>81</v>
      </c>
      <c r="AY964" s="250" t="s">
        <v>139</v>
      </c>
    </row>
    <row r="965" s="2" customFormat="1" ht="16.5" customHeight="1">
      <c r="A965" s="38"/>
      <c r="B965" s="39"/>
      <c r="C965" s="251" t="s">
        <v>1196</v>
      </c>
      <c r="D965" s="251" t="s">
        <v>152</v>
      </c>
      <c r="E965" s="252" t="s">
        <v>1197</v>
      </c>
      <c r="F965" s="253" t="s">
        <v>1198</v>
      </c>
      <c r="G965" s="254" t="s">
        <v>160</v>
      </c>
      <c r="H965" s="255">
        <v>1</v>
      </c>
      <c r="I965" s="256"/>
      <c r="J965" s="257">
        <f>ROUND(I965*H965,2)</f>
        <v>0</v>
      </c>
      <c r="K965" s="258"/>
      <c r="L965" s="259"/>
      <c r="M965" s="260" t="s">
        <v>1</v>
      </c>
      <c r="N965" s="261" t="s">
        <v>39</v>
      </c>
      <c r="O965" s="91"/>
      <c r="P965" s="225">
        <f>O965*H965</f>
        <v>0</v>
      </c>
      <c r="Q965" s="225">
        <v>0.0010499999999999999</v>
      </c>
      <c r="R965" s="225">
        <f>Q965*H965</f>
        <v>0.0010499999999999999</v>
      </c>
      <c r="S965" s="225">
        <v>0</v>
      </c>
      <c r="T965" s="226">
        <f>S965*H965</f>
        <v>0</v>
      </c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R965" s="227" t="s">
        <v>155</v>
      </c>
      <c r="AT965" s="227" t="s">
        <v>152</v>
      </c>
      <c r="AU965" s="227" t="s">
        <v>147</v>
      </c>
      <c r="AY965" s="17" t="s">
        <v>139</v>
      </c>
      <c r="BE965" s="228">
        <f>IF(N965="základní",J965,0)</f>
        <v>0</v>
      </c>
      <c r="BF965" s="228">
        <f>IF(N965="snížená",J965,0)</f>
        <v>0</v>
      </c>
      <c r="BG965" s="228">
        <f>IF(N965="zákl. přenesená",J965,0)</f>
        <v>0</v>
      </c>
      <c r="BH965" s="228">
        <f>IF(N965="sníž. přenesená",J965,0)</f>
        <v>0</v>
      </c>
      <c r="BI965" s="228">
        <f>IF(N965="nulová",J965,0)</f>
        <v>0</v>
      </c>
      <c r="BJ965" s="17" t="s">
        <v>147</v>
      </c>
      <c r="BK965" s="228">
        <f>ROUND(I965*H965,2)</f>
        <v>0</v>
      </c>
      <c r="BL965" s="17" t="s">
        <v>146</v>
      </c>
      <c r="BM965" s="227" t="s">
        <v>1199</v>
      </c>
    </row>
    <row r="966" s="2" customFormat="1" ht="24.15" customHeight="1">
      <c r="A966" s="38"/>
      <c r="B966" s="39"/>
      <c r="C966" s="215" t="s">
        <v>1200</v>
      </c>
      <c r="D966" s="215" t="s">
        <v>142</v>
      </c>
      <c r="E966" s="216" t="s">
        <v>1201</v>
      </c>
      <c r="F966" s="217" t="s">
        <v>1202</v>
      </c>
      <c r="G966" s="218" t="s">
        <v>160</v>
      </c>
      <c r="H966" s="219">
        <v>2</v>
      </c>
      <c r="I966" s="220"/>
      <c r="J966" s="221">
        <f>ROUND(I966*H966,2)</f>
        <v>0</v>
      </c>
      <c r="K966" s="222"/>
      <c r="L966" s="44"/>
      <c r="M966" s="223" t="s">
        <v>1</v>
      </c>
      <c r="N966" s="224" t="s">
        <v>39</v>
      </c>
      <c r="O966" s="91"/>
      <c r="P966" s="225">
        <f>O966*H966</f>
        <v>0</v>
      </c>
      <c r="Q966" s="225">
        <v>0</v>
      </c>
      <c r="R966" s="225">
        <f>Q966*H966</f>
        <v>0</v>
      </c>
      <c r="S966" s="225">
        <v>0</v>
      </c>
      <c r="T966" s="226">
        <f>S966*H966</f>
        <v>0</v>
      </c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R966" s="227" t="s">
        <v>257</v>
      </c>
      <c r="AT966" s="227" t="s">
        <v>142</v>
      </c>
      <c r="AU966" s="227" t="s">
        <v>147</v>
      </c>
      <c r="AY966" s="17" t="s">
        <v>139</v>
      </c>
      <c r="BE966" s="228">
        <f>IF(N966="základní",J966,0)</f>
        <v>0</v>
      </c>
      <c r="BF966" s="228">
        <f>IF(N966="snížená",J966,0)</f>
        <v>0</v>
      </c>
      <c r="BG966" s="228">
        <f>IF(N966="zákl. přenesená",J966,0)</f>
        <v>0</v>
      </c>
      <c r="BH966" s="228">
        <f>IF(N966="sníž. přenesená",J966,0)</f>
        <v>0</v>
      </c>
      <c r="BI966" s="228">
        <f>IF(N966="nulová",J966,0)</f>
        <v>0</v>
      </c>
      <c r="BJ966" s="17" t="s">
        <v>147</v>
      </c>
      <c r="BK966" s="228">
        <f>ROUND(I966*H966,2)</f>
        <v>0</v>
      </c>
      <c r="BL966" s="17" t="s">
        <v>257</v>
      </c>
      <c r="BM966" s="227" t="s">
        <v>1203</v>
      </c>
    </row>
    <row r="967" s="14" customFormat="1">
      <c r="A967" s="14"/>
      <c r="B967" s="240"/>
      <c r="C967" s="241"/>
      <c r="D967" s="231" t="s">
        <v>149</v>
      </c>
      <c r="E967" s="242" t="s">
        <v>1</v>
      </c>
      <c r="F967" s="243" t="s">
        <v>147</v>
      </c>
      <c r="G967" s="241"/>
      <c r="H967" s="244">
        <v>2</v>
      </c>
      <c r="I967" s="245"/>
      <c r="J967" s="241"/>
      <c r="K967" s="241"/>
      <c r="L967" s="246"/>
      <c r="M967" s="247"/>
      <c r="N967" s="248"/>
      <c r="O967" s="248"/>
      <c r="P967" s="248"/>
      <c r="Q967" s="248"/>
      <c r="R967" s="248"/>
      <c r="S967" s="248"/>
      <c r="T967" s="249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0" t="s">
        <v>149</v>
      </c>
      <c r="AU967" s="250" t="s">
        <v>147</v>
      </c>
      <c r="AV967" s="14" t="s">
        <v>147</v>
      </c>
      <c r="AW967" s="14" t="s">
        <v>30</v>
      </c>
      <c r="AX967" s="14" t="s">
        <v>81</v>
      </c>
      <c r="AY967" s="250" t="s">
        <v>139</v>
      </c>
    </row>
    <row r="968" s="2" customFormat="1" ht="24.15" customHeight="1">
      <c r="A968" s="38"/>
      <c r="B968" s="39"/>
      <c r="C968" s="251" t="s">
        <v>1204</v>
      </c>
      <c r="D968" s="251" t="s">
        <v>152</v>
      </c>
      <c r="E968" s="252" t="s">
        <v>1205</v>
      </c>
      <c r="F968" s="253" t="s">
        <v>1206</v>
      </c>
      <c r="G968" s="254" t="s">
        <v>160</v>
      </c>
      <c r="H968" s="255">
        <v>2</v>
      </c>
      <c r="I968" s="256"/>
      <c r="J968" s="257">
        <f>ROUND(I968*H968,2)</f>
        <v>0</v>
      </c>
      <c r="K968" s="258"/>
      <c r="L968" s="259"/>
      <c r="M968" s="260" t="s">
        <v>1</v>
      </c>
      <c r="N968" s="261" t="s">
        <v>39</v>
      </c>
      <c r="O968" s="91"/>
      <c r="P968" s="225">
        <f>O968*H968</f>
        <v>0</v>
      </c>
      <c r="Q968" s="225">
        <v>0.00046999999999999999</v>
      </c>
      <c r="R968" s="225">
        <f>Q968*H968</f>
        <v>0.00093999999999999997</v>
      </c>
      <c r="S968" s="225">
        <v>0</v>
      </c>
      <c r="T968" s="226">
        <f>S968*H968</f>
        <v>0</v>
      </c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R968" s="227" t="s">
        <v>338</v>
      </c>
      <c r="AT968" s="227" t="s">
        <v>152</v>
      </c>
      <c r="AU968" s="227" t="s">
        <v>147</v>
      </c>
      <c r="AY968" s="17" t="s">
        <v>139</v>
      </c>
      <c r="BE968" s="228">
        <f>IF(N968="základní",J968,0)</f>
        <v>0</v>
      </c>
      <c r="BF968" s="228">
        <f>IF(N968="snížená",J968,0)</f>
        <v>0</v>
      </c>
      <c r="BG968" s="228">
        <f>IF(N968="zákl. přenesená",J968,0)</f>
        <v>0</v>
      </c>
      <c r="BH968" s="228">
        <f>IF(N968="sníž. přenesená",J968,0)</f>
        <v>0</v>
      </c>
      <c r="BI968" s="228">
        <f>IF(N968="nulová",J968,0)</f>
        <v>0</v>
      </c>
      <c r="BJ968" s="17" t="s">
        <v>147</v>
      </c>
      <c r="BK968" s="228">
        <f>ROUND(I968*H968,2)</f>
        <v>0</v>
      </c>
      <c r="BL968" s="17" t="s">
        <v>257</v>
      </c>
      <c r="BM968" s="227" t="s">
        <v>1207</v>
      </c>
    </row>
    <row r="969" s="14" customFormat="1">
      <c r="A969" s="14"/>
      <c r="B969" s="240"/>
      <c r="C969" s="241"/>
      <c r="D969" s="231" t="s">
        <v>149</v>
      </c>
      <c r="E969" s="242" t="s">
        <v>1</v>
      </c>
      <c r="F969" s="243" t="s">
        <v>147</v>
      </c>
      <c r="G969" s="241"/>
      <c r="H969" s="244">
        <v>2</v>
      </c>
      <c r="I969" s="245"/>
      <c r="J969" s="241"/>
      <c r="K969" s="241"/>
      <c r="L969" s="246"/>
      <c r="M969" s="247"/>
      <c r="N969" s="248"/>
      <c r="O969" s="248"/>
      <c r="P969" s="248"/>
      <c r="Q969" s="248"/>
      <c r="R969" s="248"/>
      <c r="S969" s="248"/>
      <c r="T969" s="249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0" t="s">
        <v>149</v>
      </c>
      <c r="AU969" s="250" t="s">
        <v>147</v>
      </c>
      <c r="AV969" s="14" t="s">
        <v>147</v>
      </c>
      <c r="AW969" s="14" t="s">
        <v>30</v>
      </c>
      <c r="AX969" s="14" t="s">
        <v>81</v>
      </c>
      <c r="AY969" s="250" t="s">
        <v>139</v>
      </c>
    </row>
    <row r="970" s="2" customFormat="1" ht="21.75" customHeight="1">
      <c r="A970" s="38"/>
      <c r="B970" s="39"/>
      <c r="C970" s="215" t="s">
        <v>1208</v>
      </c>
      <c r="D970" s="215" t="s">
        <v>142</v>
      </c>
      <c r="E970" s="216" t="s">
        <v>1209</v>
      </c>
      <c r="F970" s="217" t="s">
        <v>1210</v>
      </c>
      <c r="G970" s="218" t="s">
        <v>160</v>
      </c>
      <c r="H970" s="219">
        <v>6</v>
      </c>
      <c r="I970" s="220"/>
      <c r="J970" s="221">
        <f>ROUND(I970*H970,2)</f>
        <v>0</v>
      </c>
      <c r="K970" s="222"/>
      <c r="L970" s="44"/>
      <c r="M970" s="223" t="s">
        <v>1</v>
      </c>
      <c r="N970" s="224" t="s">
        <v>39</v>
      </c>
      <c r="O970" s="91"/>
      <c r="P970" s="225">
        <f>O970*H970</f>
        <v>0</v>
      </c>
      <c r="Q970" s="225">
        <v>0</v>
      </c>
      <c r="R970" s="225">
        <f>Q970*H970</f>
        <v>0</v>
      </c>
      <c r="S970" s="225">
        <v>0.00040000000000000002</v>
      </c>
      <c r="T970" s="226">
        <f>S970*H970</f>
        <v>0.0024000000000000002</v>
      </c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R970" s="227" t="s">
        <v>257</v>
      </c>
      <c r="AT970" s="227" t="s">
        <v>142</v>
      </c>
      <c r="AU970" s="227" t="s">
        <v>147</v>
      </c>
      <c r="AY970" s="17" t="s">
        <v>139</v>
      </c>
      <c r="BE970" s="228">
        <f>IF(N970="základní",J970,0)</f>
        <v>0</v>
      </c>
      <c r="BF970" s="228">
        <f>IF(N970="snížená",J970,0)</f>
        <v>0</v>
      </c>
      <c r="BG970" s="228">
        <f>IF(N970="zákl. přenesená",J970,0)</f>
        <v>0</v>
      </c>
      <c r="BH970" s="228">
        <f>IF(N970="sníž. přenesená",J970,0)</f>
        <v>0</v>
      </c>
      <c r="BI970" s="228">
        <f>IF(N970="nulová",J970,0)</f>
        <v>0</v>
      </c>
      <c r="BJ970" s="17" t="s">
        <v>147</v>
      </c>
      <c r="BK970" s="228">
        <f>ROUND(I970*H970,2)</f>
        <v>0</v>
      </c>
      <c r="BL970" s="17" t="s">
        <v>257</v>
      </c>
      <c r="BM970" s="227" t="s">
        <v>1211</v>
      </c>
    </row>
    <row r="971" s="14" customFormat="1">
      <c r="A971" s="14"/>
      <c r="B971" s="240"/>
      <c r="C971" s="241"/>
      <c r="D971" s="231" t="s">
        <v>149</v>
      </c>
      <c r="E971" s="242" t="s">
        <v>1</v>
      </c>
      <c r="F971" s="243" t="s">
        <v>176</v>
      </c>
      <c r="G971" s="241"/>
      <c r="H971" s="244">
        <v>6</v>
      </c>
      <c r="I971" s="245"/>
      <c r="J971" s="241"/>
      <c r="K971" s="241"/>
      <c r="L971" s="246"/>
      <c r="M971" s="247"/>
      <c r="N971" s="248"/>
      <c r="O971" s="248"/>
      <c r="P971" s="248"/>
      <c r="Q971" s="248"/>
      <c r="R971" s="248"/>
      <c r="S971" s="248"/>
      <c r="T971" s="249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50" t="s">
        <v>149</v>
      </c>
      <c r="AU971" s="250" t="s">
        <v>147</v>
      </c>
      <c r="AV971" s="14" t="s">
        <v>147</v>
      </c>
      <c r="AW971" s="14" t="s">
        <v>30</v>
      </c>
      <c r="AX971" s="14" t="s">
        <v>81</v>
      </c>
      <c r="AY971" s="250" t="s">
        <v>139</v>
      </c>
    </row>
    <row r="972" s="2" customFormat="1" ht="21.75" customHeight="1">
      <c r="A972" s="38"/>
      <c r="B972" s="39"/>
      <c r="C972" s="215" t="s">
        <v>1212</v>
      </c>
      <c r="D972" s="215" t="s">
        <v>142</v>
      </c>
      <c r="E972" s="216" t="s">
        <v>1213</v>
      </c>
      <c r="F972" s="217" t="s">
        <v>1214</v>
      </c>
      <c r="G972" s="218" t="s">
        <v>160</v>
      </c>
      <c r="H972" s="219">
        <v>1</v>
      </c>
      <c r="I972" s="220"/>
      <c r="J972" s="221">
        <f>ROUND(I972*H972,2)</f>
        <v>0</v>
      </c>
      <c r="K972" s="222"/>
      <c r="L972" s="44"/>
      <c r="M972" s="223" t="s">
        <v>1</v>
      </c>
      <c r="N972" s="224" t="s">
        <v>39</v>
      </c>
      <c r="O972" s="91"/>
      <c r="P972" s="225">
        <f>O972*H972</f>
        <v>0</v>
      </c>
      <c r="Q972" s="225">
        <v>0</v>
      </c>
      <c r="R972" s="225">
        <f>Q972*H972</f>
        <v>0</v>
      </c>
      <c r="S972" s="225">
        <v>0</v>
      </c>
      <c r="T972" s="226">
        <f>S972*H972</f>
        <v>0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227" t="s">
        <v>257</v>
      </c>
      <c r="AT972" s="227" t="s">
        <v>142</v>
      </c>
      <c r="AU972" s="227" t="s">
        <v>147</v>
      </c>
      <c r="AY972" s="17" t="s">
        <v>139</v>
      </c>
      <c r="BE972" s="228">
        <f>IF(N972="základní",J972,0)</f>
        <v>0</v>
      </c>
      <c r="BF972" s="228">
        <f>IF(N972="snížená",J972,0)</f>
        <v>0</v>
      </c>
      <c r="BG972" s="228">
        <f>IF(N972="zákl. přenesená",J972,0)</f>
        <v>0</v>
      </c>
      <c r="BH972" s="228">
        <f>IF(N972="sníž. přenesená",J972,0)</f>
        <v>0</v>
      </c>
      <c r="BI972" s="228">
        <f>IF(N972="nulová",J972,0)</f>
        <v>0</v>
      </c>
      <c r="BJ972" s="17" t="s">
        <v>147</v>
      </c>
      <c r="BK972" s="228">
        <f>ROUND(I972*H972,2)</f>
        <v>0</v>
      </c>
      <c r="BL972" s="17" t="s">
        <v>257</v>
      </c>
      <c r="BM972" s="227" t="s">
        <v>1215</v>
      </c>
    </row>
    <row r="973" s="14" customFormat="1">
      <c r="A973" s="14"/>
      <c r="B973" s="240"/>
      <c r="C973" s="241"/>
      <c r="D973" s="231" t="s">
        <v>149</v>
      </c>
      <c r="E973" s="242" t="s">
        <v>1</v>
      </c>
      <c r="F973" s="243" t="s">
        <v>81</v>
      </c>
      <c r="G973" s="241"/>
      <c r="H973" s="244">
        <v>1</v>
      </c>
      <c r="I973" s="245"/>
      <c r="J973" s="241"/>
      <c r="K973" s="241"/>
      <c r="L973" s="246"/>
      <c r="M973" s="247"/>
      <c r="N973" s="248"/>
      <c r="O973" s="248"/>
      <c r="P973" s="248"/>
      <c r="Q973" s="248"/>
      <c r="R973" s="248"/>
      <c r="S973" s="248"/>
      <c r="T973" s="249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0" t="s">
        <v>149</v>
      </c>
      <c r="AU973" s="250" t="s">
        <v>147</v>
      </c>
      <c r="AV973" s="14" t="s">
        <v>147</v>
      </c>
      <c r="AW973" s="14" t="s">
        <v>30</v>
      </c>
      <c r="AX973" s="14" t="s">
        <v>81</v>
      </c>
      <c r="AY973" s="250" t="s">
        <v>139</v>
      </c>
    </row>
    <row r="974" s="2" customFormat="1" ht="16.5" customHeight="1">
      <c r="A974" s="38"/>
      <c r="B974" s="39"/>
      <c r="C974" s="215" t="s">
        <v>1216</v>
      </c>
      <c r="D974" s="215" t="s">
        <v>142</v>
      </c>
      <c r="E974" s="216" t="s">
        <v>1217</v>
      </c>
      <c r="F974" s="217" t="s">
        <v>1218</v>
      </c>
      <c r="G974" s="218" t="s">
        <v>160</v>
      </c>
      <c r="H974" s="219">
        <v>1</v>
      </c>
      <c r="I974" s="220"/>
      <c r="J974" s="221">
        <f>ROUND(I974*H974,2)</f>
        <v>0</v>
      </c>
      <c r="K974" s="222"/>
      <c r="L974" s="44"/>
      <c r="M974" s="223" t="s">
        <v>1</v>
      </c>
      <c r="N974" s="224" t="s">
        <v>39</v>
      </c>
      <c r="O974" s="91"/>
      <c r="P974" s="225">
        <f>O974*H974</f>
        <v>0</v>
      </c>
      <c r="Q974" s="225">
        <v>0</v>
      </c>
      <c r="R974" s="225">
        <f>Q974*H974</f>
        <v>0</v>
      </c>
      <c r="S974" s="225">
        <v>0.0015</v>
      </c>
      <c r="T974" s="226">
        <f>S974*H974</f>
        <v>0.0015</v>
      </c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R974" s="227" t="s">
        <v>257</v>
      </c>
      <c r="AT974" s="227" t="s">
        <v>142</v>
      </c>
      <c r="AU974" s="227" t="s">
        <v>147</v>
      </c>
      <c r="AY974" s="17" t="s">
        <v>139</v>
      </c>
      <c r="BE974" s="228">
        <f>IF(N974="základní",J974,0)</f>
        <v>0</v>
      </c>
      <c r="BF974" s="228">
        <f>IF(N974="snížená",J974,0)</f>
        <v>0</v>
      </c>
      <c r="BG974" s="228">
        <f>IF(N974="zákl. přenesená",J974,0)</f>
        <v>0</v>
      </c>
      <c r="BH974" s="228">
        <f>IF(N974="sníž. přenesená",J974,0)</f>
        <v>0</v>
      </c>
      <c r="BI974" s="228">
        <f>IF(N974="nulová",J974,0)</f>
        <v>0</v>
      </c>
      <c r="BJ974" s="17" t="s">
        <v>147</v>
      </c>
      <c r="BK974" s="228">
        <f>ROUND(I974*H974,2)</f>
        <v>0</v>
      </c>
      <c r="BL974" s="17" t="s">
        <v>257</v>
      </c>
      <c r="BM974" s="227" t="s">
        <v>1219</v>
      </c>
    </row>
    <row r="975" s="14" customFormat="1">
      <c r="A975" s="14"/>
      <c r="B975" s="240"/>
      <c r="C975" s="241"/>
      <c r="D975" s="231" t="s">
        <v>149</v>
      </c>
      <c r="E975" s="242" t="s">
        <v>1</v>
      </c>
      <c r="F975" s="243" t="s">
        <v>81</v>
      </c>
      <c r="G975" s="241"/>
      <c r="H975" s="244">
        <v>1</v>
      </c>
      <c r="I975" s="245"/>
      <c r="J975" s="241"/>
      <c r="K975" s="241"/>
      <c r="L975" s="246"/>
      <c r="M975" s="247"/>
      <c r="N975" s="248"/>
      <c r="O975" s="248"/>
      <c r="P975" s="248"/>
      <c r="Q975" s="248"/>
      <c r="R975" s="248"/>
      <c r="S975" s="248"/>
      <c r="T975" s="249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0" t="s">
        <v>149</v>
      </c>
      <c r="AU975" s="250" t="s">
        <v>147</v>
      </c>
      <c r="AV975" s="14" t="s">
        <v>147</v>
      </c>
      <c r="AW975" s="14" t="s">
        <v>30</v>
      </c>
      <c r="AX975" s="14" t="s">
        <v>81</v>
      </c>
      <c r="AY975" s="250" t="s">
        <v>139</v>
      </c>
    </row>
    <row r="976" s="2" customFormat="1" ht="16.5" customHeight="1">
      <c r="A976" s="38"/>
      <c r="B976" s="39"/>
      <c r="C976" s="215" t="s">
        <v>1220</v>
      </c>
      <c r="D976" s="215" t="s">
        <v>142</v>
      </c>
      <c r="E976" s="216" t="s">
        <v>1221</v>
      </c>
      <c r="F976" s="217" t="s">
        <v>1222</v>
      </c>
      <c r="G976" s="218" t="s">
        <v>160</v>
      </c>
      <c r="H976" s="219">
        <v>2</v>
      </c>
      <c r="I976" s="220"/>
      <c r="J976" s="221">
        <f>ROUND(I976*H976,2)</f>
        <v>0</v>
      </c>
      <c r="K976" s="222"/>
      <c r="L976" s="44"/>
      <c r="M976" s="223" t="s">
        <v>1</v>
      </c>
      <c r="N976" s="224" t="s">
        <v>39</v>
      </c>
      <c r="O976" s="91"/>
      <c r="P976" s="225">
        <f>O976*H976</f>
        <v>0</v>
      </c>
      <c r="Q976" s="225">
        <v>0</v>
      </c>
      <c r="R976" s="225">
        <f>Q976*H976</f>
        <v>0</v>
      </c>
      <c r="S976" s="225">
        <v>0</v>
      </c>
      <c r="T976" s="226">
        <f>S976*H976</f>
        <v>0</v>
      </c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R976" s="227" t="s">
        <v>257</v>
      </c>
      <c r="AT976" s="227" t="s">
        <v>142</v>
      </c>
      <c r="AU976" s="227" t="s">
        <v>147</v>
      </c>
      <c r="AY976" s="17" t="s">
        <v>139</v>
      </c>
      <c r="BE976" s="228">
        <f>IF(N976="základní",J976,0)</f>
        <v>0</v>
      </c>
      <c r="BF976" s="228">
        <f>IF(N976="snížená",J976,0)</f>
        <v>0</v>
      </c>
      <c r="BG976" s="228">
        <f>IF(N976="zákl. přenesená",J976,0)</f>
        <v>0</v>
      </c>
      <c r="BH976" s="228">
        <f>IF(N976="sníž. přenesená",J976,0)</f>
        <v>0</v>
      </c>
      <c r="BI976" s="228">
        <f>IF(N976="nulová",J976,0)</f>
        <v>0</v>
      </c>
      <c r="BJ976" s="17" t="s">
        <v>147</v>
      </c>
      <c r="BK976" s="228">
        <f>ROUND(I976*H976,2)</f>
        <v>0</v>
      </c>
      <c r="BL976" s="17" t="s">
        <v>257</v>
      </c>
      <c r="BM976" s="227" t="s">
        <v>1223</v>
      </c>
    </row>
    <row r="977" s="13" customFormat="1">
      <c r="A977" s="13"/>
      <c r="B977" s="229"/>
      <c r="C977" s="230"/>
      <c r="D977" s="231" t="s">
        <v>149</v>
      </c>
      <c r="E977" s="232" t="s">
        <v>1</v>
      </c>
      <c r="F977" s="233" t="s">
        <v>1224</v>
      </c>
      <c r="G977" s="230"/>
      <c r="H977" s="232" t="s">
        <v>1</v>
      </c>
      <c r="I977" s="234"/>
      <c r="J977" s="230"/>
      <c r="K977" s="230"/>
      <c r="L977" s="235"/>
      <c r="M977" s="236"/>
      <c r="N977" s="237"/>
      <c r="O977" s="237"/>
      <c r="P977" s="237"/>
      <c r="Q977" s="237"/>
      <c r="R977" s="237"/>
      <c r="S977" s="237"/>
      <c r="T977" s="238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9" t="s">
        <v>149</v>
      </c>
      <c r="AU977" s="239" t="s">
        <v>147</v>
      </c>
      <c r="AV977" s="13" t="s">
        <v>81</v>
      </c>
      <c r="AW977" s="13" t="s">
        <v>30</v>
      </c>
      <c r="AX977" s="13" t="s">
        <v>73</v>
      </c>
      <c r="AY977" s="239" t="s">
        <v>139</v>
      </c>
    </row>
    <row r="978" s="14" customFormat="1">
      <c r="A978" s="14"/>
      <c r="B978" s="240"/>
      <c r="C978" s="241"/>
      <c r="D978" s="231" t="s">
        <v>149</v>
      </c>
      <c r="E978" s="242" t="s">
        <v>1</v>
      </c>
      <c r="F978" s="243" t="s">
        <v>147</v>
      </c>
      <c r="G978" s="241"/>
      <c r="H978" s="244">
        <v>2</v>
      </c>
      <c r="I978" s="245"/>
      <c r="J978" s="241"/>
      <c r="K978" s="241"/>
      <c r="L978" s="246"/>
      <c r="M978" s="247"/>
      <c r="N978" s="248"/>
      <c r="O978" s="248"/>
      <c r="P978" s="248"/>
      <c r="Q978" s="248"/>
      <c r="R978" s="248"/>
      <c r="S978" s="248"/>
      <c r="T978" s="249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0" t="s">
        <v>149</v>
      </c>
      <c r="AU978" s="250" t="s">
        <v>147</v>
      </c>
      <c r="AV978" s="14" t="s">
        <v>147</v>
      </c>
      <c r="AW978" s="14" t="s">
        <v>30</v>
      </c>
      <c r="AX978" s="14" t="s">
        <v>81</v>
      </c>
      <c r="AY978" s="250" t="s">
        <v>139</v>
      </c>
    </row>
    <row r="979" s="2" customFormat="1" ht="24.15" customHeight="1">
      <c r="A979" s="38"/>
      <c r="B979" s="39"/>
      <c r="C979" s="251" t="s">
        <v>1225</v>
      </c>
      <c r="D979" s="251" t="s">
        <v>152</v>
      </c>
      <c r="E979" s="252" t="s">
        <v>1226</v>
      </c>
      <c r="F979" s="253" t="s">
        <v>1227</v>
      </c>
      <c r="G979" s="254" t="s">
        <v>160</v>
      </c>
      <c r="H979" s="255">
        <v>2</v>
      </c>
      <c r="I979" s="256"/>
      <c r="J979" s="257">
        <f>ROUND(I979*H979,2)</f>
        <v>0</v>
      </c>
      <c r="K979" s="258"/>
      <c r="L979" s="259"/>
      <c r="M979" s="260" t="s">
        <v>1</v>
      </c>
      <c r="N979" s="261" t="s">
        <v>39</v>
      </c>
      <c r="O979" s="91"/>
      <c r="P979" s="225">
        <f>O979*H979</f>
        <v>0</v>
      </c>
      <c r="Q979" s="225">
        <v>2.0000000000000002E-05</v>
      </c>
      <c r="R979" s="225">
        <f>Q979*H979</f>
        <v>4.0000000000000003E-05</v>
      </c>
      <c r="S979" s="225">
        <v>0</v>
      </c>
      <c r="T979" s="226">
        <f>S979*H979</f>
        <v>0</v>
      </c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R979" s="227" t="s">
        <v>155</v>
      </c>
      <c r="AT979" s="227" t="s">
        <v>152</v>
      </c>
      <c r="AU979" s="227" t="s">
        <v>147</v>
      </c>
      <c r="AY979" s="17" t="s">
        <v>139</v>
      </c>
      <c r="BE979" s="228">
        <f>IF(N979="základní",J979,0)</f>
        <v>0</v>
      </c>
      <c r="BF979" s="228">
        <f>IF(N979="snížená",J979,0)</f>
        <v>0</v>
      </c>
      <c r="BG979" s="228">
        <f>IF(N979="zákl. přenesená",J979,0)</f>
        <v>0</v>
      </c>
      <c r="BH979" s="228">
        <f>IF(N979="sníž. přenesená",J979,0)</f>
        <v>0</v>
      </c>
      <c r="BI979" s="228">
        <f>IF(N979="nulová",J979,0)</f>
        <v>0</v>
      </c>
      <c r="BJ979" s="17" t="s">
        <v>147</v>
      </c>
      <c r="BK979" s="228">
        <f>ROUND(I979*H979,2)</f>
        <v>0</v>
      </c>
      <c r="BL979" s="17" t="s">
        <v>146</v>
      </c>
      <c r="BM979" s="227" t="s">
        <v>1228</v>
      </c>
    </row>
    <row r="980" s="14" customFormat="1">
      <c r="A980" s="14"/>
      <c r="B980" s="240"/>
      <c r="C980" s="241"/>
      <c r="D980" s="231" t="s">
        <v>149</v>
      </c>
      <c r="E980" s="242" t="s">
        <v>1</v>
      </c>
      <c r="F980" s="243" t="s">
        <v>147</v>
      </c>
      <c r="G980" s="241"/>
      <c r="H980" s="244">
        <v>2</v>
      </c>
      <c r="I980" s="245"/>
      <c r="J980" s="241"/>
      <c r="K980" s="241"/>
      <c r="L980" s="246"/>
      <c r="M980" s="247"/>
      <c r="N980" s="248"/>
      <c r="O980" s="248"/>
      <c r="P980" s="248"/>
      <c r="Q980" s="248"/>
      <c r="R980" s="248"/>
      <c r="S980" s="248"/>
      <c r="T980" s="249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50" t="s">
        <v>149</v>
      </c>
      <c r="AU980" s="250" t="s">
        <v>147</v>
      </c>
      <c r="AV980" s="14" t="s">
        <v>147</v>
      </c>
      <c r="AW980" s="14" t="s">
        <v>30</v>
      </c>
      <c r="AX980" s="14" t="s">
        <v>81</v>
      </c>
      <c r="AY980" s="250" t="s">
        <v>139</v>
      </c>
    </row>
    <row r="981" s="2" customFormat="1" ht="16.5" customHeight="1">
      <c r="A981" s="38"/>
      <c r="B981" s="39"/>
      <c r="C981" s="251" t="s">
        <v>1229</v>
      </c>
      <c r="D981" s="251" t="s">
        <v>152</v>
      </c>
      <c r="E981" s="252" t="s">
        <v>1230</v>
      </c>
      <c r="F981" s="253" t="s">
        <v>1231</v>
      </c>
      <c r="G981" s="254" t="s">
        <v>160</v>
      </c>
      <c r="H981" s="255">
        <v>2</v>
      </c>
      <c r="I981" s="256"/>
      <c r="J981" s="257">
        <f>ROUND(I981*H981,2)</f>
        <v>0</v>
      </c>
      <c r="K981" s="258"/>
      <c r="L981" s="259"/>
      <c r="M981" s="260" t="s">
        <v>1</v>
      </c>
      <c r="N981" s="261" t="s">
        <v>39</v>
      </c>
      <c r="O981" s="91"/>
      <c r="P981" s="225">
        <f>O981*H981</f>
        <v>0</v>
      </c>
      <c r="Q981" s="225">
        <v>5.0000000000000002E-05</v>
      </c>
      <c r="R981" s="225">
        <f>Q981*H981</f>
        <v>0.00010000000000000001</v>
      </c>
      <c r="S981" s="225">
        <v>0</v>
      </c>
      <c r="T981" s="226">
        <f>S981*H981</f>
        <v>0</v>
      </c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R981" s="227" t="s">
        <v>338</v>
      </c>
      <c r="AT981" s="227" t="s">
        <v>152</v>
      </c>
      <c r="AU981" s="227" t="s">
        <v>147</v>
      </c>
      <c r="AY981" s="17" t="s">
        <v>139</v>
      </c>
      <c r="BE981" s="228">
        <f>IF(N981="základní",J981,0)</f>
        <v>0</v>
      </c>
      <c r="BF981" s="228">
        <f>IF(N981="snížená",J981,0)</f>
        <v>0</v>
      </c>
      <c r="BG981" s="228">
        <f>IF(N981="zákl. přenesená",J981,0)</f>
        <v>0</v>
      </c>
      <c r="BH981" s="228">
        <f>IF(N981="sníž. přenesená",J981,0)</f>
        <v>0</v>
      </c>
      <c r="BI981" s="228">
        <f>IF(N981="nulová",J981,0)</f>
        <v>0</v>
      </c>
      <c r="BJ981" s="17" t="s">
        <v>147</v>
      </c>
      <c r="BK981" s="228">
        <f>ROUND(I981*H981,2)</f>
        <v>0</v>
      </c>
      <c r="BL981" s="17" t="s">
        <v>257</v>
      </c>
      <c r="BM981" s="227" t="s">
        <v>1232</v>
      </c>
    </row>
    <row r="982" s="14" customFormat="1">
      <c r="A982" s="14"/>
      <c r="B982" s="240"/>
      <c r="C982" s="241"/>
      <c r="D982" s="231" t="s">
        <v>149</v>
      </c>
      <c r="E982" s="242" t="s">
        <v>1</v>
      </c>
      <c r="F982" s="243" t="s">
        <v>147</v>
      </c>
      <c r="G982" s="241"/>
      <c r="H982" s="244">
        <v>2</v>
      </c>
      <c r="I982" s="245"/>
      <c r="J982" s="241"/>
      <c r="K982" s="241"/>
      <c r="L982" s="246"/>
      <c r="M982" s="247"/>
      <c r="N982" s="248"/>
      <c r="O982" s="248"/>
      <c r="P982" s="248"/>
      <c r="Q982" s="248"/>
      <c r="R982" s="248"/>
      <c r="S982" s="248"/>
      <c r="T982" s="249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0" t="s">
        <v>149</v>
      </c>
      <c r="AU982" s="250" t="s">
        <v>147</v>
      </c>
      <c r="AV982" s="14" t="s">
        <v>147</v>
      </c>
      <c r="AW982" s="14" t="s">
        <v>30</v>
      </c>
      <c r="AX982" s="14" t="s">
        <v>81</v>
      </c>
      <c r="AY982" s="250" t="s">
        <v>139</v>
      </c>
    </row>
    <row r="983" s="2" customFormat="1" ht="37.8" customHeight="1">
      <c r="A983" s="38"/>
      <c r="B983" s="39"/>
      <c r="C983" s="215" t="s">
        <v>1233</v>
      </c>
      <c r="D983" s="215" t="s">
        <v>142</v>
      </c>
      <c r="E983" s="216" t="s">
        <v>1234</v>
      </c>
      <c r="F983" s="217" t="s">
        <v>1235</v>
      </c>
      <c r="G983" s="218" t="s">
        <v>160</v>
      </c>
      <c r="H983" s="219">
        <v>1</v>
      </c>
      <c r="I983" s="220"/>
      <c r="J983" s="221">
        <f>ROUND(I983*H983,2)</f>
        <v>0</v>
      </c>
      <c r="K983" s="222"/>
      <c r="L983" s="44"/>
      <c r="M983" s="223" t="s">
        <v>1</v>
      </c>
      <c r="N983" s="224" t="s">
        <v>39</v>
      </c>
      <c r="O983" s="91"/>
      <c r="P983" s="225">
        <f>O983*H983</f>
        <v>0</v>
      </c>
      <c r="Q983" s="225">
        <v>0</v>
      </c>
      <c r="R983" s="225">
        <f>Q983*H983</f>
        <v>0</v>
      </c>
      <c r="S983" s="225">
        <v>0.00080000000000000004</v>
      </c>
      <c r="T983" s="226">
        <f>S983*H983</f>
        <v>0.00080000000000000004</v>
      </c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R983" s="227" t="s">
        <v>257</v>
      </c>
      <c r="AT983" s="227" t="s">
        <v>142</v>
      </c>
      <c r="AU983" s="227" t="s">
        <v>147</v>
      </c>
      <c r="AY983" s="17" t="s">
        <v>139</v>
      </c>
      <c r="BE983" s="228">
        <f>IF(N983="základní",J983,0)</f>
        <v>0</v>
      </c>
      <c r="BF983" s="228">
        <f>IF(N983="snížená",J983,0)</f>
        <v>0</v>
      </c>
      <c r="BG983" s="228">
        <f>IF(N983="zákl. přenesená",J983,0)</f>
        <v>0</v>
      </c>
      <c r="BH983" s="228">
        <f>IF(N983="sníž. přenesená",J983,0)</f>
        <v>0</v>
      </c>
      <c r="BI983" s="228">
        <f>IF(N983="nulová",J983,0)</f>
        <v>0</v>
      </c>
      <c r="BJ983" s="17" t="s">
        <v>147</v>
      </c>
      <c r="BK983" s="228">
        <f>ROUND(I983*H983,2)</f>
        <v>0</v>
      </c>
      <c r="BL983" s="17" t="s">
        <v>257</v>
      </c>
      <c r="BM983" s="227" t="s">
        <v>1236</v>
      </c>
    </row>
    <row r="984" s="13" customFormat="1">
      <c r="A984" s="13"/>
      <c r="B984" s="229"/>
      <c r="C984" s="230"/>
      <c r="D984" s="231" t="s">
        <v>149</v>
      </c>
      <c r="E984" s="232" t="s">
        <v>1</v>
      </c>
      <c r="F984" s="233" t="s">
        <v>1030</v>
      </c>
      <c r="G984" s="230"/>
      <c r="H984" s="232" t="s">
        <v>1</v>
      </c>
      <c r="I984" s="234"/>
      <c r="J984" s="230"/>
      <c r="K984" s="230"/>
      <c r="L984" s="235"/>
      <c r="M984" s="236"/>
      <c r="N984" s="237"/>
      <c r="O984" s="237"/>
      <c r="P984" s="237"/>
      <c r="Q984" s="237"/>
      <c r="R984" s="237"/>
      <c r="S984" s="237"/>
      <c r="T984" s="238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9" t="s">
        <v>149</v>
      </c>
      <c r="AU984" s="239" t="s">
        <v>147</v>
      </c>
      <c r="AV984" s="13" t="s">
        <v>81</v>
      </c>
      <c r="AW984" s="13" t="s">
        <v>30</v>
      </c>
      <c r="AX984" s="13" t="s">
        <v>73</v>
      </c>
      <c r="AY984" s="239" t="s">
        <v>139</v>
      </c>
    </row>
    <row r="985" s="14" customFormat="1">
      <c r="A985" s="14"/>
      <c r="B985" s="240"/>
      <c r="C985" s="241"/>
      <c r="D985" s="231" t="s">
        <v>149</v>
      </c>
      <c r="E985" s="242" t="s">
        <v>1</v>
      </c>
      <c r="F985" s="243" t="s">
        <v>81</v>
      </c>
      <c r="G985" s="241"/>
      <c r="H985" s="244">
        <v>1</v>
      </c>
      <c r="I985" s="245"/>
      <c r="J985" s="241"/>
      <c r="K985" s="241"/>
      <c r="L985" s="246"/>
      <c r="M985" s="247"/>
      <c r="N985" s="248"/>
      <c r="O985" s="248"/>
      <c r="P985" s="248"/>
      <c r="Q985" s="248"/>
      <c r="R985" s="248"/>
      <c r="S985" s="248"/>
      <c r="T985" s="249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0" t="s">
        <v>149</v>
      </c>
      <c r="AU985" s="250" t="s">
        <v>147</v>
      </c>
      <c r="AV985" s="14" t="s">
        <v>147</v>
      </c>
      <c r="AW985" s="14" t="s">
        <v>30</v>
      </c>
      <c r="AX985" s="14" t="s">
        <v>73</v>
      </c>
      <c r="AY985" s="250" t="s">
        <v>139</v>
      </c>
    </row>
    <row r="986" s="15" customFormat="1">
      <c r="A986" s="15"/>
      <c r="B986" s="262"/>
      <c r="C986" s="263"/>
      <c r="D986" s="231" t="s">
        <v>149</v>
      </c>
      <c r="E986" s="264" t="s">
        <v>1</v>
      </c>
      <c r="F986" s="265" t="s">
        <v>170</v>
      </c>
      <c r="G986" s="263"/>
      <c r="H986" s="266">
        <v>1</v>
      </c>
      <c r="I986" s="267"/>
      <c r="J986" s="263"/>
      <c r="K986" s="263"/>
      <c r="L986" s="268"/>
      <c r="M986" s="269"/>
      <c r="N986" s="270"/>
      <c r="O986" s="270"/>
      <c r="P986" s="270"/>
      <c r="Q986" s="270"/>
      <c r="R986" s="270"/>
      <c r="S986" s="270"/>
      <c r="T986" s="271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72" t="s">
        <v>149</v>
      </c>
      <c r="AU986" s="272" t="s">
        <v>147</v>
      </c>
      <c r="AV986" s="15" t="s">
        <v>146</v>
      </c>
      <c r="AW986" s="15" t="s">
        <v>30</v>
      </c>
      <c r="AX986" s="15" t="s">
        <v>81</v>
      </c>
      <c r="AY986" s="272" t="s">
        <v>139</v>
      </c>
    </row>
    <row r="987" s="2" customFormat="1" ht="44.25" customHeight="1">
      <c r="A987" s="38"/>
      <c r="B987" s="39"/>
      <c r="C987" s="215" t="s">
        <v>1237</v>
      </c>
      <c r="D987" s="215" t="s">
        <v>142</v>
      </c>
      <c r="E987" s="216" t="s">
        <v>1238</v>
      </c>
      <c r="F987" s="217" t="s">
        <v>1239</v>
      </c>
      <c r="G987" s="218" t="s">
        <v>160</v>
      </c>
      <c r="H987" s="219">
        <v>5</v>
      </c>
      <c r="I987" s="220"/>
      <c r="J987" s="221">
        <f>ROUND(I987*H987,2)</f>
        <v>0</v>
      </c>
      <c r="K987" s="222"/>
      <c r="L987" s="44"/>
      <c r="M987" s="223" t="s">
        <v>1</v>
      </c>
      <c r="N987" s="224" t="s">
        <v>39</v>
      </c>
      <c r="O987" s="91"/>
      <c r="P987" s="225">
        <f>O987*H987</f>
        <v>0</v>
      </c>
      <c r="Q987" s="225">
        <v>0</v>
      </c>
      <c r="R987" s="225">
        <f>Q987*H987</f>
        <v>0</v>
      </c>
      <c r="S987" s="225">
        <v>0.00080000000000000004</v>
      </c>
      <c r="T987" s="226">
        <f>S987*H987</f>
        <v>0.0040000000000000001</v>
      </c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R987" s="227" t="s">
        <v>257</v>
      </c>
      <c r="AT987" s="227" t="s">
        <v>142</v>
      </c>
      <c r="AU987" s="227" t="s">
        <v>147</v>
      </c>
      <c r="AY987" s="17" t="s">
        <v>139</v>
      </c>
      <c r="BE987" s="228">
        <f>IF(N987="základní",J987,0)</f>
        <v>0</v>
      </c>
      <c r="BF987" s="228">
        <f>IF(N987="snížená",J987,0)</f>
        <v>0</v>
      </c>
      <c r="BG987" s="228">
        <f>IF(N987="zákl. přenesená",J987,0)</f>
        <v>0</v>
      </c>
      <c r="BH987" s="228">
        <f>IF(N987="sníž. přenesená",J987,0)</f>
        <v>0</v>
      </c>
      <c r="BI987" s="228">
        <f>IF(N987="nulová",J987,0)</f>
        <v>0</v>
      </c>
      <c r="BJ987" s="17" t="s">
        <v>147</v>
      </c>
      <c r="BK987" s="228">
        <f>ROUND(I987*H987,2)</f>
        <v>0</v>
      </c>
      <c r="BL987" s="17" t="s">
        <v>257</v>
      </c>
      <c r="BM987" s="227" t="s">
        <v>1240</v>
      </c>
    </row>
    <row r="988" s="13" customFormat="1">
      <c r="A988" s="13"/>
      <c r="B988" s="229"/>
      <c r="C988" s="230"/>
      <c r="D988" s="231" t="s">
        <v>149</v>
      </c>
      <c r="E988" s="232" t="s">
        <v>1</v>
      </c>
      <c r="F988" s="233" t="s">
        <v>1013</v>
      </c>
      <c r="G988" s="230"/>
      <c r="H988" s="232" t="s">
        <v>1</v>
      </c>
      <c r="I988" s="234"/>
      <c r="J988" s="230"/>
      <c r="K988" s="230"/>
      <c r="L988" s="235"/>
      <c r="M988" s="236"/>
      <c r="N988" s="237"/>
      <c r="O988" s="237"/>
      <c r="P988" s="237"/>
      <c r="Q988" s="237"/>
      <c r="R988" s="237"/>
      <c r="S988" s="237"/>
      <c r="T988" s="238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9" t="s">
        <v>149</v>
      </c>
      <c r="AU988" s="239" t="s">
        <v>147</v>
      </c>
      <c r="AV988" s="13" t="s">
        <v>81</v>
      </c>
      <c r="AW988" s="13" t="s">
        <v>30</v>
      </c>
      <c r="AX988" s="13" t="s">
        <v>73</v>
      </c>
      <c r="AY988" s="239" t="s">
        <v>139</v>
      </c>
    </row>
    <row r="989" s="14" customFormat="1">
      <c r="A989" s="14"/>
      <c r="B989" s="240"/>
      <c r="C989" s="241"/>
      <c r="D989" s="231" t="s">
        <v>149</v>
      </c>
      <c r="E989" s="242" t="s">
        <v>1</v>
      </c>
      <c r="F989" s="243" t="s">
        <v>81</v>
      </c>
      <c r="G989" s="241"/>
      <c r="H989" s="244">
        <v>1</v>
      </c>
      <c r="I989" s="245"/>
      <c r="J989" s="241"/>
      <c r="K989" s="241"/>
      <c r="L989" s="246"/>
      <c r="M989" s="247"/>
      <c r="N989" s="248"/>
      <c r="O989" s="248"/>
      <c r="P989" s="248"/>
      <c r="Q989" s="248"/>
      <c r="R989" s="248"/>
      <c r="S989" s="248"/>
      <c r="T989" s="249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0" t="s">
        <v>149</v>
      </c>
      <c r="AU989" s="250" t="s">
        <v>147</v>
      </c>
      <c r="AV989" s="14" t="s">
        <v>147</v>
      </c>
      <c r="AW989" s="14" t="s">
        <v>30</v>
      </c>
      <c r="AX989" s="14" t="s">
        <v>73</v>
      </c>
      <c r="AY989" s="250" t="s">
        <v>139</v>
      </c>
    </row>
    <row r="990" s="13" customFormat="1">
      <c r="A990" s="13"/>
      <c r="B990" s="229"/>
      <c r="C990" s="230"/>
      <c r="D990" s="231" t="s">
        <v>149</v>
      </c>
      <c r="E990" s="232" t="s">
        <v>1</v>
      </c>
      <c r="F990" s="233" t="s">
        <v>231</v>
      </c>
      <c r="G990" s="230"/>
      <c r="H990" s="232" t="s">
        <v>1</v>
      </c>
      <c r="I990" s="234"/>
      <c r="J990" s="230"/>
      <c r="K990" s="230"/>
      <c r="L990" s="235"/>
      <c r="M990" s="236"/>
      <c r="N990" s="237"/>
      <c r="O990" s="237"/>
      <c r="P990" s="237"/>
      <c r="Q990" s="237"/>
      <c r="R990" s="237"/>
      <c r="S990" s="237"/>
      <c r="T990" s="238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39" t="s">
        <v>149</v>
      </c>
      <c r="AU990" s="239" t="s">
        <v>147</v>
      </c>
      <c r="AV990" s="13" t="s">
        <v>81</v>
      </c>
      <c r="AW990" s="13" t="s">
        <v>30</v>
      </c>
      <c r="AX990" s="13" t="s">
        <v>73</v>
      </c>
      <c r="AY990" s="239" t="s">
        <v>139</v>
      </c>
    </row>
    <row r="991" s="14" customFormat="1">
      <c r="A991" s="14"/>
      <c r="B991" s="240"/>
      <c r="C991" s="241"/>
      <c r="D991" s="231" t="s">
        <v>149</v>
      </c>
      <c r="E991" s="242" t="s">
        <v>1</v>
      </c>
      <c r="F991" s="243" t="s">
        <v>81</v>
      </c>
      <c r="G991" s="241"/>
      <c r="H991" s="244">
        <v>1</v>
      </c>
      <c r="I991" s="245"/>
      <c r="J991" s="241"/>
      <c r="K991" s="241"/>
      <c r="L991" s="246"/>
      <c r="M991" s="247"/>
      <c r="N991" s="248"/>
      <c r="O991" s="248"/>
      <c r="P991" s="248"/>
      <c r="Q991" s="248"/>
      <c r="R991" s="248"/>
      <c r="S991" s="248"/>
      <c r="T991" s="249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50" t="s">
        <v>149</v>
      </c>
      <c r="AU991" s="250" t="s">
        <v>147</v>
      </c>
      <c r="AV991" s="14" t="s">
        <v>147</v>
      </c>
      <c r="AW991" s="14" t="s">
        <v>30</v>
      </c>
      <c r="AX991" s="14" t="s">
        <v>73</v>
      </c>
      <c r="AY991" s="250" t="s">
        <v>139</v>
      </c>
    </row>
    <row r="992" s="13" customFormat="1">
      <c r="A992" s="13"/>
      <c r="B992" s="229"/>
      <c r="C992" s="230"/>
      <c r="D992" s="231" t="s">
        <v>149</v>
      </c>
      <c r="E992" s="232" t="s">
        <v>1</v>
      </c>
      <c r="F992" s="233" t="s">
        <v>229</v>
      </c>
      <c r="G992" s="230"/>
      <c r="H992" s="232" t="s">
        <v>1</v>
      </c>
      <c r="I992" s="234"/>
      <c r="J992" s="230"/>
      <c r="K992" s="230"/>
      <c r="L992" s="235"/>
      <c r="M992" s="236"/>
      <c r="N992" s="237"/>
      <c r="O992" s="237"/>
      <c r="P992" s="237"/>
      <c r="Q992" s="237"/>
      <c r="R992" s="237"/>
      <c r="S992" s="237"/>
      <c r="T992" s="238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9" t="s">
        <v>149</v>
      </c>
      <c r="AU992" s="239" t="s">
        <v>147</v>
      </c>
      <c r="AV992" s="13" t="s">
        <v>81</v>
      </c>
      <c r="AW992" s="13" t="s">
        <v>30</v>
      </c>
      <c r="AX992" s="13" t="s">
        <v>73</v>
      </c>
      <c r="AY992" s="239" t="s">
        <v>139</v>
      </c>
    </row>
    <row r="993" s="14" customFormat="1">
      <c r="A993" s="14"/>
      <c r="B993" s="240"/>
      <c r="C993" s="241"/>
      <c r="D993" s="231" t="s">
        <v>149</v>
      </c>
      <c r="E993" s="242" t="s">
        <v>1</v>
      </c>
      <c r="F993" s="243" t="s">
        <v>81</v>
      </c>
      <c r="G993" s="241"/>
      <c r="H993" s="244">
        <v>1</v>
      </c>
      <c r="I993" s="245"/>
      <c r="J993" s="241"/>
      <c r="K993" s="241"/>
      <c r="L993" s="246"/>
      <c r="M993" s="247"/>
      <c r="N993" s="248"/>
      <c r="O993" s="248"/>
      <c r="P993" s="248"/>
      <c r="Q993" s="248"/>
      <c r="R993" s="248"/>
      <c r="S993" s="248"/>
      <c r="T993" s="249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0" t="s">
        <v>149</v>
      </c>
      <c r="AU993" s="250" t="s">
        <v>147</v>
      </c>
      <c r="AV993" s="14" t="s">
        <v>147</v>
      </c>
      <c r="AW993" s="14" t="s">
        <v>30</v>
      </c>
      <c r="AX993" s="14" t="s">
        <v>73</v>
      </c>
      <c r="AY993" s="250" t="s">
        <v>139</v>
      </c>
    </row>
    <row r="994" s="13" customFormat="1">
      <c r="A994" s="13"/>
      <c r="B994" s="229"/>
      <c r="C994" s="230"/>
      <c r="D994" s="231" t="s">
        <v>149</v>
      </c>
      <c r="E994" s="232" t="s">
        <v>1</v>
      </c>
      <c r="F994" s="233" t="s">
        <v>823</v>
      </c>
      <c r="G994" s="230"/>
      <c r="H994" s="232" t="s">
        <v>1</v>
      </c>
      <c r="I994" s="234"/>
      <c r="J994" s="230"/>
      <c r="K994" s="230"/>
      <c r="L994" s="235"/>
      <c r="M994" s="236"/>
      <c r="N994" s="237"/>
      <c r="O994" s="237"/>
      <c r="P994" s="237"/>
      <c r="Q994" s="237"/>
      <c r="R994" s="237"/>
      <c r="S994" s="237"/>
      <c r="T994" s="238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9" t="s">
        <v>149</v>
      </c>
      <c r="AU994" s="239" t="s">
        <v>147</v>
      </c>
      <c r="AV994" s="13" t="s">
        <v>81</v>
      </c>
      <c r="AW994" s="13" t="s">
        <v>30</v>
      </c>
      <c r="AX994" s="13" t="s">
        <v>73</v>
      </c>
      <c r="AY994" s="239" t="s">
        <v>139</v>
      </c>
    </row>
    <row r="995" s="14" customFormat="1">
      <c r="A995" s="14"/>
      <c r="B995" s="240"/>
      <c r="C995" s="241"/>
      <c r="D995" s="231" t="s">
        <v>149</v>
      </c>
      <c r="E995" s="242" t="s">
        <v>1</v>
      </c>
      <c r="F995" s="243" t="s">
        <v>81</v>
      </c>
      <c r="G995" s="241"/>
      <c r="H995" s="244">
        <v>1</v>
      </c>
      <c r="I995" s="245"/>
      <c r="J995" s="241"/>
      <c r="K995" s="241"/>
      <c r="L995" s="246"/>
      <c r="M995" s="247"/>
      <c r="N995" s="248"/>
      <c r="O995" s="248"/>
      <c r="P995" s="248"/>
      <c r="Q995" s="248"/>
      <c r="R995" s="248"/>
      <c r="S995" s="248"/>
      <c r="T995" s="249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0" t="s">
        <v>149</v>
      </c>
      <c r="AU995" s="250" t="s">
        <v>147</v>
      </c>
      <c r="AV995" s="14" t="s">
        <v>147</v>
      </c>
      <c r="AW995" s="14" t="s">
        <v>30</v>
      </c>
      <c r="AX995" s="14" t="s">
        <v>73</v>
      </c>
      <c r="AY995" s="250" t="s">
        <v>139</v>
      </c>
    </row>
    <row r="996" s="13" customFormat="1">
      <c r="A996" s="13"/>
      <c r="B996" s="229"/>
      <c r="C996" s="230"/>
      <c r="D996" s="231" t="s">
        <v>149</v>
      </c>
      <c r="E996" s="232" t="s">
        <v>1</v>
      </c>
      <c r="F996" s="233" t="s">
        <v>1241</v>
      </c>
      <c r="G996" s="230"/>
      <c r="H996" s="232" t="s">
        <v>1</v>
      </c>
      <c r="I996" s="234"/>
      <c r="J996" s="230"/>
      <c r="K996" s="230"/>
      <c r="L996" s="235"/>
      <c r="M996" s="236"/>
      <c r="N996" s="237"/>
      <c r="O996" s="237"/>
      <c r="P996" s="237"/>
      <c r="Q996" s="237"/>
      <c r="R996" s="237"/>
      <c r="S996" s="237"/>
      <c r="T996" s="238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9" t="s">
        <v>149</v>
      </c>
      <c r="AU996" s="239" t="s">
        <v>147</v>
      </c>
      <c r="AV996" s="13" t="s">
        <v>81</v>
      </c>
      <c r="AW996" s="13" t="s">
        <v>30</v>
      </c>
      <c r="AX996" s="13" t="s">
        <v>73</v>
      </c>
      <c r="AY996" s="239" t="s">
        <v>139</v>
      </c>
    </row>
    <row r="997" s="14" customFormat="1">
      <c r="A997" s="14"/>
      <c r="B997" s="240"/>
      <c r="C997" s="241"/>
      <c r="D997" s="231" t="s">
        <v>149</v>
      </c>
      <c r="E997" s="242" t="s">
        <v>1</v>
      </c>
      <c r="F997" s="243" t="s">
        <v>81</v>
      </c>
      <c r="G997" s="241"/>
      <c r="H997" s="244">
        <v>1</v>
      </c>
      <c r="I997" s="245"/>
      <c r="J997" s="241"/>
      <c r="K997" s="241"/>
      <c r="L997" s="246"/>
      <c r="M997" s="247"/>
      <c r="N997" s="248"/>
      <c r="O997" s="248"/>
      <c r="P997" s="248"/>
      <c r="Q997" s="248"/>
      <c r="R997" s="248"/>
      <c r="S997" s="248"/>
      <c r="T997" s="249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50" t="s">
        <v>149</v>
      </c>
      <c r="AU997" s="250" t="s">
        <v>147</v>
      </c>
      <c r="AV997" s="14" t="s">
        <v>147</v>
      </c>
      <c r="AW997" s="14" t="s">
        <v>30</v>
      </c>
      <c r="AX997" s="14" t="s">
        <v>73</v>
      </c>
      <c r="AY997" s="250" t="s">
        <v>139</v>
      </c>
    </row>
    <row r="998" s="15" customFormat="1">
      <c r="A998" s="15"/>
      <c r="B998" s="262"/>
      <c r="C998" s="263"/>
      <c r="D998" s="231" t="s">
        <v>149</v>
      </c>
      <c r="E998" s="264" t="s">
        <v>1</v>
      </c>
      <c r="F998" s="265" t="s">
        <v>170</v>
      </c>
      <c r="G998" s="263"/>
      <c r="H998" s="266">
        <v>5</v>
      </c>
      <c r="I998" s="267"/>
      <c r="J998" s="263"/>
      <c r="K998" s="263"/>
      <c r="L998" s="268"/>
      <c r="M998" s="269"/>
      <c r="N998" s="270"/>
      <c r="O998" s="270"/>
      <c r="P998" s="270"/>
      <c r="Q998" s="270"/>
      <c r="R998" s="270"/>
      <c r="S998" s="270"/>
      <c r="T998" s="271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72" t="s">
        <v>149</v>
      </c>
      <c r="AU998" s="272" t="s">
        <v>147</v>
      </c>
      <c r="AV998" s="15" t="s">
        <v>146</v>
      </c>
      <c r="AW998" s="15" t="s">
        <v>30</v>
      </c>
      <c r="AX998" s="15" t="s">
        <v>81</v>
      </c>
      <c r="AY998" s="272" t="s">
        <v>139</v>
      </c>
    </row>
    <row r="999" s="2" customFormat="1" ht="37.8" customHeight="1">
      <c r="A999" s="38"/>
      <c r="B999" s="39"/>
      <c r="C999" s="215" t="s">
        <v>1242</v>
      </c>
      <c r="D999" s="215" t="s">
        <v>142</v>
      </c>
      <c r="E999" s="216" t="s">
        <v>1243</v>
      </c>
      <c r="F999" s="217" t="s">
        <v>1244</v>
      </c>
      <c r="G999" s="218" t="s">
        <v>160</v>
      </c>
      <c r="H999" s="219">
        <v>5</v>
      </c>
      <c r="I999" s="220"/>
      <c r="J999" s="221">
        <f>ROUND(I999*H999,2)</f>
        <v>0</v>
      </c>
      <c r="K999" s="222"/>
      <c r="L999" s="44"/>
      <c r="M999" s="223" t="s">
        <v>1</v>
      </c>
      <c r="N999" s="224" t="s">
        <v>39</v>
      </c>
      <c r="O999" s="91"/>
      <c r="P999" s="225">
        <f>O999*H999</f>
        <v>0</v>
      </c>
      <c r="Q999" s="225">
        <v>0</v>
      </c>
      <c r="R999" s="225">
        <f>Q999*H999</f>
        <v>0</v>
      </c>
      <c r="S999" s="225">
        <v>0</v>
      </c>
      <c r="T999" s="226">
        <f>S999*H999</f>
        <v>0</v>
      </c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R999" s="227" t="s">
        <v>257</v>
      </c>
      <c r="AT999" s="227" t="s">
        <v>142</v>
      </c>
      <c r="AU999" s="227" t="s">
        <v>147</v>
      </c>
      <c r="AY999" s="17" t="s">
        <v>139</v>
      </c>
      <c r="BE999" s="228">
        <f>IF(N999="základní",J999,0)</f>
        <v>0</v>
      </c>
      <c r="BF999" s="228">
        <f>IF(N999="snížená",J999,0)</f>
        <v>0</v>
      </c>
      <c r="BG999" s="228">
        <f>IF(N999="zákl. přenesená",J999,0)</f>
        <v>0</v>
      </c>
      <c r="BH999" s="228">
        <f>IF(N999="sníž. přenesená",J999,0)</f>
        <v>0</v>
      </c>
      <c r="BI999" s="228">
        <f>IF(N999="nulová",J999,0)</f>
        <v>0</v>
      </c>
      <c r="BJ999" s="17" t="s">
        <v>147</v>
      </c>
      <c r="BK999" s="228">
        <f>ROUND(I999*H999,2)</f>
        <v>0</v>
      </c>
      <c r="BL999" s="17" t="s">
        <v>257</v>
      </c>
      <c r="BM999" s="227" t="s">
        <v>1245</v>
      </c>
    </row>
    <row r="1000" s="13" customFormat="1">
      <c r="A1000" s="13"/>
      <c r="B1000" s="229"/>
      <c r="C1000" s="230"/>
      <c r="D1000" s="231" t="s">
        <v>149</v>
      </c>
      <c r="E1000" s="232" t="s">
        <v>1</v>
      </c>
      <c r="F1000" s="233" t="s">
        <v>1246</v>
      </c>
      <c r="G1000" s="230"/>
      <c r="H1000" s="232" t="s">
        <v>1</v>
      </c>
      <c r="I1000" s="234"/>
      <c r="J1000" s="230"/>
      <c r="K1000" s="230"/>
      <c r="L1000" s="235"/>
      <c r="M1000" s="236"/>
      <c r="N1000" s="237"/>
      <c r="O1000" s="237"/>
      <c r="P1000" s="237"/>
      <c r="Q1000" s="237"/>
      <c r="R1000" s="237"/>
      <c r="S1000" s="237"/>
      <c r="T1000" s="238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9" t="s">
        <v>149</v>
      </c>
      <c r="AU1000" s="239" t="s">
        <v>147</v>
      </c>
      <c r="AV1000" s="13" t="s">
        <v>81</v>
      </c>
      <c r="AW1000" s="13" t="s">
        <v>30</v>
      </c>
      <c r="AX1000" s="13" t="s">
        <v>73</v>
      </c>
      <c r="AY1000" s="239" t="s">
        <v>139</v>
      </c>
    </row>
    <row r="1001" s="14" customFormat="1">
      <c r="A1001" s="14"/>
      <c r="B1001" s="240"/>
      <c r="C1001" s="241"/>
      <c r="D1001" s="231" t="s">
        <v>149</v>
      </c>
      <c r="E1001" s="242" t="s">
        <v>1</v>
      </c>
      <c r="F1001" s="243" t="s">
        <v>81</v>
      </c>
      <c r="G1001" s="241"/>
      <c r="H1001" s="244">
        <v>1</v>
      </c>
      <c r="I1001" s="245"/>
      <c r="J1001" s="241"/>
      <c r="K1001" s="241"/>
      <c r="L1001" s="246"/>
      <c r="M1001" s="247"/>
      <c r="N1001" s="248"/>
      <c r="O1001" s="248"/>
      <c r="P1001" s="248"/>
      <c r="Q1001" s="248"/>
      <c r="R1001" s="248"/>
      <c r="S1001" s="248"/>
      <c r="T1001" s="249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50" t="s">
        <v>149</v>
      </c>
      <c r="AU1001" s="250" t="s">
        <v>147</v>
      </c>
      <c r="AV1001" s="14" t="s">
        <v>147</v>
      </c>
      <c r="AW1001" s="14" t="s">
        <v>30</v>
      </c>
      <c r="AX1001" s="14" t="s">
        <v>73</v>
      </c>
      <c r="AY1001" s="250" t="s">
        <v>139</v>
      </c>
    </row>
    <row r="1002" s="13" customFormat="1">
      <c r="A1002" s="13"/>
      <c r="B1002" s="229"/>
      <c r="C1002" s="230"/>
      <c r="D1002" s="231" t="s">
        <v>149</v>
      </c>
      <c r="E1002" s="232" t="s">
        <v>1</v>
      </c>
      <c r="F1002" s="233" t="s">
        <v>1247</v>
      </c>
      <c r="G1002" s="230"/>
      <c r="H1002" s="232" t="s">
        <v>1</v>
      </c>
      <c r="I1002" s="234"/>
      <c r="J1002" s="230"/>
      <c r="K1002" s="230"/>
      <c r="L1002" s="235"/>
      <c r="M1002" s="236"/>
      <c r="N1002" s="237"/>
      <c r="O1002" s="237"/>
      <c r="P1002" s="237"/>
      <c r="Q1002" s="237"/>
      <c r="R1002" s="237"/>
      <c r="S1002" s="237"/>
      <c r="T1002" s="238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9" t="s">
        <v>149</v>
      </c>
      <c r="AU1002" s="239" t="s">
        <v>147</v>
      </c>
      <c r="AV1002" s="13" t="s">
        <v>81</v>
      </c>
      <c r="AW1002" s="13" t="s">
        <v>30</v>
      </c>
      <c r="AX1002" s="13" t="s">
        <v>73</v>
      </c>
      <c r="AY1002" s="239" t="s">
        <v>139</v>
      </c>
    </row>
    <row r="1003" s="14" customFormat="1">
      <c r="A1003" s="14"/>
      <c r="B1003" s="240"/>
      <c r="C1003" s="241"/>
      <c r="D1003" s="231" t="s">
        <v>149</v>
      </c>
      <c r="E1003" s="242" t="s">
        <v>1</v>
      </c>
      <c r="F1003" s="243" t="s">
        <v>147</v>
      </c>
      <c r="G1003" s="241"/>
      <c r="H1003" s="244">
        <v>2</v>
      </c>
      <c r="I1003" s="245"/>
      <c r="J1003" s="241"/>
      <c r="K1003" s="241"/>
      <c r="L1003" s="246"/>
      <c r="M1003" s="247"/>
      <c r="N1003" s="248"/>
      <c r="O1003" s="248"/>
      <c r="P1003" s="248"/>
      <c r="Q1003" s="248"/>
      <c r="R1003" s="248"/>
      <c r="S1003" s="248"/>
      <c r="T1003" s="249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50" t="s">
        <v>149</v>
      </c>
      <c r="AU1003" s="250" t="s">
        <v>147</v>
      </c>
      <c r="AV1003" s="14" t="s">
        <v>147</v>
      </c>
      <c r="AW1003" s="14" t="s">
        <v>30</v>
      </c>
      <c r="AX1003" s="14" t="s">
        <v>73</v>
      </c>
      <c r="AY1003" s="250" t="s">
        <v>139</v>
      </c>
    </row>
    <row r="1004" s="13" customFormat="1">
      <c r="A1004" s="13"/>
      <c r="B1004" s="229"/>
      <c r="C1004" s="230"/>
      <c r="D1004" s="231" t="s">
        <v>149</v>
      </c>
      <c r="E1004" s="232" t="s">
        <v>1</v>
      </c>
      <c r="F1004" s="233" t="s">
        <v>231</v>
      </c>
      <c r="G1004" s="230"/>
      <c r="H1004" s="232" t="s">
        <v>1</v>
      </c>
      <c r="I1004" s="234"/>
      <c r="J1004" s="230"/>
      <c r="K1004" s="230"/>
      <c r="L1004" s="235"/>
      <c r="M1004" s="236"/>
      <c r="N1004" s="237"/>
      <c r="O1004" s="237"/>
      <c r="P1004" s="237"/>
      <c r="Q1004" s="237"/>
      <c r="R1004" s="237"/>
      <c r="S1004" s="237"/>
      <c r="T1004" s="238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9" t="s">
        <v>149</v>
      </c>
      <c r="AU1004" s="239" t="s">
        <v>147</v>
      </c>
      <c r="AV1004" s="13" t="s">
        <v>81</v>
      </c>
      <c r="AW1004" s="13" t="s">
        <v>30</v>
      </c>
      <c r="AX1004" s="13" t="s">
        <v>73</v>
      </c>
      <c r="AY1004" s="239" t="s">
        <v>139</v>
      </c>
    </row>
    <row r="1005" s="14" customFormat="1">
      <c r="A1005" s="14"/>
      <c r="B1005" s="240"/>
      <c r="C1005" s="241"/>
      <c r="D1005" s="231" t="s">
        <v>149</v>
      </c>
      <c r="E1005" s="242" t="s">
        <v>1</v>
      </c>
      <c r="F1005" s="243" t="s">
        <v>81</v>
      </c>
      <c r="G1005" s="241"/>
      <c r="H1005" s="244">
        <v>1</v>
      </c>
      <c r="I1005" s="245"/>
      <c r="J1005" s="241"/>
      <c r="K1005" s="241"/>
      <c r="L1005" s="246"/>
      <c r="M1005" s="247"/>
      <c r="N1005" s="248"/>
      <c r="O1005" s="248"/>
      <c r="P1005" s="248"/>
      <c r="Q1005" s="248"/>
      <c r="R1005" s="248"/>
      <c r="S1005" s="248"/>
      <c r="T1005" s="249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50" t="s">
        <v>149</v>
      </c>
      <c r="AU1005" s="250" t="s">
        <v>147</v>
      </c>
      <c r="AV1005" s="14" t="s">
        <v>147</v>
      </c>
      <c r="AW1005" s="14" t="s">
        <v>30</v>
      </c>
      <c r="AX1005" s="14" t="s">
        <v>73</v>
      </c>
      <c r="AY1005" s="250" t="s">
        <v>139</v>
      </c>
    </row>
    <row r="1006" s="13" customFormat="1">
      <c r="A1006" s="13"/>
      <c r="B1006" s="229"/>
      <c r="C1006" s="230"/>
      <c r="D1006" s="231" t="s">
        <v>149</v>
      </c>
      <c r="E1006" s="232" t="s">
        <v>1</v>
      </c>
      <c r="F1006" s="233" t="s">
        <v>823</v>
      </c>
      <c r="G1006" s="230"/>
      <c r="H1006" s="232" t="s">
        <v>1</v>
      </c>
      <c r="I1006" s="234"/>
      <c r="J1006" s="230"/>
      <c r="K1006" s="230"/>
      <c r="L1006" s="235"/>
      <c r="M1006" s="236"/>
      <c r="N1006" s="237"/>
      <c r="O1006" s="237"/>
      <c r="P1006" s="237"/>
      <c r="Q1006" s="237"/>
      <c r="R1006" s="237"/>
      <c r="S1006" s="237"/>
      <c r="T1006" s="238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9" t="s">
        <v>149</v>
      </c>
      <c r="AU1006" s="239" t="s">
        <v>147</v>
      </c>
      <c r="AV1006" s="13" t="s">
        <v>81</v>
      </c>
      <c r="AW1006" s="13" t="s">
        <v>30</v>
      </c>
      <c r="AX1006" s="13" t="s">
        <v>73</v>
      </c>
      <c r="AY1006" s="239" t="s">
        <v>139</v>
      </c>
    </row>
    <row r="1007" s="14" customFormat="1">
      <c r="A1007" s="14"/>
      <c r="B1007" s="240"/>
      <c r="C1007" s="241"/>
      <c r="D1007" s="231" t="s">
        <v>149</v>
      </c>
      <c r="E1007" s="242" t="s">
        <v>1</v>
      </c>
      <c r="F1007" s="243" t="s">
        <v>73</v>
      </c>
      <c r="G1007" s="241"/>
      <c r="H1007" s="244">
        <v>0</v>
      </c>
      <c r="I1007" s="245"/>
      <c r="J1007" s="241"/>
      <c r="K1007" s="241"/>
      <c r="L1007" s="246"/>
      <c r="M1007" s="247"/>
      <c r="N1007" s="248"/>
      <c r="O1007" s="248"/>
      <c r="P1007" s="248"/>
      <c r="Q1007" s="248"/>
      <c r="R1007" s="248"/>
      <c r="S1007" s="248"/>
      <c r="T1007" s="249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0" t="s">
        <v>149</v>
      </c>
      <c r="AU1007" s="250" t="s">
        <v>147</v>
      </c>
      <c r="AV1007" s="14" t="s">
        <v>147</v>
      </c>
      <c r="AW1007" s="14" t="s">
        <v>30</v>
      </c>
      <c r="AX1007" s="14" t="s">
        <v>73</v>
      </c>
      <c r="AY1007" s="250" t="s">
        <v>139</v>
      </c>
    </row>
    <row r="1008" s="13" customFormat="1">
      <c r="A1008" s="13"/>
      <c r="B1008" s="229"/>
      <c r="C1008" s="230"/>
      <c r="D1008" s="231" t="s">
        <v>149</v>
      </c>
      <c r="E1008" s="232" t="s">
        <v>1</v>
      </c>
      <c r="F1008" s="233" t="s">
        <v>1093</v>
      </c>
      <c r="G1008" s="230"/>
      <c r="H1008" s="232" t="s">
        <v>1</v>
      </c>
      <c r="I1008" s="234"/>
      <c r="J1008" s="230"/>
      <c r="K1008" s="230"/>
      <c r="L1008" s="235"/>
      <c r="M1008" s="236"/>
      <c r="N1008" s="237"/>
      <c r="O1008" s="237"/>
      <c r="P1008" s="237"/>
      <c r="Q1008" s="237"/>
      <c r="R1008" s="237"/>
      <c r="S1008" s="237"/>
      <c r="T1008" s="238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39" t="s">
        <v>149</v>
      </c>
      <c r="AU1008" s="239" t="s">
        <v>147</v>
      </c>
      <c r="AV1008" s="13" t="s">
        <v>81</v>
      </c>
      <c r="AW1008" s="13" t="s">
        <v>30</v>
      </c>
      <c r="AX1008" s="13" t="s">
        <v>73</v>
      </c>
      <c r="AY1008" s="239" t="s">
        <v>139</v>
      </c>
    </row>
    <row r="1009" s="14" customFormat="1">
      <c r="A1009" s="14"/>
      <c r="B1009" s="240"/>
      <c r="C1009" s="241"/>
      <c r="D1009" s="231" t="s">
        <v>149</v>
      </c>
      <c r="E1009" s="242" t="s">
        <v>1</v>
      </c>
      <c r="F1009" s="243" t="s">
        <v>81</v>
      </c>
      <c r="G1009" s="241"/>
      <c r="H1009" s="244">
        <v>1</v>
      </c>
      <c r="I1009" s="245"/>
      <c r="J1009" s="241"/>
      <c r="K1009" s="241"/>
      <c r="L1009" s="246"/>
      <c r="M1009" s="247"/>
      <c r="N1009" s="248"/>
      <c r="O1009" s="248"/>
      <c r="P1009" s="248"/>
      <c r="Q1009" s="248"/>
      <c r="R1009" s="248"/>
      <c r="S1009" s="248"/>
      <c r="T1009" s="249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0" t="s">
        <v>149</v>
      </c>
      <c r="AU1009" s="250" t="s">
        <v>147</v>
      </c>
      <c r="AV1009" s="14" t="s">
        <v>147</v>
      </c>
      <c r="AW1009" s="14" t="s">
        <v>30</v>
      </c>
      <c r="AX1009" s="14" t="s">
        <v>73</v>
      </c>
      <c r="AY1009" s="250" t="s">
        <v>139</v>
      </c>
    </row>
    <row r="1010" s="15" customFormat="1">
      <c r="A1010" s="15"/>
      <c r="B1010" s="262"/>
      <c r="C1010" s="263"/>
      <c r="D1010" s="231" t="s">
        <v>149</v>
      </c>
      <c r="E1010" s="264" t="s">
        <v>1</v>
      </c>
      <c r="F1010" s="265" t="s">
        <v>170</v>
      </c>
      <c r="G1010" s="263"/>
      <c r="H1010" s="266">
        <v>5</v>
      </c>
      <c r="I1010" s="267"/>
      <c r="J1010" s="263"/>
      <c r="K1010" s="263"/>
      <c r="L1010" s="268"/>
      <c r="M1010" s="269"/>
      <c r="N1010" s="270"/>
      <c r="O1010" s="270"/>
      <c r="P1010" s="270"/>
      <c r="Q1010" s="270"/>
      <c r="R1010" s="270"/>
      <c r="S1010" s="270"/>
      <c r="T1010" s="271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72" t="s">
        <v>149</v>
      </c>
      <c r="AU1010" s="272" t="s">
        <v>147</v>
      </c>
      <c r="AV1010" s="15" t="s">
        <v>146</v>
      </c>
      <c r="AW1010" s="15" t="s">
        <v>30</v>
      </c>
      <c r="AX1010" s="15" t="s">
        <v>81</v>
      </c>
      <c r="AY1010" s="272" t="s">
        <v>139</v>
      </c>
    </row>
    <row r="1011" s="2" customFormat="1" ht="21.75" customHeight="1">
      <c r="A1011" s="38"/>
      <c r="B1011" s="39"/>
      <c r="C1011" s="251" t="s">
        <v>1248</v>
      </c>
      <c r="D1011" s="251" t="s">
        <v>152</v>
      </c>
      <c r="E1011" s="252" t="s">
        <v>1249</v>
      </c>
      <c r="F1011" s="253" t="s">
        <v>1250</v>
      </c>
      <c r="G1011" s="254" t="s">
        <v>160</v>
      </c>
      <c r="H1011" s="255">
        <v>1</v>
      </c>
      <c r="I1011" s="256"/>
      <c r="J1011" s="257">
        <f>ROUND(I1011*H1011,2)</f>
        <v>0</v>
      </c>
      <c r="K1011" s="258"/>
      <c r="L1011" s="259"/>
      <c r="M1011" s="260" t="s">
        <v>1</v>
      </c>
      <c r="N1011" s="261" t="s">
        <v>39</v>
      </c>
      <c r="O1011" s="91"/>
      <c r="P1011" s="225">
        <f>O1011*H1011</f>
        <v>0</v>
      </c>
      <c r="Q1011" s="225">
        <v>0.00023000000000000001</v>
      </c>
      <c r="R1011" s="225">
        <f>Q1011*H1011</f>
        <v>0.00023000000000000001</v>
      </c>
      <c r="S1011" s="225">
        <v>0</v>
      </c>
      <c r="T1011" s="226">
        <f>S1011*H1011</f>
        <v>0</v>
      </c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R1011" s="227" t="s">
        <v>338</v>
      </c>
      <c r="AT1011" s="227" t="s">
        <v>152</v>
      </c>
      <c r="AU1011" s="227" t="s">
        <v>147</v>
      </c>
      <c r="AY1011" s="17" t="s">
        <v>139</v>
      </c>
      <c r="BE1011" s="228">
        <f>IF(N1011="základní",J1011,0)</f>
        <v>0</v>
      </c>
      <c r="BF1011" s="228">
        <f>IF(N1011="snížená",J1011,0)</f>
        <v>0</v>
      </c>
      <c r="BG1011" s="228">
        <f>IF(N1011="zákl. přenesená",J1011,0)</f>
        <v>0</v>
      </c>
      <c r="BH1011" s="228">
        <f>IF(N1011="sníž. přenesená",J1011,0)</f>
        <v>0</v>
      </c>
      <c r="BI1011" s="228">
        <f>IF(N1011="nulová",J1011,0)</f>
        <v>0</v>
      </c>
      <c r="BJ1011" s="17" t="s">
        <v>147</v>
      </c>
      <c r="BK1011" s="228">
        <f>ROUND(I1011*H1011,2)</f>
        <v>0</v>
      </c>
      <c r="BL1011" s="17" t="s">
        <v>257</v>
      </c>
      <c r="BM1011" s="227" t="s">
        <v>1251</v>
      </c>
    </row>
    <row r="1012" s="13" customFormat="1">
      <c r="A1012" s="13"/>
      <c r="B1012" s="229"/>
      <c r="C1012" s="230"/>
      <c r="D1012" s="231" t="s">
        <v>149</v>
      </c>
      <c r="E1012" s="232" t="s">
        <v>1</v>
      </c>
      <c r="F1012" s="233" t="s">
        <v>1252</v>
      </c>
      <c r="G1012" s="230"/>
      <c r="H1012" s="232" t="s">
        <v>1</v>
      </c>
      <c r="I1012" s="234"/>
      <c r="J1012" s="230"/>
      <c r="K1012" s="230"/>
      <c r="L1012" s="235"/>
      <c r="M1012" s="236"/>
      <c r="N1012" s="237"/>
      <c r="O1012" s="237"/>
      <c r="P1012" s="237"/>
      <c r="Q1012" s="237"/>
      <c r="R1012" s="237"/>
      <c r="S1012" s="237"/>
      <c r="T1012" s="238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9" t="s">
        <v>149</v>
      </c>
      <c r="AU1012" s="239" t="s">
        <v>147</v>
      </c>
      <c r="AV1012" s="13" t="s">
        <v>81</v>
      </c>
      <c r="AW1012" s="13" t="s">
        <v>30</v>
      </c>
      <c r="AX1012" s="13" t="s">
        <v>73</v>
      </c>
      <c r="AY1012" s="239" t="s">
        <v>139</v>
      </c>
    </row>
    <row r="1013" s="14" customFormat="1">
      <c r="A1013" s="14"/>
      <c r="B1013" s="240"/>
      <c r="C1013" s="241"/>
      <c r="D1013" s="231" t="s">
        <v>149</v>
      </c>
      <c r="E1013" s="242" t="s">
        <v>1</v>
      </c>
      <c r="F1013" s="243" t="s">
        <v>81</v>
      </c>
      <c r="G1013" s="241"/>
      <c r="H1013" s="244">
        <v>1</v>
      </c>
      <c r="I1013" s="245"/>
      <c r="J1013" s="241"/>
      <c r="K1013" s="241"/>
      <c r="L1013" s="246"/>
      <c r="M1013" s="247"/>
      <c r="N1013" s="248"/>
      <c r="O1013" s="248"/>
      <c r="P1013" s="248"/>
      <c r="Q1013" s="248"/>
      <c r="R1013" s="248"/>
      <c r="S1013" s="248"/>
      <c r="T1013" s="249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50" t="s">
        <v>149</v>
      </c>
      <c r="AU1013" s="250" t="s">
        <v>147</v>
      </c>
      <c r="AV1013" s="14" t="s">
        <v>147</v>
      </c>
      <c r="AW1013" s="14" t="s">
        <v>30</v>
      </c>
      <c r="AX1013" s="14" t="s">
        <v>81</v>
      </c>
      <c r="AY1013" s="250" t="s">
        <v>139</v>
      </c>
    </row>
    <row r="1014" s="2" customFormat="1" ht="24.15" customHeight="1">
      <c r="A1014" s="38"/>
      <c r="B1014" s="39"/>
      <c r="C1014" s="251" t="s">
        <v>1253</v>
      </c>
      <c r="D1014" s="251" t="s">
        <v>152</v>
      </c>
      <c r="E1014" s="252" t="s">
        <v>1254</v>
      </c>
      <c r="F1014" s="253" t="s">
        <v>1255</v>
      </c>
      <c r="G1014" s="254" t="s">
        <v>160</v>
      </c>
      <c r="H1014" s="255">
        <v>4</v>
      </c>
      <c r="I1014" s="256"/>
      <c r="J1014" s="257">
        <f>ROUND(I1014*H1014,2)</f>
        <v>0</v>
      </c>
      <c r="K1014" s="258"/>
      <c r="L1014" s="259"/>
      <c r="M1014" s="260" t="s">
        <v>1</v>
      </c>
      <c r="N1014" s="261" t="s">
        <v>39</v>
      </c>
      <c r="O1014" s="91"/>
      <c r="P1014" s="225">
        <f>O1014*H1014</f>
        <v>0</v>
      </c>
      <c r="Q1014" s="225">
        <v>0.00044000000000000002</v>
      </c>
      <c r="R1014" s="225">
        <f>Q1014*H1014</f>
        <v>0.0017600000000000001</v>
      </c>
      <c r="S1014" s="225">
        <v>0</v>
      </c>
      <c r="T1014" s="226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27" t="s">
        <v>155</v>
      </c>
      <c r="AT1014" s="227" t="s">
        <v>152</v>
      </c>
      <c r="AU1014" s="227" t="s">
        <v>147</v>
      </c>
      <c r="AY1014" s="17" t="s">
        <v>139</v>
      </c>
      <c r="BE1014" s="228">
        <f>IF(N1014="základní",J1014,0)</f>
        <v>0</v>
      </c>
      <c r="BF1014" s="228">
        <f>IF(N1014="snížená",J1014,0)</f>
        <v>0</v>
      </c>
      <c r="BG1014" s="228">
        <f>IF(N1014="zákl. přenesená",J1014,0)</f>
        <v>0</v>
      </c>
      <c r="BH1014" s="228">
        <f>IF(N1014="sníž. přenesená",J1014,0)</f>
        <v>0</v>
      </c>
      <c r="BI1014" s="228">
        <f>IF(N1014="nulová",J1014,0)</f>
        <v>0</v>
      </c>
      <c r="BJ1014" s="17" t="s">
        <v>147</v>
      </c>
      <c r="BK1014" s="228">
        <f>ROUND(I1014*H1014,2)</f>
        <v>0</v>
      </c>
      <c r="BL1014" s="17" t="s">
        <v>146</v>
      </c>
      <c r="BM1014" s="227" t="s">
        <v>1256</v>
      </c>
    </row>
    <row r="1015" s="14" customFormat="1">
      <c r="A1015" s="14"/>
      <c r="B1015" s="240"/>
      <c r="C1015" s="241"/>
      <c r="D1015" s="231" t="s">
        <v>149</v>
      </c>
      <c r="E1015" s="242" t="s">
        <v>1</v>
      </c>
      <c r="F1015" s="243" t="s">
        <v>146</v>
      </c>
      <c r="G1015" s="241"/>
      <c r="H1015" s="244">
        <v>4</v>
      </c>
      <c r="I1015" s="245"/>
      <c r="J1015" s="241"/>
      <c r="K1015" s="241"/>
      <c r="L1015" s="246"/>
      <c r="M1015" s="247"/>
      <c r="N1015" s="248"/>
      <c r="O1015" s="248"/>
      <c r="P1015" s="248"/>
      <c r="Q1015" s="248"/>
      <c r="R1015" s="248"/>
      <c r="S1015" s="248"/>
      <c r="T1015" s="249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50" t="s">
        <v>149</v>
      </c>
      <c r="AU1015" s="250" t="s">
        <v>147</v>
      </c>
      <c r="AV1015" s="14" t="s">
        <v>147</v>
      </c>
      <c r="AW1015" s="14" t="s">
        <v>30</v>
      </c>
      <c r="AX1015" s="14" t="s">
        <v>81</v>
      </c>
      <c r="AY1015" s="250" t="s">
        <v>139</v>
      </c>
    </row>
    <row r="1016" s="2" customFormat="1" ht="33" customHeight="1">
      <c r="A1016" s="38"/>
      <c r="B1016" s="39"/>
      <c r="C1016" s="215" t="s">
        <v>1257</v>
      </c>
      <c r="D1016" s="215" t="s">
        <v>142</v>
      </c>
      <c r="E1016" s="216" t="s">
        <v>1258</v>
      </c>
      <c r="F1016" s="217" t="s">
        <v>1259</v>
      </c>
      <c r="G1016" s="218" t="s">
        <v>174</v>
      </c>
      <c r="H1016" s="219">
        <v>60</v>
      </c>
      <c r="I1016" s="220"/>
      <c r="J1016" s="221">
        <f>ROUND(I1016*H1016,2)</f>
        <v>0</v>
      </c>
      <c r="K1016" s="222"/>
      <c r="L1016" s="44"/>
      <c r="M1016" s="223" t="s">
        <v>1</v>
      </c>
      <c r="N1016" s="224" t="s">
        <v>39</v>
      </c>
      <c r="O1016" s="91"/>
      <c r="P1016" s="225">
        <f>O1016*H1016</f>
        <v>0</v>
      </c>
      <c r="Q1016" s="225">
        <v>0</v>
      </c>
      <c r="R1016" s="225">
        <f>Q1016*H1016</f>
        <v>0</v>
      </c>
      <c r="S1016" s="225">
        <v>0</v>
      </c>
      <c r="T1016" s="226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7" t="s">
        <v>257</v>
      </c>
      <c r="AT1016" s="227" t="s">
        <v>142</v>
      </c>
      <c r="AU1016" s="227" t="s">
        <v>147</v>
      </c>
      <c r="AY1016" s="17" t="s">
        <v>139</v>
      </c>
      <c r="BE1016" s="228">
        <f>IF(N1016="základní",J1016,0)</f>
        <v>0</v>
      </c>
      <c r="BF1016" s="228">
        <f>IF(N1016="snížená",J1016,0)</f>
        <v>0</v>
      </c>
      <c r="BG1016" s="228">
        <f>IF(N1016="zákl. přenesená",J1016,0)</f>
        <v>0</v>
      </c>
      <c r="BH1016" s="228">
        <f>IF(N1016="sníž. přenesená",J1016,0)</f>
        <v>0</v>
      </c>
      <c r="BI1016" s="228">
        <f>IF(N1016="nulová",J1016,0)</f>
        <v>0</v>
      </c>
      <c r="BJ1016" s="17" t="s">
        <v>147</v>
      </c>
      <c r="BK1016" s="228">
        <f>ROUND(I1016*H1016,2)</f>
        <v>0</v>
      </c>
      <c r="BL1016" s="17" t="s">
        <v>257</v>
      </c>
      <c r="BM1016" s="227" t="s">
        <v>1260</v>
      </c>
    </row>
    <row r="1017" s="13" customFormat="1">
      <c r="A1017" s="13"/>
      <c r="B1017" s="229"/>
      <c r="C1017" s="230"/>
      <c r="D1017" s="231" t="s">
        <v>149</v>
      </c>
      <c r="E1017" s="232" t="s">
        <v>1</v>
      </c>
      <c r="F1017" s="233" t="s">
        <v>1261</v>
      </c>
      <c r="G1017" s="230"/>
      <c r="H1017" s="232" t="s">
        <v>1</v>
      </c>
      <c r="I1017" s="234"/>
      <c r="J1017" s="230"/>
      <c r="K1017" s="230"/>
      <c r="L1017" s="235"/>
      <c r="M1017" s="236"/>
      <c r="N1017" s="237"/>
      <c r="O1017" s="237"/>
      <c r="P1017" s="237"/>
      <c r="Q1017" s="237"/>
      <c r="R1017" s="237"/>
      <c r="S1017" s="237"/>
      <c r="T1017" s="238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9" t="s">
        <v>149</v>
      </c>
      <c r="AU1017" s="239" t="s">
        <v>147</v>
      </c>
      <c r="AV1017" s="13" t="s">
        <v>81</v>
      </c>
      <c r="AW1017" s="13" t="s">
        <v>30</v>
      </c>
      <c r="AX1017" s="13" t="s">
        <v>73</v>
      </c>
      <c r="AY1017" s="239" t="s">
        <v>139</v>
      </c>
    </row>
    <row r="1018" s="14" customFormat="1">
      <c r="A1018" s="14"/>
      <c r="B1018" s="240"/>
      <c r="C1018" s="241"/>
      <c r="D1018" s="231" t="s">
        <v>149</v>
      </c>
      <c r="E1018" s="242" t="s">
        <v>1</v>
      </c>
      <c r="F1018" s="243" t="s">
        <v>489</v>
      </c>
      <c r="G1018" s="241"/>
      <c r="H1018" s="244">
        <v>60</v>
      </c>
      <c r="I1018" s="245"/>
      <c r="J1018" s="241"/>
      <c r="K1018" s="241"/>
      <c r="L1018" s="246"/>
      <c r="M1018" s="247"/>
      <c r="N1018" s="248"/>
      <c r="O1018" s="248"/>
      <c r="P1018" s="248"/>
      <c r="Q1018" s="248"/>
      <c r="R1018" s="248"/>
      <c r="S1018" s="248"/>
      <c r="T1018" s="249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50" t="s">
        <v>149</v>
      </c>
      <c r="AU1018" s="250" t="s">
        <v>147</v>
      </c>
      <c r="AV1018" s="14" t="s">
        <v>147</v>
      </c>
      <c r="AW1018" s="14" t="s">
        <v>30</v>
      </c>
      <c r="AX1018" s="14" t="s">
        <v>81</v>
      </c>
      <c r="AY1018" s="250" t="s">
        <v>139</v>
      </c>
    </row>
    <row r="1019" s="2" customFormat="1" ht="24.15" customHeight="1">
      <c r="A1019" s="38"/>
      <c r="B1019" s="39"/>
      <c r="C1019" s="251" t="s">
        <v>1262</v>
      </c>
      <c r="D1019" s="251" t="s">
        <v>152</v>
      </c>
      <c r="E1019" s="252" t="s">
        <v>1263</v>
      </c>
      <c r="F1019" s="253" t="s">
        <v>1264</v>
      </c>
      <c r="G1019" s="254" t="s">
        <v>174</v>
      </c>
      <c r="H1019" s="255">
        <v>60</v>
      </c>
      <c r="I1019" s="256"/>
      <c r="J1019" s="257">
        <f>ROUND(I1019*H1019,2)</f>
        <v>0</v>
      </c>
      <c r="K1019" s="258"/>
      <c r="L1019" s="259"/>
      <c r="M1019" s="260" t="s">
        <v>1</v>
      </c>
      <c r="N1019" s="261" t="s">
        <v>39</v>
      </c>
      <c r="O1019" s="91"/>
      <c r="P1019" s="225">
        <f>O1019*H1019</f>
        <v>0</v>
      </c>
      <c r="Q1019" s="225">
        <v>9.0000000000000006E-05</v>
      </c>
      <c r="R1019" s="225">
        <f>Q1019*H1019</f>
        <v>0.0054000000000000003</v>
      </c>
      <c r="S1019" s="225">
        <v>0</v>
      </c>
      <c r="T1019" s="226">
        <f>S1019*H1019</f>
        <v>0</v>
      </c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R1019" s="227" t="s">
        <v>338</v>
      </c>
      <c r="AT1019" s="227" t="s">
        <v>152</v>
      </c>
      <c r="AU1019" s="227" t="s">
        <v>147</v>
      </c>
      <c r="AY1019" s="17" t="s">
        <v>139</v>
      </c>
      <c r="BE1019" s="228">
        <f>IF(N1019="základní",J1019,0)</f>
        <v>0</v>
      </c>
      <c r="BF1019" s="228">
        <f>IF(N1019="snížená",J1019,0)</f>
        <v>0</v>
      </c>
      <c r="BG1019" s="228">
        <f>IF(N1019="zákl. přenesená",J1019,0)</f>
        <v>0</v>
      </c>
      <c r="BH1019" s="228">
        <f>IF(N1019="sníž. přenesená",J1019,0)</f>
        <v>0</v>
      </c>
      <c r="BI1019" s="228">
        <f>IF(N1019="nulová",J1019,0)</f>
        <v>0</v>
      </c>
      <c r="BJ1019" s="17" t="s">
        <v>147</v>
      </c>
      <c r="BK1019" s="228">
        <f>ROUND(I1019*H1019,2)</f>
        <v>0</v>
      </c>
      <c r="BL1019" s="17" t="s">
        <v>257</v>
      </c>
      <c r="BM1019" s="227" t="s">
        <v>1265</v>
      </c>
    </row>
    <row r="1020" s="13" customFormat="1">
      <c r="A1020" s="13"/>
      <c r="B1020" s="229"/>
      <c r="C1020" s="230"/>
      <c r="D1020" s="231" t="s">
        <v>149</v>
      </c>
      <c r="E1020" s="232" t="s">
        <v>1</v>
      </c>
      <c r="F1020" s="233" t="s">
        <v>1261</v>
      </c>
      <c r="G1020" s="230"/>
      <c r="H1020" s="232" t="s">
        <v>1</v>
      </c>
      <c r="I1020" s="234"/>
      <c r="J1020" s="230"/>
      <c r="K1020" s="230"/>
      <c r="L1020" s="235"/>
      <c r="M1020" s="236"/>
      <c r="N1020" s="237"/>
      <c r="O1020" s="237"/>
      <c r="P1020" s="237"/>
      <c r="Q1020" s="237"/>
      <c r="R1020" s="237"/>
      <c r="S1020" s="237"/>
      <c r="T1020" s="238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39" t="s">
        <v>149</v>
      </c>
      <c r="AU1020" s="239" t="s">
        <v>147</v>
      </c>
      <c r="AV1020" s="13" t="s">
        <v>81</v>
      </c>
      <c r="AW1020" s="13" t="s">
        <v>30</v>
      </c>
      <c r="AX1020" s="13" t="s">
        <v>73</v>
      </c>
      <c r="AY1020" s="239" t="s">
        <v>139</v>
      </c>
    </row>
    <row r="1021" s="14" customFormat="1">
      <c r="A1021" s="14"/>
      <c r="B1021" s="240"/>
      <c r="C1021" s="241"/>
      <c r="D1021" s="231" t="s">
        <v>149</v>
      </c>
      <c r="E1021" s="242" t="s">
        <v>1</v>
      </c>
      <c r="F1021" s="243" t="s">
        <v>489</v>
      </c>
      <c r="G1021" s="241"/>
      <c r="H1021" s="244">
        <v>60</v>
      </c>
      <c r="I1021" s="245"/>
      <c r="J1021" s="241"/>
      <c r="K1021" s="241"/>
      <c r="L1021" s="246"/>
      <c r="M1021" s="247"/>
      <c r="N1021" s="248"/>
      <c r="O1021" s="248"/>
      <c r="P1021" s="248"/>
      <c r="Q1021" s="248"/>
      <c r="R1021" s="248"/>
      <c r="S1021" s="248"/>
      <c r="T1021" s="249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0" t="s">
        <v>149</v>
      </c>
      <c r="AU1021" s="250" t="s">
        <v>147</v>
      </c>
      <c r="AV1021" s="14" t="s">
        <v>147</v>
      </c>
      <c r="AW1021" s="14" t="s">
        <v>30</v>
      </c>
      <c r="AX1021" s="14" t="s">
        <v>81</v>
      </c>
      <c r="AY1021" s="250" t="s">
        <v>139</v>
      </c>
    </row>
    <row r="1022" s="2" customFormat="1" ht="16.5" customHeight="1">
      <c r="A1022" s="38"/>
      <c r="B1022" s="39"/>
      <c r="C1022" s="215" t="s">
        <v>1266</v>
      </c>
      <c r="D1022" s="215" t="s">
        <v>142</v>
      </c>
      <c r="E1022" s="216" t="s">
        <v>1267</v>
      </c>
      <c r="F1022" s="217" t="s">
        <v>1268</v>
      </c>
      <c r="G1022" s="218" t="s">
        <v>160</v>
      </c>
      <c r="H1022" s="219">
        <v>7</v>
      </c>
      <c r="I1022" s="220"/>
      <c r="J1022" s="221">
        <f>ROUND(I1022*H1022,2)</f>
        <v>0</v>
      </c>
      <c r="K1022" s="222"/>
      <c r="L1022" s="44"/>
      <c r="M1022" s="223" t="s">
        <v>1</v>
      </c>
      <c r="N1022" s="224" t="s">
        <v>39</v>
      </c>
      <c r="O1022" s="91"/>
      <c r="P1022" s="225">
        <f>O1022*H1022</f>
        <v>0</v>
      </c>
      <c r="Q1022" s="225">
        <v>0</v>
      </c>
      <c r="R1022" s="225">
        <f>Q1022*H1022</f>
        <v>0</v>
      </c>
      <c r="S1022" s="225">
        <v>0</v>
      </c>
      <c r="T1022" s="226">
        <f>S1022*H1022</f>
        <v>0</v>
      </c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R1022" s="227" t="s">
        <v>257</v>
      </c>
      <c r="AT1022" s="227" t="s">
        <v>142</v>
      </c>
      <c r="AU1022" s="227" t="s">
        <v>147</v>
      </c>
      <c r="AY1022" s="17" t="s">
        <v>139</v>
      </c>
      <c r="BE1022" s="228">
        <f>IF(N1022="základní",J1022,0)</f>
        <v>0</v>
      </c>
      <c r="BF1022" s="228">
        <f>IF(N1022="snížená",J1022,0)</f>
        <v>0</v>
      </c>
      <c r="BG1022" s="228">
        <f>IF(N1022="zákl. přenesená",J1022,0)</f>
        <v>0</v>
      </c>
      <c r="BH1022" s="228">
        <f>IF(N1022="sníž. přenesená",J1022,0)</f>
        <v>0</v>
      </c>
      <c r="BI1022" s="228">
        <f>IF(N1022="nulová",J1022,0)</f>
        <v>0</v>
      </c>
      <c r="BJ1022" s="17" t="s">
        <v>147</v>
      </c>
      <c r="BK1022" s="228">
        <f>ROUND(I1022*H1022,2)</f>
        <v>0</v>
      </c>
      <c r="BL1022" s="17" t="s">
        <v>257</v>
      </c>
      <c r="BM1022" s="227" t="s">
        <v>1269</v>
      </c>
    </row>
    <row r="1023" s="14" customFormat="1">
      <c r="A1023" s="14"/>
      <c r="B1023" s="240"/>
      <c r="C1023" s="241"/>
      <c r="D1023" s="231" t="s">
        <v>149</v>
      </c>
      <c r="E1023" s="242" t="s">
        <v>1</v>
      </c>
      <c r="F1023" s="243" t="s">
        <v>183</v>
      </c>
      <c r="G1023" s="241"/>
      <c r="H1023" s="244">
        <v>7</v>
      </c>
      <c r="I1023" s="245"/>
      <c r="J1023" s="241"/>
      <c r="K1023" s="241"/>
      <c r="L1023" s="246"/>
      <c r="M1023" s="247"/>
      <c r="N1023" s="248"/>
      <c r="O1023" s="248"/>
      <c r="P1023" s="248"/>
      <c r="Q1023" s="248"/>
      <c r="R1023" s="248"/>
      <c r="S1023" s="248"/>
      <c r="T1023" s="249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50" t="s">
        <v>149</v>
      </c>
      <c r="AU1023" s="250" t="s">
        <v>147</v>
      </c>
      <c r="AV1023" s="14" t="s">
        <v>147</v>
      </c>
      <c r="AW1023" s="14" t="s">
        <v>30</v>
      </c>
      <c r="AX1023" s="14" t="s">
        <v>81</v>
      </c>
      <c r="AY1023" s="250" t="s">
        <v>139</v>
      </c>
    </row>
    <row r="1024" s="2" customFormat="1" ht="16.5" customHeight="1">
      <c r="A1024" s="38"/>
      <c r="B1024" s="39"/>
      <c r="C1024" s="251" t="s">
        <v>1270</v>
      </c>
      <c r="D1024" s="251" t="s">
        <v>152</v>
      </c>
      <c r="E1024" s="252" t="s">
        <v>1271</v>
      </c>
      <c r="F1024" s="253" t="s">
        <v>1272</v>
      </c>
      <c r="G1024" s="254" t="s">
        <v>160</v>
      </c>
      <c r="H1024" s="255">
        <v>7</v>
      </c>
      <c r="I1024" s="256"/>
      <c r="J1024" s="257">
        <f>ROUND(I1024*H1024,2)</f>
        <v>0</v>
      </c>
      <c r="K1024" s="258"/>
      <c r="L1024" s="259"/>
      <c r="M1024" s="260" t="s">
        <v>1</v>
      </c>
      <c r="N1024" s="261" t="s">
        <v>39</v>
      </c>
      <c r="O1024" s="91"/>
      <c r="P1024" s="225">
        <f>O1024*H1024</f>
        <v>0</v>
      </c>
      <c r="Q1024" s="225">
        <v>0.00016000000000000001</v>
      </c>
      <c r="R1024" s="225">
        <f>Q1024*H1024</f>
        <v>0.0011200000000000001</v>
      </c>
      <c r="S1024" s="225">
        <v>0</v>
      </c>
      <c r="T1024" s="226">
        <f>S1024*H1024</f>
        <v>0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227" t="s">
        <v>338</v>
      </c>
      <c r="AT1024" s="227" t="s">
        <v>152</v>
      </c>
      <c r="AU1024" s="227" t="s">
        <v>147</v>
      </c>
      <c r="AY1024" s="17" t="s">
        <v>139</v>
      </c>
      <c r="BE1024" s="228">
        <f>IF(N1024="základní",J1024,0)</f>
        <v>0</v>
      </c>
      <c r="BF1024" s="228">
        <f>IF(N1024="snížená",J1024,0)</f>
        <v>0</v>
      </c>
      <c r="BG1024" s="228">
        <f>IF(N1024="zákl. přenesená",J1024,0)</f>
        <v>0</v>
      </c>
      <c r="BH1024" s="228">
        <f>IF(N1024="sníž. přenesená",J1024,0)</f>
        <v>0</v>
      </c>
      <c r="BI1024" s="228">
        <f>IF(N1024="nulová",J1024,0)</f>
        <v>0</v>
      </c>
      <c r="BJ1024" s="17" t="s">
        <v>147</v>
      </c>
      <c r="BK1024" s="228">
        <f>ROUND(I1024*H1024,2)</f>
        <v>0</v>
      </c>
      <c r="BL1024" s="17" t="s">
        <v>257</v>
      </c>
      <c r="BM1024" s="227" t="s">
        <v>1273</v>
      </c>
    </row>
    <row r="1025" s="13" customFormat="1">
      <c r="A1025" s="13"/>
      <c r="B1025" s="229"/>
      <c r="C1025" s="230"/>
      <c r="D1025" s="231" t="s">
        <v>149</v>
      </c>
      <c r="E1025" s="232" t="s">
        <v>1</v>
      </c>
      <c r="F1025" s="233" t="s">
        <v>1274</v>
      </c>
      <c r="G1025" s="230"/>
      <c r="H1025" s="232" t="s">
        <v>1</v>
      </c>
      <c r="I1025" s="234"/>
      <c r="J1025" s="230"/>
      <c r="K1025" s="230"/>
      <c r="L1025" s="235"/>
      <c r="M1025" s="236"/>
      <c r="N1025" s="237"/>
      <c r="O1025" s="237"/>
      <c r="P1025" s="237"/>
      <c r="Q1025" s="237"/>
      <c r="R1025" s="237"/>
      <c r="S1025" s="237"/>
      <c r="T1025" s="238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39" t="s">
        <v>149</v>
      </c>
      <c r="AU1025" s="239" t="s">
        <v>147</v>
      </c>
      <c r="AV1025" s="13" t="s">
        <v>81</v>
      </c>
      <c r="AW1025" s="13" t="s">
        <v>30</v>
      </c>
      <c r="AX1025" s="13" t="s">
        <v>73</v>
      </c>
      <c r="AY1025" s="239" t="s">
        <v>139</v>
      </c>
    </row>
    <row r="1026" s="14" customFormat="1">
      <c r="A1026" s="14"/>
      <c r="B1026" s="240"/>
      <c r="C1026" s="241"/>
      <c r="D1026" s="231" t="s">
        <v>149</v>
      </c>
      <c r="E1026" s="242" t="s">
        <v>1</v>
      </c>
      <c r="F1026" s="243" t="s">
        <v>183</v>
      </c>
      <c r="G1026" s="241"/>
      <c r="H1026" s="244">
        <v>7</v>
      </c>
      <c r="I1026" s="245"/>
      <c r="J1026" s="241"/>
      <c r="K1026" s="241"/>
      <c r="L1026" s="246"/>
      <c r="M1026" s="247"/>
      <c r="N1026" s="248"/>
      <c r="O1026" s="248"/>
      <c r="P1026" s="248"/>
      <c r="Q1026" s="248"/>
      <c r="R1026" s="248"/>
      <c r="S1026" s="248"/>
      <c r="T1026" s="249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0" t="s">
        <v>149</v>
      </c>
      <c r="AU1026" s="250" t="s">
        <v>147</v>
      </c>
      <c r="AV1026" s="14" t="s">
        <v>147</v>
      </c>
      <c r="AW1026" s="14" t="s">
        <v>30</v>
      </c>
      <c r="AX1026" s="14" t="s">
        <v>81</v>
      </c>
      <c r="AY1026" s="250" t="s">
        <v>139</v>
      </c>
    </row>
    <row r="1027" s="2" customFormat="1" ht="24.15" customHeight="1">
      <c r="A1027" s="38"/>
      <c r="B1027" s="39"/>
      <c r="C1027" s="215" t="s">
        <v>1275</v>
      </c>
      <c r="D1027" s="215" t="s">
        <v>142</v>
      </c>
      <c r="E1027" s="216" t="s">
        <v>1276</v>
      </c>
      <c r="F1027" s="217" t="s">
        <v>1277</v>
      </c>
      <c r="G1027" s="218" t="s">
        <v>160</v>
      </c>
      <c r="H1027" s="219">
        <v>1</v>
      </c>
      <c r="I1027" s="220"/>
      <c r="J1027" s="221">
        <f>ROUND(I1027*H1027,2)</f>
        <v>0</v>
      </c>
      <c r="K1027" s="222"/>
      <c r="L1027" s="44"/>
      <c r="M1027" s="223" t="s">
        <v>1</v>
      </c>
      <c r="N1027" s="224" t="s">
        <v>39</v>
      </c>
      <c r="O1027" s="91"/>
      <c r="P1027" s="225">
        <f>O1027*H1027</f>
        <v>0</v>
      </c>
      <c r="Q1027" s="225">
        <v>0</v>
      </c>
      <c r="R1027" s="225">
        <f>Q1027*H1027</f>
        <v>0</v>
      </c>
      <c r="S1027" s="225">
        <v>0</v>
      </c>
      <c r="T1027" s="226">
        <f>S1027*H1027</f>
        <v>0</v>
      </c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R1027" s="227" t="s">
        <v>257</v>
      </c>
      <c r="AT1027" s="227" t="s">
        <v>142</v>
      </c>
      <c r="AU1027" s="227" t="s">
        <v>147</v>
      </c>
      <c r="AY1027" s="17" t="s">
        <v>139</v>
      </c>
      <c r="BE1027" s="228">
        <f>IF(N1027="základní",J1027,0)</f>
        <v>0</v>
      </c>
      <c r="BF1027" s="228">
        <f>IF(N1027="snížená",J1027,0)</f>
        <v>0</v>
      </c>
      <c r="BG1027" s="228">
        <f>IF(N1027="zákl. přenesená",J1027,0)</f>
        <v>0</v>
      </c>
      <c r="BH1027" s="228">
        <f>IF(N1027="sníž. přenesená",J1027,0)</f>
        <v>0</v>
      </c>
      <c r="BI1027" s="228">
        <f>IF(N1027="nulová",J1027,0)</f>
        <v>0</v>
      </c>
      <c r="BJ1027" s="17" t="s">
        <v>147</v>
      </c>
      <c r="BK1027" s="228">
        <f>ROUND(I1027*H1027,2)</f>
        <v>0</v>
      </c>
      <c r="BL1027" s="17" t="s">
        <v>257</v>
      </c>
      <c r="BM1027" s="227" t="s">
        <v>1278</v>
      </c>
    </row>
    <row r="1028" s="2" customFormat="1" ht="24.15" customHeight="1">
      <c r="A1028" s="38"/>
      <c r="B1028" s="39"/>
      <c r="C1028" s="215" t="s">
        <v>1279</v>
      </c>
      <c r="D1028" s="215" t="s">
        <v>142</v>
      </c>
      <c r="E1028" s="216" t="s">
        <v>1280</v>
      </c>
      <c r="F1028" s="217" t="s">
        <v>1281</v>
      </c>
      <c r="G1028" s="218" t="s">
        <v>145</v>
      </c>
      <c r="H1028" s="219">
        <v>0.025999999999999999</v>
      </c>
      <c r="I1028" s="220"/>
      <c r="J1028" s="221">
        <f>ROUND(I1028*H1028,2)</f>
        <v>0</v>
      </c>
      <c r="K1028" s="222"/>
      <c r="L1028" s="44"/>
      <c r="M1028" s="223" t="s">
        <v>1</v>
      </c>
      <c r="N1028" s="224" t="s">
        <v>39</v>
      </c>
      <c r="O1028" s="91"/>
      <c r="P1028" s="225">
        <f>O1028*H1028</f>
        <v>0</v>
      </c>
      <c r="Q1028" s="225">
        <v>0</v>
      </c>
      <c r="R1028" s="225">
        <f>Q1028*H1028</f>
        <v>0</v>
      </c>
      <c r="S1028" s="225">
        <v>0</v>
      </c>
      <c r="T1028" s="226">
        <f>S1028*H1028</f>
        <v>0</v>
      </c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R1028" s="227" t="s">
        <v>257</v>
      </c>
      <c r="AT1028" s="227" t="s">
        <v>142</v>
      </c>
      <c r="AU1028" s="227" t="s">
        <v>147</v>
      </c>
      <c r="AY1028" s="17" t="s">
        <v>139</v>
      </c>
      <c r="BE1028" s="228">
        <f>IF(N1028="základní",J1028,0)</f>
        <v>0</v>
      </c>
      <c r="BF1028" s="228">
        <f>IF(N1028="snížená",J1028,0)</f>
        <v>0</v>
      </c>
      <c r="BG1028" s="228">
        <f>IF(N1028="zákl. přenesená",J1028,0)</f>
        <v>0</v>
      </c>
      <c r="BH1028" s="228">
        <f>IF(N1028="sníž. přenesená",J1028,0)</f>
        <v>0</v>
      </c>
      <c r="BI1028" s="228">
        <f>IF(N1028="nulová",J1028,0)</f>
        <v>0</v>
      </c>
      <c r="BJ1028" s="17" t="s">
        <v>147</v>
      </c>
      <c r="BK1028" s="228">
        <f>ROUND(I1028*H1028,2)</f>
        <v>0</v>
      </c>
      <c r="BL1028" s="17" t="s">
        <v>257</v>
      </c>
      <c r="BM1028" s="227" t="s">
        <v>1282</v>
      </c>
    </row>
    <row r="1029" s="2" customFormat="1" ht="24.15" customHeight="1">
      <c r="A1029" s="38"/>
      <c r="B1029" s="39"/>
      <c r="C1029" s="215" t="s">
        <v>1283</v>
      </c>
      <c r="D1029" s="215" t="s">
        <v>142</v>
      </c>
      <c r="E1029" s="216" t="s">
        <v>1284</v>
      </c>
      <c r="F1029" s="217" t="s">
        <v>1285</v>
      </c>
      <c r="G1029" s="218" t="s">
        <v>145</v>
      </c>
      <c r="H1029" s="219">
        <v>0.051999999999999998</v>
      </c>
      <c r="I1029" s="220"/>
      <c r="J1029" s="221">
        <f>ROUND(I1029*H1029,2)</f>
        <v>0</v>
      </c>
      <c r="K1029" s="222"/>
      <c r="L1029" s="44"/>
      <c r="M1029" s="223" t="s">
        <v>1</v>
      </c>
      <c r="N1029" s="224" t="s">
        <v>39</v>
      </c>
      <c r="O1029" s="91"/>
      <c r="P1029" s="225">
        <f>O1029*H1029</f>
        <v>0</v>
      </c>
      <c r="Q1029" s="225">
        <v>0</v>
      </c>
      <c r="R1029" s="225">
        <f>Q1029*H1029</f>
        <v>0</v>
      </c>
      <c r="S1029" s="225">
        <v>0</v>
      </c>
      <c r="T1029" s="226">
        <f>S1029*H1029</f>
        <v>0</v>
      </c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R1029" s="227" t="s">
        <v>257</v>
      </c>
      <c r="AT1029" s="227" t="s">
        <v>142</v>
      </c>
      <c r="AU1029" s="227" t="s">
        <v>147</v>
      </c>
      <c r="AY1029" s="17" t="s">
        <v>139</v>
      </c>
      <c r="BE1029" s="228">
        <f>IF(N1029="základní",J1029,0)</f>
        <v>0</v>
      </c>
      <c r="BF1029" s="228">
        <f>IF(N1029="snížená",J1029,0)</f>
        <v>0</v>
      </c>
      <c r="BG1029" s="228">
        <f>IF(N1029="zákl. přenesená",J1029,0)</f>
        <v>0</v>
      </c>
      <c r="BH1029" s="228">
        <f>IF(N1029="sníž. přenesená",J1029,0)</f>
        <v>0</v>
      </c>
      <c r="BI1029" s="228">
        <f>IF(N1029="nulová",J1029,0)</f>
        <v>0</v>
      </c>
      <c r="BJ1029" s="17" t="s">
        <v>147</v>
      </c>
      <c r="BK1029" s="228">
        <f>ROUND(I1029*H1029,2)</f>
        <v>0</v>
      </c>
      <c r="BL1029" s="17" t="s">
        <v>257</v>
      </c>
      <c r="BM1029" s="227" t="s">
        <v>1286</v>
      </c>
    </row>
    <row r="1030" s="14" customFormat="1">
      <c r="A1030" s="14"/>
      <c r="B1030" s="240"/>
      <c r="C1030" s="241"/>
      <c r="D1030" s="231" t="s">
        <v>149</v>
      </c>
      <c r="E1030" s="241"/>
      <c r="F1030" s="243" t="s">
        <v>1287</v>
      </c>
      <c r="G1030" s="241"/>
      <c r="H1030" s="244">
        <v>0.051999999999999998</v>
      </c>
      <c r="I1030" s="245"/>
      <c r="J1030" s="241"/>
      <c r="K1030" s="241"/>
      <c r="L1030" s="246"/>
      <c r="M1030" s="247"/>
      <c r="N1030" s="248"/>
      <c r="O1030" s="248"/>
      <c r="P1030" s="248"/>
      <c r="Q1030" s="248"/>
      <c r="R1030" s="248"/>
      <c r="S1030" s="248"/>
      <c r="T1030" s="249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50" t="s">
        <v>149</v>
      </c>
      <c r="AU1030" s="250" t="s">
        <v>147</v>
      </c>
      <c r="AV1030" s="14" t="s">
        <v>147</v>
      </c>
      <c r="AW1030" s="14" t="s">
        <v>4</v>
      </c>
      <c r="AX1030" s="14" t="s">
        <v>81</v>
      </c>
      <c r="AY1030" s="250" t="s">
        <v>139</v>
      </c>
    </row>
    <row r="1031" s="12" customFormat="1" ht="22.8" customHeight="1">
      <c r="A1031" s="12"/>
      <c r="B1031" s="199"/>
      <c r="C1031" s="200"/>
      <c r="D1031" s="201" t="s">
        <v>72</v>
      </c>
      <c r="E1031" s="213" t="s">
        <v>1288</v>
      </c>
      <c r="F1031" s="213" t="s">
        <v>1289</v>
      </c>
      <c r="G1031" s="200"/>
      <c r="H1031" s="200"/>
      <c r="I1031" s="203"/>
      <c r="J1031" s="214">
        <f>BK1031</f>
        <v>0</v>
      </c>
      <c r="K1031" s="200"/>
      <c r="L1031" s="205"/>
      <c r="M1031" s="206"/>
      <c r="N1031" s="207"/>
      <c r="O1031" s="207"/>
      <c r="P1031" s="208">
        <f>SUM(P1032:P1069)</f>
        <v>0</v>
      </c>
      <c r="Q1031" s="207"/>
      <c r="R1031" s="208">
        <f>SUM(R1032:R1069)</f>
        <v>0.010814000000000001</v>
      </c>
      <c r="S1031" s="207"/>
      <c r="T1031" s="209">
        <f>SUM(T1032:T1069)</f>
        <v>0.00029999999999999997</v>
      </c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R1031" s="210" t="s">
        <v>147</v>
      </c>
      <c r="AT1031" s="211" t="s">
        <v>72</v>
      </c>
      <c r="AU1031" s="211" t="s">
        <v>81</v>
      </c>
      <c r="AY1031" s="210" t="s">
        <v>139</v>
      </c>
      <c r="BK1031" s="212">
        <f>SUM(BK1032:BK1069)</f>
        <v>0</v>
      </c>
    </row>
    <row r="1032" s="2" customFormat="1" ht="24.15" customHeight="1">
      <c r="A1032" s="38"/>
      <c r="B1032" s="39"/>
      <c r="C1032" s="215" t="s">
        <v>1290</v>
      </c>
      <c r="D1032" s="215" t="s">
        <v>142</v>
      </c>
      <c r="E1032" s="216" t="s">
        <v>1291</v>
      </c>
      <c r="F1032" s="217" t="s">
        <v>1292</v>
      </c>
      <c r="G1032" s="218" t="s">
        <v>174</v>
      </c>
      <c r="H1032" s="219">
        <v>27</v>
      </c>
      <c r="I1032" s="220"/>
      <c r="J1032" s="221">
        <f>ROUND(I1032*H1032,2)</f>
        <v>0</v>
      </c>
      <c r="K1032" s="222"/>
      <c r="L1032" s="44"/>
      <c r="M1032" s="223" t="s">
        <v>1</v>
      </c>
      <c r="N1032" s="224" t="s">
        <v>39</v>
      </c>
      <c r="O1032" s="91"/>
      <c r="P1032" s="225">
        <f>O1032*H1032</f>
        <v>0</v>
      </c>
      <c r="Q1032" s="225">
        <v>0</v>
      </c>
      <c r="R1032" s="225">
        <f>Q1032*H1032</f>
        <v>0</v>
      </c>
      <c r="S1032" s="225">
        <v>0</v>
      </c>
      <c r="T1032" s="226">
        <f>S1032*H1032</f>
        <v>0</v>
      </c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R1032" s="227" t="s">
        <v>257</v>
      </c>
      <c r="AT1032" s="227" t="s">
        <v>142</v>
      </c>
      <c r="AU1032" s="227" t="s">
        <v>147</v>
      </c>
      <c r="AY1032" s="17" t="s">
        <v>139</v>
      </c>
      <c r="BE1032" s="228">
        <f>IF(N1032="základní",J1032,0)</f>
        <v>0</v>
      </c>
      <c r="BF1032" s="228">
        <f>IF(N1032="snížená",J1032,0)</f>
        <v>0</v>
      </c>
      <c r="BG1032" s="228">
        <f>IF(N1032="zákl. přenesená",J1032,0)</f>
        <v>0</v>
      </c>
      <c r="BH1032" s="228">
        <f>IF(N1032="sníž. přenesená",J1032,0)</f>
        <v>0</v>
      </c>
      <c r="BI1032" s="228">
        <f>IF(N1032="nulová",J1032,0)</f>
        <v>0</v>
      </c>
      <c r="BJ1032" s="17" t="s">
        <v>147</v>
      </c>
      <c r="BK1032" s="228">
        <f>ROUND(I1032*H1032,2)</f>
        <v>0</v>
      </c>
      <c r="BL1032" s="17" t="s">
        <v>257</v>
      </c>
      <c r="BM1032" s="227" t="s">
        <v>1293</v>
      </c>
    </row>
    <row r="1033" s="14" customFormat="1">
      <c r="A1033" s="14"/>
      <c r="B1033" s="240"/>
      <c r="C1033" s="241"/>
      <c r="D1033" s="231" t="s">
        <v>149</v>
      </c>
      <c r="E1033" s="242" t="s">
        <v>1</v>
      </c>
      <c r="F1033" s="243" t="s">
        <v>316</v>
      </c>
      <c r="G1033" s="241"/>
      <c r="H1033" s="244">
        <v>27</v>
      </c>
      <c r="I1033" s="245"/>
      <c r="J1033" s="241"/>
      <c r="K1033" s="241"/>
      <c r="L1033" s="246"/>
      <c r="M1033" s="247"/>
      <c r="N1033" s="248"/>
      <c r="O1033" s="248"/>
      <c r="P1033" s="248"/>
      <c r="Q1033" s="248"/>
      <c r="R1033" s="248"/>
      <c r="S1033" s="248"/>
      <c r="T1033" s="249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0" t="s">
        <v>149</v>
      </c>
      <c r="AU1033" s="250" t="s">
        <v>147</v>
      </c>
      <c r="AV1033" s="14" t="s">
        <v>147</v>
      </c>
      <c r="AW1033" s="14" t="s">
        <v>30</v>
      </c>
      <c r="AX1033" s="14" t="s">
        <v>81</v>
      </c>
      <c r="AY1033" s="250" t="s">
        <v>139</v>
      </c>
    </row>
    <row r="1034" s="2" customFormat="1" ht="21.75" customHeight="1">
      <c r="A1034" s="38"/>
      <c r="B1034" s="39"/>
      <c r="C1034" s="251" t="s">
        <v>1294</v>
      </c>
      <c r="D1034" s="251" t="s">
        <v>152</v>
      </c>
      <c r="E1034" s="252" t="s">
        <v>1003</v>
      </c>
      <c r="F1034" s="253" t="s">
        <v>1004</v>
      </c>
      <c r="G1034" s="254" t="s">
        <v>174</v>
      </c>
      <c r="H1034" s="255">
        <v>28.350000000000001</v>
      </c>
      <c r="I1034" s="256"/>
      <c r="J1034" s="257">
        <f>ROUND(I1034*H1034,2)</f>
        <v>0</v>
      </c>
      <c r="K1034" s="258"/>
      <c r="L1034" s="259"/>
      <c r="M1034" s="260" t="s">
        <v>1</v>
      </c>
      <c r="N1034" s="261" t="s">
        <v>39</v>
      </c>
      <c r="O1034" s="91"/>
      <c r="P1034" s="225">
        <f>O1034*H1034</f>
        <v>0</v>
      </c>
      <c r="Q1034" s="225">
        <v>0.00016000000000000001</v>
      </c>
      <c r="R1034" s="225">
        <f>Q1034*H1034</f>
        <v>0.004536000000000001</v>
      </c>
      <c r="S1034" s="225">
        <v>0</v>
      </c>
      <c r="T1034" s="226">
        <f>S1034*H1034</f>
        <v>0</v>
      </c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R1034" s="227" t="s">
        <v>338</v>
      </c>
      <c r="AT1034" s="227" t="s">
        <v>152</v>
      </c>
      <c r="AU1034" s="227" t="s">
        <v>147</v>
      </c>
      <c r="AY1034" s="17" t="s">
        <v>139</v>
      </c>
      <c r="BE1034" s="228">
        <f>IF(N1034="základní",J1034,0)</f>
        <v>0</v>
      </c>
      <c r="BF1034" s="228">
        <f>IF(N1034="snížená",J1034,0)</f>
        <v>0</v>
      </c>
      <c r="BG1034" s="228">
        <f>IF(N1034="zákl. přenesená",J1034,0)</f>
        <v>0</v>
      </c>
      <c r="BH1034" s="228">
        <f>IF(N1034="sníž. přenesená",J1034,0)</f>
        <v>0</v>
      </c>
      <c r="BI1034" s="228">
        <f>IF(N1034="nulová",J1034,0)</f>
        <v>0</v>
      </c>
      <c r="BJ1034" s="17" t="s">
        <v>147</v>
      </c>
      <c r="BK1034" s="228">
        <f>ROUND(I1034*H1034,2)</f>
        <v>0</v>
      </c>
      <c r="BL1034" s="17" t="s">
        <v>257</v>
      </c>
      <c r="BM1034" s="227" t="s">
        <v>1295</v>
      </c>
    </row>
    <row r="1035" s="14" customFormat="1">
      <c r="A1035" s="14"/>
      <c r="B1035" s="240"/>
      <c r="C1035" s="241"/>
      <c r="D1035" s="231" t="s">
        <v>149</v>
      </c>
      <c r="E1035" s="242" t="s">
        <v>1</v>
      </c>
      <c r="F1035" s="243" t="s">
        <v>316</v>
      </c>
      <c r="G1035" s="241"/>
      <c r="H1035" s="244">
        <v>27</v>
      </c>
      <c r="I1035" s="245"/>
      <c r="J1035" s="241"/>
      <c r="K1035" s="241"/>
      <c r="L1035" s="246"/>
      <c r="M1035" s="247"/>
      <c r="N1035" s="248"/>
      <c r="O1035" s="248"/>
      <c r="P1035" s="248"/>
      <c r="Q1035" s="248"/>
      <c r="R1035" s="248"/>
      <c r="S1035" s="248"/>
      <c r="T1035" s="249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50" t="s">
        <v>149</v>
      </c>
      <c r="AU1035" s="250" t="s">
        <v>147</v>
      </c>
      <c r="AV1035" s="14" t="s">
        <v>147</v>
      </c>
      <c r="AW1035" s="14" t="s">
        <v>30</v>
      </c>
      <c r="AX1035" s="14" t="s">
        <v>81</v>
      </c>
      <c r="AY1035" s="250" t="s">
        <v>139</v>
      </c>
    </row>
    <row r="1036" s="14" customFormat="1">
      <c r="A1036" s="14"/>
      <c r="B1036" s="240"/>
      <c r="C1036" s="241"/>
      <c r="D1036" s="231" t="s">
        <v>149</v>
      </c>
      <c r="E1036" s="241"/>
      <c r="F1036" s="243" t="s">
        <v>1296</v>
      </c>
      <c r="G1036" s="241"/>
      <c r="H1036" s="244">
        <v>28.350000000000001</v>
      </c>
      <c r="I1036" s="245"/>
      <c r="J1036" s="241"/>
      <c r="K1036" s="241"/>
      <c r="L1036" s="246"/>
      <c r="M1036" s="247"/>
      <c r="N1036" s="248"/>
      <c r="O1036" s="248"/>
      <c r="P1036" s="248"/>
      <c r="Q1036" s="248"/>
      <c r="R1036" s="248"/>
      <c r="S1036" s="248"/>
      <c r="T1036" s="249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50" t="s">
        <v>149</v>
      </c>
      <c r="AU1036" s="250" t="s">
        <v>147</v>
      </c>
      <c r="AV1036" s="14" t="s">
        <v>147</v>
      </c>
      <c r="AW1036" s="14" t="s">
        <v>4</v>
      </c>
      <c r="AX1036" s="14" t="s">
        <v>81</v>
      </c>
      <c r="AY1036" s="250" t="s">
        <v>139</v>
      </c>
    </row>
    <row r="1037" s="2" customFormat="1" ht="24.15" customHeight="1">
      <c r="A1037" s="38"/>
      <c r="B1037" s="39"/>
      <c r="C1037" s="215" t="s">
        <v>1297</v>
      </c>
      <c r="D1037" s="215" t="s">
        <v>142</v>
      </c>
      <c r="E1037" s="216" t="s">
        <v>1298</v>
      </c>
      <c r="F1037" s="217" t="s">
        <v>1299</v>
      </c>
      <c r="G1037" s="218" t="s">
        <v>160</v>
      </c>
      <c r="H1037" s="219">
        <v>6</v>
      </c>
      <c r="I1037" s="220"/>
      <c r="J1037" s="221">
        <f>ROUND(I1037*H1037,2)</f>
        <v>0</v>
      </c>
      <c r="K1037" s="222"/>
      <c r="L1037" s="44"/>
      <c r="M1037" s="223" t="s">
        <v>1</v>
      </c>
      <c r="N1037" s="224" t="s">
        <v>39</v>
      </c>
      <c r="O1037" s="91"/>
      <c r="P1037" s="225">
        <f>O1037*H1037</f>
        <v>0</v>
      </c>
      <c r="Q1037" s="225">
        <v>0</v>
      </c>
      <c r="R1037" s="225">
        <f>Q1037*H1037</f>
        <v>0</v>
      </c>
      <c r="S1037" s="225">
        <v>0</v>
      </c>
      <c r="T1037" s="226">
        <f>S1037*H1037</f>
        <v>0</v>
      </c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R1037" s="227" t="s">
        <v>257</v>
      </c>
      <c r="AT1037" s="227" t="s">
        <v>142</v>
      </c>
      <c r="AU1037" s="227" t="s">
        <v>147</v>
      </c>
      <c r="AY1037" s="17" t="s">
        <v>139</v>
      </c>
      <c r="BE1037" s="228">
        <f>IF(N1037="základní",J1037,0)</f>
        <v>0</v>
      </c>
      <c r="BF1037" s="228">
        <f>IF(N1037="snížená",J1037,0)</f>
        <v>0</v>
      </c>
      <c r="BG1037" s="228">
        <f>IF(N1037="zákl. přenesená",J1037,0)</f>
        <v>0</v>
      </c>
      <c r="BH1037" s="228">
        <f>IF(N1037="sníž. přenesená",J1037,0)</f>
        <v>0</v>
      </c>
      <c r="BI1037" s="228">
        <f>IF(N1037="nulová",J1037,0)</f>
        <v>0</v>
      </c>
      <c r="BJ1037" s="17" t="s">
        <v>147</v>
      </c>
      <c r="BK1037" s="228">
        <f>ROUND(I1037*H1037,2)</f>
        <v>0</v>
      </c>
      <c r="BL1037" s="17" t="s">
        <v>257</v>
      </c>
      <c r="BM1037" s="227" t="s">
        <v>1300</v>
      </c>
    </row>
    <row r="1038" s="14" customFormat="1">
      <c r="A1038" s="14"/>
      <c r="B1038" s="240"/>
      <c r="C1038" s="241"/>
      <c r="D1038" s="231" t="s">
        <v>149</v>
      </c>
      <c r="E1038" s="242" t="s">
        <v>1</v>
      </c>
      <c r="F1038" s="243" t="s">
        <v>176</v>
      </c>
      <c r="G1038" s="241"/>
      <c r="H1038" s="244">
        <v>6</v>
      </c>
      <c r="I1038" s="245"/>
      <c r="J1038" s="241"/>
      <c r="K1038" s="241"/>
      <c r="L1038" s="246"/>
      <c r="M1038" s="247"/>
      <c r="N1038" s="248"/>
      <c r="O1038" s="248"/>
      <c r="P1038" s="248"/>
      <c r="Q1038" s="248"/>
      <c r="R1038" s="248"/>
      <c r="S1038" s="248"/>
      <c r="T1038" s="249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50" t="s">
        <v>149</v>
      </c>
      <c r="AU1038" s="250" t="s">
        <v>147</v>
      </c>
      <c r="AV1038" s="14" t="s">
        <v>147</v>
      </c>
      <c r="AW1038" s="14" t="s">
        <v>30</v>
      </c>
      <c r="AX1038" s="14" t="s">
        <v>81</v>
      </c>
      <c r="AY1038" s="250" t="s">
        <v>139</v>
      </c>
    </row>
    <row r="1039" s="2" customFormat="1" ht="24.15" customHeight="1">
      <c r="A1039" s="38"/>
      <c r="B1039" s="39"/>
      <c r="C1039" s="251" t="s">
        <v>1301</v>
      </c>
      <c r="D1039" s="251" t="s">
        <v>152</v>
      </c>
      <c r="E1039" s="252" t="s">
        <v>1302</v>
      </c>
      <c r="F1039" s="253" t="s">
        <v>1303</v>
      </c>
      <c r="G1039" s="254" t="s">
        <v>160</v>
      </c>
      <c r="H1039" s="255">
        <v>6</v>
      </c>
      <c r="I1039" s="256"/>
      <c r="J1039" s="257">
        <f>ROUND(I1039*H1039,2)</f>
        <v>0</v>
      </c>
      <c r="K1039" s="258"/>
      <c r="L1039" s="259"/>
      <c r="M1039" s="260" t="s">
        <v>1</v>
      </c>
      <c r="N1039" s="261" t="s">
        <v>39</v>
      </c>
      <c r="O1039" s="91"/>
      <c r="P1039" s="225">
        <f>O1039*H1039</f>
        <v>0</v>
      </c>
      <c r="Q1039" s="225">
        <v>4.0000000000000003E-05</v>
      </c>
      <c r="R1039" s="225">
        <f>Q1039*H1039</f>
        <v>0.00024000000000000003</v>
      </c>
      <c r="S1039" s="225">
        <v>0</v>
      </c>
      <c r="T1039" s="226">
        <f>S1039*H1039</f>
        <v>0</v>
      </c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R1039" s="227" t="s">
        <v>338</v>
      </c>
      <c r="AT1039" s="227" t="s">
        <v>152</v>
      </c>
      <c r="AU1039" s="227" t="s">
        <v>147</v>
      </c>
      <c r="AY1039" s="17" t="s">
        <v>139</v>
      </c>
      <c r="BE1039" s="228">
        <f>IF(N1039="základní",J1039,0)</f>
        <v>0</v>
      </c>
      <c r="BF1039" s="228">
        <f>IF(N1039="snížená",J1039,0)</f>
        <v>0</v>
      </c>
      <c r="BG1039" s="228">
        <f>IF(N1039="zákl. přenesená",J1039,0)</f>
        <v>0</v>
      </c>
      <c r="BH1039" s="228">
        <f>IF(N1039="sníž. přenesená",J1039,0)</f>
        <v>0</v>
      </c>
      <c r="BI1039" s="228">
        <f>IF(N1039="nulová",J1039,0)</f>
        <v>0</v>
      </c>
      <c r="BJ1039" s="17" t="s">
        <v>147</v>
      </c>
      <c r="BK1039" s="228">
        <f>ROUND(I1039*H1039,2)</f>
        <v>0</v>
      </c>
      <c r="BL1039" s="17" t="s">
        <v>257</v>
      </c>
      <c r="BM1039" s="227" t="s">
        <v>1304</v>
      </c>
    </row>
    <row r="1040" s="14" customFormat="1">
      <c r="A1040" s="14"/>
      <c r="B1040" s="240"/>
      <c r="C1040" s="241"/>
      <c r="D1040" s="231" t="s">
        <v>149</v>
      </c>
      <c r="E1040" s="242" t="s">
        <v>1</v>
      </c>
      <c r="F1040" s="243" t="s">
        <v>176</v>
      </c>
      <c r="G1040" s="241"/>
      <c r="H1040" s="244">
        <v>6</v>
      </c>
      <c r="I1040" s="245"/>
      <c r="J1040" s="241"/>
      <c r="K1040" s="241"/>
      <c r="L1040" s="246"/>
      <c r="M1040" s="247"/>
      <c r="N1040" s="248"/>
      <c r="O1040" s="248"/>
      <c r="P1040" s="248"/>
      <c r="Q1040" s="248"/>
      <c r="R1040" s="248"/>
      <c r="S1040" s="248"/>
      <c r="T1040" s="249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0" t="s">
        <v>149</v>
      </c>
      <c r="AU1040" s="250" t="s">
        <v>147</v>
      </c>
      <c r="AV1040" s="14" t="s">
        <v>147</v>
      </c>
      <c r="AW1040" s="14" t="s">
        <v>30</v>
      </c>
      <c r="AX1040" s="14" t="s">
        <v>81</v>
      </c>
      <c r="AY1040" s="250" t="s">
        <v>139</v>
      </c>
    </row>
    <row r="1041" s="2" customFormat="1" ht="24.15" customHeight="1">
      <c r="A1041" s="38"/>
      <c r="B1041" s="39"/>
      <c r="C1041" s="215" t="s">
        <v>1305</v>
      </c>
      <c r="D1041" s="215" t="s">
        <v>142</v>
      </c>
      <c r="E1041" s="216" t="s">
        <v>1298</v>
      </c>
      <c r="F1041" s="217" t="s">
        <v>1299</v>
      </c>
      <c r="G1041" s="218" t="s">
        <v>160</v>
      </c>
      <c r="H1041" s="219">
        <v>1</v>
      </c>
      <c r="I1041" s="220"/>
      <c r="J1041" s="221">
        <f>ROUND(I1041*H1041,2)</f>
        <v>0</v>
      </c>
      <c r="K1041" s="222"/>
      <c r="L1041" s="44"/>
      <c r="M1041" s="223" t="s">
        <v>1</v>
      </c>
      <c r="N1041" s="224" t="s">
        <v>39</v>
      </c>
      <c r="O1041" s="91"/>
      <c r="P1041" s="225">
        <f>O1041*H1041</f>
        <v>0</v>
      </c>
      <c r="Q1041" s="225">
        <v>0</v>
      </c>
      <c r="R1041" s="225">
        <f>Q1041*H1041</f>
        <v>0</v>
      </c>
      <c r="S1041" s="225">
        <v>0</v>
      </c>
      <c r="T1041" s="226">
        <f>S1041*H1041</f>
        <v>0</v>
      </c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R1041" s="227" t="s">
        <v>257</v>
      </c>
      <c r="AT1041" s="227" t="s">
        <v>142</v>
      </c>
      <c r="AU1041" s="227" t="s">
        <v>147</v>
      </c>
      <c r="AY1041" s="17" t="s">
        <v>139</v>
      </c>
      <c r="BE1041" s="228">
        <f>IF(N1041="základní",J1041,0)</f>
        <v>0</v>
      </c>
      <c r="BF1041" s="228">
        <f>IF(N1041="snížená",J1041,0)</f>
        <v>0</v>
      </c>
      <c r="BG1041" s="228">
        <f>IF(N1041="zákl. přenesená",J1041,0)</f>
        <v>0</v>
      </c>
      <c r="BH1041" s="228">
        <f>IF(N1041="sníž. přenesená",J1041,0)</f>
        <v>0</v>
      </c>
      <c r="BI1041" s="228">
        <f>IF(N1041="nulová",J1041,0)</f>
        <v>0</v>
      </c>
      <c r="BJ1041" s="17" t="s">
        <v>147</v>
      </c>
      <c r="BK1041" s="228">
        <f>ROUND(I1041*H1041,2)</f>
        <v>0</v>
      </c>
      <c r="BL1041" s="17" t="s">
        <v>257</v>
      </c>
      <c r="BM1041" s="227" t="s">
        <v>1306</v>
      </c>
    </row>
    <row r="1042" s="2" customFormat="1" ht="24.15" customHeight="1">
      <c r="A1042" s="38"/>
      <c r="B1042" s="39"/>
      <c r="C1042" s="251" t="s">
        <v>1307</v>
      </c>
      <c r="D1042" s="251" t="s">
        <v>152</v>
      </c>
      <c r="E1042" s="252" t="s">
        <v>1308</v>
      </c>
      <c r="F1042" s="253" t="s">
        <v>1309</v>
      </c>
      <c r="G1042" s="254" t="s">
        <v>160</v>
      </c>
      <c r="H1042" s="255">
        <v>1</v>
      </c>
      <c r="I1042" s="256"/>
      <c r="J1042" s="257">
        <f>ROUND(I1042*H1042,2)</f>
        <v>0</v>
      </c>
      <c r="K1042" s="258"/>
      <c r="L1042" s="259"/>
      <c r="M1042" s="260" t="s">
        <v>1</v>
      </c>
      <c r="N1042" s="261" t="s">
        <v>39</v>
      </c>
      <c r="O1042" s="91"/>
      <c r="P1042" s="225">
        <f>O1042*H1042</f>
        <v>0</v>
      </c>
      <c r="Q1042" s="225">
        <v>0.0010100000000000001</v>
      </c>
      <c r="R1042" s="225">
        <f>Q1042*H1042</f>
        <v>0.0010100000000000001</v>
      </c>
      <c r="S1042" s="225">
        <v>0</v>
      </c>
      <c r="T1042" s="226">
        <f>S1042*H1042</f>
        <v>0</v>
      </c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R1042" s="227" t="s">
        <v>338</v>
      </c>
      <c r="AT1042" s="227" t="s">
        <v>152</v>
      </c>
      <c r="AU1042" s="227" t="s">
        <v>147</v>
      </c>
      <c r="AY1042" s="17" t="s">
        <v>139</v>
      </c>
      <c r="BE1042" s="228">
        <f>IF(N1042="základní",J1042,0)</f>
        <v>0</v>
      </c>
      <c r="BF1042" s="228">
        <f>IF(N1042="snížená",J1042,0)</f>
        <v>0</v>
      </c>
      <c r="BG1042" s="228">
        <f>IF(N1042="zákl. přenesená",J1042,0)</f>
        <v>0</v>
      </c>
      <c r="BH1042" s="228">
        <f>IF(N1042="sníž. přenesená",J1042,0)</f>
        <v>0</v>
      </c>
      <c r="BI1042" s="228">
        <f>IF(N1042="nulová",J1042,0)</f>
        <v>0</v>
      </c>
      <c r="BJ1042" s="17" t="s">
        <v>147</v>
      </c>
      <c r="BK1042" s="228">
        <f>ROUND(I1042*H1042,2)</f>
        <v>0</v>
      </c>
      <c r="BL1042" s="17" t="s">
        <v>257</v>
      </c>
      <c r="BM1042" s="227" t="s">
        <v>1310</v>
      </c>
    </row>
    <row r="1043" s="2" customFormat="1" ht="21.75" customHeight="1">
      <c r="A1043" s="38"/>
      <c r="B1043" s="39"/>
      <c r="C1043" s="215" t="s">
        <v>1311</v>
      </c>
      <c r="D1043" s="215" t="s">
        <v>142</v>
      </c>
      <c r="E1043" s="216" t="s">
        <v>1312</v>
      </c>
      <c r="F1043" s="217" t="s">
        <v>1313</v>
      </c>
      <c r="G1043" s="218" t="s">
        <v>174</v>
      </c>
      <c r="H1043" s="219">
        <v>27</v>
      </c>
      <c r="I1043" s="220"/>
      <c r="J1043" s="221">
        <f>ROUND(I1043*H1043,2)</f>
        <v>0</v>
      </c>
      <c r="K1043" s="222"/>
      <c r="L1043" s="44"/>
      <c r="M1043" s="223" t="s">
        <v>1</v>
      </c>
      <c r="N1043" s="224" t="s">
        <v>39</v>
      </c>
      <c r="O1043" s="91"/>
      <c r="P1043" s="225">
        <f>O1043*H1043</f>
        <v>0</v>
      </c>
      <c r="Q1043" s="225">
        <v>0</v>
      </c>
      <c r="R1043" s="225">
        <f>Q1043*H1043</f>
        <v>0</v>
      </c>
      <c r="S1043" s="225">
        <v>0</v>
      </c>
      <c r="T1043" s="226">
        <f>S1043*H1043</f>
        <v>0</v>
      </c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227" t="s">
        <v>257</v>
      </c>
      <c r="AT1043" s="227" t="s">
        <v>142</v>
      </c>
      <c r="AU1043" s="227" t="s">
        <v>147</v>
      </c>
      <c r="AY1043" s="17" t="s">
        <v>139</v>
      </c>
      <c r="BE1043" s="228">
        <f>IF(N1043="základní",J1043,0)</f>
        <v>0</v>
      </c>
      <c r="BF1043" s="228">
        <f>IF(N1043="snížená",J1043,0)</f>
        <v>0</v>
      </c>
      <c r="BG1043" s="228">
        <f>IF(N1043="zákl. přenesená",J1043,0)</f>
        <v>0</v>
      </c>
      <c r="BH1043" s="228">
        <f>IF(N1043="sníž. přenesená",J1043,0)</f>
        <v>0</v>
      </c>
      <c r="BI1043" s="228">
        <f>IF(N1043="nulová",J1043,0)</f>
        <v>0</v>
      </c>
      <c r="BJ1043" s="17" t="s">
        <v>147</v>
      </c>
      <c r="BK1043" s="228">
        <f>ROUND(I1043*H1043,2)</f>
        <v>0</v>
      </c>
      <c r="BL1043" s="17" t="s">
        <v>257</v>
      </c>
      <c r="BM1043" s="227" t="s">
        <v>1314</v>
      </c>
    </row>
    <row r="1044" s="14" customFormat="1">
      <c r="A1044" s="14"/>
      <c r="B1044" s="240"/>
      <c r="C1044" s="241"/>
      <c r="D1044" s="231" t="s">
        <v>149</v>
      </c>
      <c r="E1044" s="242" t="s">
        <v>1</v>
      </c>
      <c r="F1044" s="243" t="s">
        <v>316</v>
      </c>
      <c r="G1044" s="241"/>
      <c r="H1044" s="244">
        <v>27</v>
      </c>
      <c r="I1044" s="245"/>
      <c r="J1044" s="241"/>
      <c r="K1044" s="241"/>
      <c r="L1044" s="246"/>
      <c r="M1044" s="247"/>
      <c r="N1044" s="248"/>
      <c r="O1044" s="248"/>
      <c r="P1044" s="248"/>
      <c r="Q1044" s="248"/>
      <c r="R1044" s="248"/>
      <c r="S1044" s="248"/>
      <c r="T1044" s="249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50" t="s">
        <v>149</v>
      </c>
      <c r="AU1044" s="250" t="s">
        <v>147</v>
      </c>
      <c r="AV1044" s="14" t="s">
        <v>147</v>
      </c>
      <c r="AW1044" s="14" t="s">
        <v>30</v>
      </c>
      <c r="AX1044" s="14" t="s">
        <v>81</v>
      </c>
      <c r="AY1044" s="250" t="s">
        <v>139</v>
      </c>
    </row>
    <row r="1045" s="2" customFormat="1" ht="24.15" customHeight="1">
      <c r="A1045" s="38"/>
      <c r="B1045" s="39"/>
      <c r="C1045" s="251" t="s">
        <v>1315</v>
      </c>
      <c r="D1045" s="251" t="s">
        <v>152</v>
      </c>
      <c r="E1045" s="252" t="s">
        <v>1316</v>
      </c>
      <c r="F1045" s="253" t="s">
        <v>1317</v>
      </c>
      <c r="G1045" s="254" t="s">
        <v>174</v>
      </c>
      <c r="H1045" s="255">
        <v>39.600000000000001</v>
      </c>
      <c r="I1045" s="256"/>
      <c r="J1045" s="257">
        <f>ROUND(I1045*H1045,2)</f>
        <v>0</v>
      </c>
      <c r="K1045" s="258"/>
      <c r="L1045" s="259"/>
      <c r="M1045" s="260" t="s">
        <v>1</v>
      </c>
      <c r="N1045" s="261" t="s">
        <v>39</v>
      </c>
      <c r="O1045" s="91"/>
      <c r="P1045" s="225">
        <f>O1045*H1045</f>
        <v>0</v>
      </c>
      <c r="Q1045" s="225">
        <v>4.0000000000000003E-05</v>
      </c>
      <c r="R1045" s="225">
        <f>Q1045*H1045</f>
        <v>0.0015840000000000001</v>
      </c>
      <c r="S1045" s="225">
        <v>0</v>
      </c>
      <c r="T1045" s="226">
        <f>S1045*H1045</f>
        <v>0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227" t="s">
        <v>338</v>
      </c>
      <c r="AT1045" s="227" t="s">
        <v>152</v>
      </c>
      <c r="AU1045" s="227" t="s">
        <v>147</v>
      </c>
      <c r="AY1045" s="17" t="s">
        <v>139</v>
      </c>
      <c r="BE1045" s="228">
        <f>IF(N1045="základní",J1045,0)</f>
        <v>0</v>
      </c>
      <c r="BF1045" s="228">
        <f>IF(N1045="snížená",J1045,0)</f>
        <v>0</v>
      </c>
      <c r="BG1045" s="228">
        <f>IF(N1045="zákl. přenesená",J1045,0)</f>
        <v>0</v>
      </c>
      <c r="BH1045" s="228">
        <f>IF(N1045="sníž. přenesená",J1045,0)</f>
        <v>0</v>
      </c>
      <c r="BI1045" s="228">
        <f>IF(N1045="nulová",J1045,0)</f>
        <v>0</v>
      </c>
      <c r="BJ1045" s="17" t="s">
        <v>147</v>
      </c>
      <c r="BK1045" s="228">
        <f>ROUND(I1045*H1045,2)</f>
        <v>0</v>
      </c>
      <c r="BL1045" s="17" t="s">
        <v>257</v>
      </c>
      <c r="BM1045" s="227" t="s">
        <v>1318</v>
      </c>
    </row>
    <row r="1046" s="14" customFormat="1">
      <c r="A1046" s="14"/>
      <c r="B1046" s="240"/>
      <c r="C1046" s="241"/>
      <c r="D1046" s="231" t="s">
        <v>149</v>
      </c>
      <c r="E1046" s="242" t="s">
        <v>1</v>
      </c>
      <c r="F1046" s="243" t="s">
        <v>343</v>
      </c>
      <c r="G1046" s="241"/>
      <c r="H1046" s="244">
        <v>33</v>
      </c>
      <c r="I1046" s="245"/>
      <c r="J1046" s="241"/>
      <c r="K1046" s="241"/>
      <c r="L1046" s="246"/>
      <c r="M1046" s="247"/>
      <c r="N1046" s="248"/>
      <c r="O1046" s="248"/>
      <c r="P1046" s="248"/>
      <c r="Q1046" s="248"/>
      <c r="R1046" s="248"/>
      <c r="S1046" s="248"/>
      <c r="T1046" s="249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50" t="s">
        <v>149</v>
      </c>
      <c r="AU1046" s="250" t="s">
        <v>147</v>
      </c>
      <c r="AV1046" s="14" t="s">
        <v>147</v>
      </c>
      <c r="AW1046" s="14" t="s">
        <v>30</v>
      </c>
      <c r="AX1046" s="14" t="s">
        <v>81</v>
      </c>
      <c r="AY1046" s="250" t="s">
        <v>139</v>
      </c>
    </row>
    <row r="1047" s="14" customFormat="1">
      <c r="A1047" s="14"/>
      <c r="B1047" s="240"/>
      <c r="C1047" s="241"/>
      <c r="D1047" s="231" t="s">
        <v>149</v>
      </c>
      <c r="E1047" s="241"/>
      <c r="F1047" s="243" t="s">
        <v>1319</v>
      </c>
      <c r="G1047" s="241"/>
      <c r="H1047" s="244">
        <v>39.600000000000001</v>
      </c>
      <c r="I1047" s="245"/>
      <c r="J1047" s="241"/>
      <c r="K1047" s="241"/>
      <c r="L1047" s="246"/>
      <c r="M1047" s="247"/>
      <c r="N1047" s="248"/>
      <c r="O1047" s="248"/>
      <c r="P1047" s="248"/>
      <c r="Q1047" s="248"/>
      <c r="R1047" s="248"/>
      <c r="S1047" s="248"/>
      <c r="T1047" s="249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0" t="s">
        <v>149</v>
      </c>
      <c r="AU1047" s="250" t="s">
        <v>147</v>
      </c>
      <c r="AV1047" s="14" t="s">
        <v>147</v>
      </c>
      <c r="AW1047" s="14" t="s">
        <v>4</v>
      </c>
      <c r="AX1047" s="14" t="s">
        <v>81</v>
      </c>
      <c r="AY1047" s="250" t="s">
        <v>139</v>
      </c>
    </row>
    <row r="1048" s="2" customFormat="1" ht="24.15" customHeight="1">
      <c r="A1048" s="38"/>
      <c r="B1048" s="39"/>
      <c r="C1048" s="215" t="s">
        <v>1320</v>
      </c>
      <c r="D1048" s="215" t="s">
        <v>142</v>
      </c>
      <c r="E1048" s="216" t="s">
        <v>1321</v>
      </c>
      <c r="F1048" s="217" t="s">
        <v>1322</v>
      </c>
      <c r="G1048" s="218" t="s">
        <v>174</v>
      </c>
      <c r="H1048" s="219">
        <v>27</v>
      </c>
      <c r="I1048" s="220"/>
      <c r="J1048" s="221">
        <f>ROUND(I1048*H1048,2)</f>
        <v>0</v>
      </c>
      <c r="K1048" s="222"/>
      <c r="L1048" s="44"/>
      <c r="M1048" s="223" t="s">
        <v>1</v>
      </c>
      <c r="N1048" s="224" t="s">
        <v>39</v>
      </c>
      <c r="O1048" s="91"/>
      <c r="P1048" s="225">
        <f>O1048*H1048</f>
        <v>0</v>
      </c>
      <c r="Q1048" s="225">
        <v>0</v>
      </c>
      <c r="R1048" s="225">
        <f>Q1048*H1048</f>
        <v>0</v>
      </c>
      <c r="S1048" s="225">
        <v>0</v>
      </c>
      <c r="T1048" s="226">
        <f>S1048*H1048</f>
        <v>0</v>
      </c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R1048" s="227" t="s">
        <v>257</v>
      </c>
      <c r="AT1048" s="227" t="s">
        <v>142</v>
      </c>
      <c r="AU1048" s="227" t="s">
        <v>147</v>
      </c>
      <c r="AY1048" s="17" t="s">
        <v>139</v>
      </c>
      <c r="BE1048" s="228">
        <f>IF(N1048="základní",J1048,0)</f>
        <v>0</v>
      </c>
      <c r="BF1048" s="228">
        <f>IF(N1048="snížená",J1048,0)</f>
        <v>0</v>
      </c>
      <c r="BG1048" s="228">
        <f>IF(N1048="zákl. přenesená",J1048,0)</f>
        <v>0</v>
      </c>
      <c r="BH1048" s="228">
        <f>IF(N1048="sníž. přenesená",J1048,0)</f>
        <v>0</v>
      </c>
      <c r="BI1048" s="228">
        <f>IF(N1048="nulová",J1048,0)</f>
        <v>0</v>
      </c>
      <c r="BJ1048" s="17" t="s">
        <v>147</v>
      </c>
      <c r="BK1048" s="228">
        <f>ROUND(I1048*H1048,2)</f>
        <v>0</v>
      </c>
      <c r="BL1048" s="17" t="s">
        <v>257</v>
      </c>
      <c r="BM1048" s="227" t="s">
        <v>1323</v>
      </c>
    </row>
    <row r="1049" s="2" customFormat="1" ht="24.15" customHeight="1">
      <c r="A1049" s="38"/>
      <c r="B1049" s="39"/>
      <c r="C1049" s="251" t="s">
        <v>1324</v>
      </c>
      <c r="D1049" s="251" t="s">
        <v>152</v>
      </c>
      <c r="E1049" s="252" t="s">
        <v>1325</v>
      </c>
      <c r="F1049" s="253" t="s">
        <v>1326</v>
      </c>
      <c r="G1049" s="254" t="s">
        <v>174</v>
      </c>
      <c r="H1049" s="255">
        <v>32.399999999999999</v>
      </c>
      <c r="I1049" s="256"/>
      <c r="J1049" s="257">
        <f>ROUND(I1049*H1049,2)</f>
        <v>0</v>
      </c>
      <c r="K1049" s="258"/>
      <c r="L1049" s="259"/>
      <c r="M1049" s="260" t="s">
        <v>1</v>
      </c>
      <c r="N1049" s="261" t="s">
        <v>39</v>
      </c>
      <c r="O1049" s="91"/>
      <c r="P1049" s="225">
        <f>O1049*H1049</f>
        <v>0</v>
      </c>
      <c r="Q1049" s="225">
        <v>6.0000000000000002E-05</v>
      </c>
      <c r="R1049" s="225">
        <f>Q1049*H1049</f>
        <v>0.001944</v>
      </c>
      <c r="S1049" s="225">
        <v>0</v>
      </c>
      <c r="T1049" s="226">
        <f>S1049*H1049</f>
        <v>0</v>
      </c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227" t="s">
        <v>338</v>
      </c>
      <c r="AT1049" s="227" t="s">
        <v>152</v>
      </c>
      <c r="AU1049" s="227" t="s">
        <v>147</v>
      </c>
      <c r="AY1049" s="17" t="s">
        <v>139</v>
      </c>
      <c r="BE1049" s="228">
        <f>IF(N1049="základní",J1049,0)</f>
        <v>0</v>
      </c>
      <c r="BF1049" s="228">
        <f>IF(N1049="snížená",J1049,0)</f>
        <v>0</v>
      </c>
      <c r="BG1049" s="228">
        <f>IF(N1049="zákl. přenesená",J1049,0)</f>
        <v>0</v>
      </c>
      <c r="BH1049" s="228">
        <f>IF(N1049="sníž. přenesená",J1049,0)</f>
        <v>0</v>
      </c>
      <c r="BI1049" s="228">
        <f>IF(N1049="nulová",J1049,0)</f>
        <v>0</v>
      </c>
      <c r="BJ1049" s="17" t="s">
        <v>147</v>
      </c>
      <c r="BK1049" s="228">
        <f>ROUND(I1049*H1049,2)</f>
        <v>0</v>
      </c>
      <c r="BL1049" s="17" t="s">
        <v>257</v>
      </c>
      <c r="BM1049" s="227" t="s">
        <v>1327</v>
      </c>
    </row>
    <row r="1050" s="14" customFormat="1">
      <c r="A1050" s="14"/>
      <c r="B1050" s="240"/>
      <c r="C1050" s="241"/>
      <c r="D1050" s="231" t="s">
        <v>149</v>
      </c>
      <c r="E1050" s="241"/>
      <c r="F1050" s="243" t="s">
        <v>1328</v>
      </c>
      <c r="G1050" s="241"/>
      <c r="H1050" s="244">
        <v>32.399999999999999</v>
      </c>
      <c r="I1050" s="245"/>
      <c r="J1050" s="241"/>
      <c r="K1050" s="241"/>
      <c r="L1050" s="246"/>
      <c r="M1050" s="247"/>
      <c r="N1050" s="248"/>
      <c r="O1050" s="248"/>
      <c r="P1050" s="248"/>
      <c r="Q1050" s="248"/>
      <c r="R1050" s="248"/>
      <c r="S1050" s="248"/>
      <c r="T1050" s="249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50" t="s">
        <v>149</v>
      </c>
      <c r="AU1050" s="250" t="s">
        <v>147</v>
      </c>
      <c r="AV1050" s="14" t="s">
        <v>147</v>
      </c>
      <c r="AW1050" s="14" t="s">
        <v>4</v>
      </c>
      <c r="AX1050" s="14" t="s">
        <v>81</v>
      </c>
      <c r="AY1050" s="250" t="s">
        <v>139</v>
      </c>
    </row>
    <row r="1051" s="2" customFormat="1" ht="21.75" customHeight="1">
      <c r="A1051" s="38"/>
      <c r="B1051" s="39"/>
      <c r="C1051" s="215" t="s">
        <v>1329</v>
      </c>
      <c r="D1051" s="215" t="s">
        <v>142</v>
      </c>
      <c r="E1051" s="216" t="s">
        <v>1330</v>
      </c>
      <c r="F1051" s="217" t="s">
        <v>1331</v>
      </c>
      <c r="G1051" s="218" t="s">
        <v>160</v>
      </c>
      <c r="H1051" s="219">
        <v>1</v>
      </c>
      <c r="I1051" s="220"/>
      <c r="J1051" s="221">
        <f>ROUND(I1051*H1051,2)</f>
        <v>0</v>
      </c>
      <c r="K1051" s="222"/>
      <c r="L1051" s="44"/>
      <c r="M1051" s="223" t="s">
        <v>1</v>
      </c>
      <c r="N1051" s="224" t="s">
        <v>39</v>
      </c>
      <c r="O1051" s="91"/>
      <c r="P1051" s="225">
        <f>O1051*H1051</f>
        <v>0</v>
      </c>
      <c r="Q1051" s="225">
        <v>0</v>
      </c>
      <c r="R1051" s="225">
        <f>Q1051*H1051</f>
        <v>0</v>
      </c>
      <c r="S1051" s="225">
        <v>0</v>
      </c>
      <c r="T1051" s="226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227" t="s">
        <v>257</v>
      </c>
      <c r="AT1051" s="227" t="s">
        <v>142</v>
      </c>
      <c r="AU1051" s="227" t="s">
        <v>147</v>
      </c>
      <c r="AY1051" s="17" t="s">
        <v>139</v>
      </c>
      <c r="BE1051" s="228">
        <f>IF(N1051="základní",J1051,0)</f>
        <v>0</v>
      </c>
      <c r="BF1051" s="228">
        <f>IF(N1051="snížená",J1051,0)</f>
        <v>0</v>
      </c>
      <c r="BG1051" s="228">
        <f>IF(N1051="zákl. přenesená",J1051,0)</f>
        <v>0</v>
      </c>
      <c r="BH1051" s="228">
        <f>IF(N1051="sníž. přenesená",J1051,0)</f>
        <v>0</v>
      </c>
      <c r="BI1051" s="228">
        <f>IF(N1051="nulová",J1051,0)</f>
        <v>0</v>
      </c>
      <c r="BJ1051" s="17" t="s">
        <v>147</v>
      </c>
      <c r="BK1051" s="228">
        <f>ROUND(I1051*H1051,2)</f>
        <v>0</v>
      </c>
      <c r="BL1051" s="17" t="s">
        <v>257</v>
      </c>
      <c r="BM1051" s="227" t="s">
        <v>1332</v>
      </c>
    </row>
    <row r="1052" s="2" customFormat="1" ht="16.5" customHeight="1">
      <c r="A1052" s="38"/>
      <c r="B1052" s="39"/>
      <c r="C1052" s="251" t="s">
        <v>1333</v>
      </c>
      <c r="D1052" s="251" t="s">
        <v>152</v>
      </c>
      <c r="E1052" s="252" t="s">
        <v>1334</v>
      </c>
      <c r="F1052" s="253" t="s">
        <v>1335</v>
      </c>
      <c r="G1052" s="254" t="s">
        <v>160</v>
      </c>
      <c r="H1052" s="255">
        <v>1</v>
      </c>
      <c r="I1052" s="256"/>
      <c r="J1052" s="257">
        <f>ROUND(I1052*H1052,2)</f>
        <v>0</v>
      </c>
      <c r="K1052" s="258"/>
      <c r="L1052" s="259"/>
      <c r="M1052" s="260" t="s">
        <v>1</v>
      </c>
      <c r="N1052" s="261" t="s">
        <v>39</v>
      </c>
      <c r="O1052" s="91"/>
      <c r="P1052" s="225">
        <f>O1052*H1052</f>
        <v>0</v>
      </c>
      <c r="Q1052" s="225">
        <v>0.00044999999999999999</v>
      </c>
      <c r="R1052" s="225">
        <f>Q1052*H1052</f>
        <v>0.00044999999999999999</v>
      </c>
      <c r="S1052" s="225">
        <v>0</v>
      </c>
      <c r="T1052" s="226">
        <f>S1052*H1052</f>
        <v>0</v>
      </c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R1052" s="227" t="s">
        <v>338</v>
      </c>
      <c r="AT1052" s="227" t="s">
        <v>152</v>
      </c>
      <c r="AU1052" s="227" t="s">
        <v>147</v>
      </c>
      <c r="AY1052" s="17" t="s">
        <v>139</v>
      </c>
      <c r="BE1052" s="228">
        <f>IF(N1052="základní",J1052,0)</f>
        <v>0</v>
      </c>
      <c r="BF1052" s="228">
        <f>IF(N1052="snížená",J1052,0)</f>
        <v>0</v>
      </c>
      <c r="BG1052" s="228">
        <f>IF(N1052="zákl. přenesená",J1052,0)</f>
        <v>0</v>
      </c>
      <c r="BH1052" s="228">
        <f>IF(N1052="sníž. přenesená",J1052,0)</f>
        <v>0</v>
      </c>
      <c r="BI1052" s="228">
        <f>IF(N1052="nulová",J1052,0)</f>
        <v>0</v>
      </c>
      <c r="BJ1052" s="17" t="s">
        <v>147</v>
      </c>
      <c r="BK1052" s="228">
        <f>ROUND(I1052*H1052,2)</f>
        <v>0</v>
      </c>
      <c r="BL1052" s="17" t="s">
        <v>257</v>
      </c>
      <c r="BM1052" s="227" t="s">
        <v>1336</v>
      </c>
    </row>
    <row r="1053" s="2" customFormat="1" ht="21.75" customHeight="1">
      <c r="A1053" s="38"/>
      <c r="B1053" s="39"/>
      <c r="C1053" s="215" t="s">
        <v>1337</v>
      </c>
      <c r="D1053" s="215" t="s">
        <v>142</v>
      </c>
      <c r="E1053" s="216" t="s">
        <v>1338</v>
      </c>
      <c r="F1053" s="217" t="s">
        <v>1339</v>
      </c>
      <c r="G1053" s="218" t="s">
        <v>160</v>
      </c>
      <c r="H1053" s="219">
        <v>1</v>
      </c>
      <c r="I1053" s="220"/>
      <c r="J1053" s="221">
        <f>ROUND(I1053*H1053,2)</f>
        <v>0</v>
      </c>
      <c r="K1053" s="222"/>
      <c r="L1053" s="44"/>
      <c r="M1053" s="223" t="s">
        <v>1</v>
      </c>
      <c r="N1053" s="224" t="s">
        <v>39</v>
      </c>
      <c r="O1053" s="91"/>
      <c r="P1053" s="225">
        <f>O1053*H1053</f>
        <v>0</v>
      </c>
      <c r="Q1053" s="225">
        <v>0</v>
      </c>
      <c r="R1053" s="225">
        <f>Q1053*H1053</f>
        <v>0</v>
      </c>
      <c r="S1053" s="225">
        <v>0.00029999999999999997</v>
      </c>
      <c r="T1053" s="226">
        <f>S1053*H1053</f>
        <v>0.00029999999999999997</v>
      </c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R1053" s="227" t="s">
        <v>257</v>
      </c>
      <c r="AT1053" s="227" t="s">
        <v>142</v>
      </c>
      <c r="AU1053" s="227" t="s">
        <v>147</v>
      </c>
      <c r="AY1053" s="17" t="s">
        <v>139</v>
      </c>
      <c r="BE1053" s="228">
        <f>IF(N1053="základní",J1053,0)</f>
        <v>0</v>
      </c>
      <c r="BF1053" s="228">
        <f>IF(N1053="snížená",J1053,0)</f>
        <v>0</v>
      </c>
      <c r="BG1053" s="228">
        <f>IF(N1053="zákl. přenesená",J1053,0)</f>
        <v>0</v>
      </c>
      <c r="BH1053" s="228">
        <f>IF(N1053="sníž. přenesená",J1053,0)</f>
        <v>0</v>
      </c>
      <c r="BI1053" s="228">
        <f>IF(N1053="nulová",J1053,0)</f>
        <v>0</v>
      </c>
      <c r="BJ1053" s="17" t="s">
        <v>147</v>
      </c>
      <c r="BK1053" s="228">
        <f>ROUND(I1053*H1053,2)</f>
        <v>0</v>
      </c>
      <c r="BL1053" s="17" t="s">
        <v>257</v>
      </c>
      <c r="BM1053" s="227" t="s">
        <v>1340</v>
      </c>
    </row>
    <row r="1054" s="2" customFormat="1" ht="16.5" customHeight="1">
      <c r="A1054" s="38"/>
      <c r="B1054" s="39"/>
      <c r="C1054" s="215" t="s">
        <v>1341</v>
      </c>
      <c r="D1054" s="215" t="s">
        <v>142</v>
      </c>
      <c r="E1054" s="216" t="s">
        <v>1342</v>
      </c>
      <c r="F1054" s="217" t="s">
        <v>1343</v>
      </c>
      <c r="G1054" s="218" t="s">
        <v>160</v>
      </c>
      <c r="H1054" s="219">
        <v>3</v>
      </c>
      <c r="I1054" s="220"/>
      <c r="J1054" s="221">
        <f>ROUND(I1054*H1054,2)</f>
        <v>0</v>
      </c>
      <c r="K1054" s="222"/>
      <c r="L1054" s="44"/>
      <c r="M1054" s="223" t="s">
        <v>1</v>
      </c>
      <c r="N1054" s="224" t="s">
        <v>39</v>
      </c>
      <c r="O1054" s="91"/>
      <c r="P1054" s="225">
        <f>O1054*H1054</f>
        <v>0</v>
      </c>
      <c r="Q1054" s="225">
        <v>0</v>
      </c>
      <c r="R1054" s="225">
        <f>Q1054*H1054</f>
        <v>0</v>
      </c>
      <c r="S1054" s="225">
        <v>0</v>
      </c>
      <c r="T1054" s="226">
        <f>S1054*H1054</f>
        <v>0</v>
      </c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R1054" s="227" t="s">
        <v>509</v>
      </c>
      <c r="AT1054" s="227" t="s">
        <v>142</v>
      </c>
      <c r="AU1054" s="227" t="s">
        <v>147</v>
      </c>
      <c r="AY1054" s="17" t="s">
        <v>139</v>
      </c>
      <c r="BE1054" s="228">
        <f>IF(N1054="základní",J1054,0)</f>
        <v>0</v>
      </c>
      <c r="BF1054" s="228">
        <f>IF(N1054="snížená",J1054,0)</f>
        <v>0</v>
      </c>
      <c r="BG1054" s="228">
        <f>IF(N1054="zákl. přenesená",J1054,0)</f>
        <v>0</v>
      </c>
      <c r="BH1054" s="228">
        <f>IF(N1054="sníž. přenesená",J1054,0)</f>
        <v>0</v>
      </c>
      <c r="BI1054" s="228">
        <f>IF(N1054="nulová",J1054,0)</f>
        <v>0</v>
      </c>
      <c r="BJ1054" s="17" t="s">
        <v>147</v>
      </c>
      <c r="BK1054" s="228">
        <f>ROUND(I1054*H1054,2)</f>
        <v>0</v>
      </c>
      <c r="BL1054" s="17" t="s">
        <v>509</v>
      </c>
      <c r="BM1054" s="227" t="s">
        <v>1344</v>
      </c>
    </row>
    <row r="1055" s="14" customFormat="1">
      <c r="A1055" s="14"/>
      <c r="B1055" s="240"/>
      <c r="C1055" s="241"/>
      <c r="D1055" s="231" t="s">
        <v>149</v>
      </c>
      <c r="E1055" s="242" t="s">
        <v>1</v>
      </c>
      <c r="F1055" s="243" t="s">
        <v>140</v>
      </c>
      <c r="G1055" s="241"/>
      <c r="H1055" s="244">
        <v>3</v>
      </c>
      <c r="I1055" s="245"/>
      <c r="J1055" s="241"/>
      <c r="K1055" s="241"/>
      <c r="L1055" s="246"/>
      <c r="M1055" s="247"/>
      <c r="N1055" s="248"/>
      <c r="O1055" s="248"/>
      <c r="P1055" s="248"/>
      <c r="Q1055" s="248"/>
      <c r="R1055" s="248"/>
      <c r="S1055" s="248"/>
      <c r="T1055" s="249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50" t="s">
        <v>149</v>
      </c>
      <c r="AU1055" s="250" t="s">
        <v>147</v>
      </c>
      <c r="AV1055" s="14" t="s">
        <v>147</v>
      </c>
      <c r="AW1055" s="14" t="s">
        <v>30</v>
      </c>
      <c r="AX1055" s="14" t="s">
        <v>81</v>
      </c>
      <c r="AY1055" s="250" t="s">
        <v>139</v>
      </c>
    </row>
    <row r="1056" s="2" customFormat="1" ht="24.15" customHeight="1">
      <c r="A1056" s="38"/>
      <c r="B1056" s="39"/>
      <c r="C1056" s="251" t="s">
        <v>1345</v>
      </c>
      <c r="D1056" s="251" t="s">
        <v>152</v>
      </c>
      <c r="E1056" s="252" t="s">
        <v>1346</v>
      </c>
      <c r="F1056" s="253" t="s">
        <v>1347</v>
      </c>
      <c r="G1056" s="254" t="s">
        <v>160</v>
      </c>
      <c r="H1056" s="255">
        <v>3</v>
      </c>
      <c r="I1056" s="256"/>
      <c r="J1056" s="257">
        <f>ROUND(I1056*H1056,2)</f>
        <v>0</v>
      </c>
      <c r="K1056" s="258"/>
      <c r="L1056" s="259"/>
      <c r="M1056" s="260" t="s">
        <v>1</v>
      </c>
      <c r="N1056" s="261" t="s">
        <v>39</v>
      </c>
      <c r="O1056" s="91"/>
      <c r="P1056" s="225">
        <f>O1056*H1056</f>
        <v>0</v>
      </c>
      <c r="Q1056" s="225">
        <v>0.00010000000000000001</v>
      </c>
      <c r="R1056" s="225">
        <f>Q1056*H1056</f>
        <v>0.00030000000000000003</v>
      </c>
      <c r="S1056" s="225">
        <v>0</v>
      </c>
      <c r="T1056" s="226">
        <f>S1056*H1056</f>
        <v>0</v>
      </c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R1056" s="227" t="s">
        <v>798</v>
      </c>
      <c r="AT1056" s="227" t="s">
        <v>152</v>
      </c>
      <c r="AU1056" s="227" t="s">
        <v>147</v>
      </c>
      <c r="AY1056" s="17" t="s">
        <v>139</v>
      </c>
      <c r="BE1056" s="228">
        <f>IF(N1056="základní",J1056,0)</f>
        <v>0</v>
      </c>
      <c r="BF1056" s="228">
        <f>IF(N1056="snížená",J1056,0)</f>
        <v>0</v>
      </c>
      <c r="BG1056" s="228">
        <f>IF(N1056="zákl. přenesená",J1056,0)</f>
        <v>0</v>
      </c>
      <c r="BH1056" s="228">
        <f>IF(N1056="sníž. přenesená",J1056,0)</f>
        <v>0</v>
      </c>
      <c r="BI1056" s="228">
        <f>IF(N1056="nulová",J1056,0)</f>
        <v>0</v>
      </c>
      <c r="BJ1056" s="17" t="s">
        <v>147</v>
      </c>
      <c r="BK1056" s="228">
        <f>ROUND(I1056*H1056,2)</f>
        <v>0</v>
      </c>
      <c r="BL1056" s="17" t="s">
        <v>798</v>
      </c>
      <c r="BM1056" s="227" t="s">
        <v>1348</v>
      </c>
    </row>
    <row r="1057" s="14" customFormat="1">
      <c r="A1057" s="14"/>
      <c r="B1057" s="240"/>
      <c r="C1057" s="241"/>
      <c r="D1057" s="231" t="s">
        <v>149</v>
      </c>
      <c r="E1057" s="242" t="s">
        <v>1</v>
      </c>
      <c r="F1057" s="243" t="s">
        <v>140</v>
      </c>
      <c r="G1057" s="241"/>
      <c r="H1057" s="244">
        <v>3</v>
      </c>
      <c r="I1057" s="245"/>
      <c r="J1057" s="241"/>
      <c r="K1057" s="241"/>
      <c r="L1057" s="246"/>
      <c r="M1057" s="247"/>
      <c r="N1057" s="248"/>
      <c r="O1057" s="248"/>
      <c r="P1057" s="248"/>
      <c r="Q1057" s="248"/>
      <c r="R1057" s="248"/>
      <c r="S1057" s="248"/>
      <c r="T1057" s="249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50" t="s">
        <v>149</v>
      </c>
      <c r="AU1057" s="250" t="s">
        <v>147</v>
      </c>
      <c r="AV1057" s="14" t="s">
        <v>147</v>
      </c>
      <c r="AW1057" s="14" t="s">
        <v>30</v>
      </c>
      <c r="AX1057" s="14" t="s">
        <v>81</v>
      </c>
      <c r="AY1057" s="250" t="s">
        <v>139</v>
      </c>
    </row>
    <row r="1058" s="2" customFormat="1" ht="21.75" customHeight="1">
      <c r="A1058" s="38"/>
      <c r="B1058" s="39"/>
      <c r="C1058" s="251" t="s">
        <v>1349</v>
      </c>
      <c r="D1058" s="251" t="s">
        <v>152</v>
      </c>
      <c r="E1058" s="252" t="s">
        <v>1350</v>
      </c>
      <c r="F1058" s="253" t="s">
        <v>1351</v>
      </c>
      <c r="G1058" s="254" t="s">
        <v>160</v>
      </c>
      <c r="H1058" s="255">
        <v>3</v>
      </c>
      <c r="I1058" s="256"/>
      <c r="J1058" s="257">
        <f>ROUND(I1058*H1058,2)</f>
        <v>0</v>
      </c>
      <c r="K1058" s="258"/>
      <c r="L1058" s="259"/>
      <c r="M1058" s="260" t="s">
        <v>1</v>
      </c>
      <c r="N1058" s="261" t="s">
        <v>39</v>
      </c>
      <c r="O1058" s="91"/>
      <c r="P1058" s="225">
        <f>O1058*H1058</f>
        <v>0</v>
      </c>
      <c r="Q1058" s="225">
        <v>0.00010000000000000001</v>
      </c>
      <c r="R1058" s="225">
        <f>Q1058*H1058</f>
        <v>0.00030000000000000003</v>
      </c>
      <c r="S1058" s="225">
        <v>0</v>
      </c>
      <c r="T1058" s="226">
        <f>S1058*H1058</f>
        <v>0</v>
      </c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R1058" s="227" t="s">
        <v>798</v>
      </c>
      <c r="AT1058" s="227" t="s">
        <v>152</v>
      </c>
      <c r="AU1058" s="227" t="s">
        <v>147</v>
      </c>
      <c r="AY1058" s="17" t="s">
        <v>139</v>
      </c>
      <c r="BE1058" s="228">
        <f>IF(N1058="základní",J1058,0)</f>
        <v>0</v>
      </c>
      <c r="BF1058" s="228">
        <f>IF(N1058="snížená",J1058,0)</f>
        <v>0</v>
      </c>
      <c r="BG1058" s="228">
        <f>IF(N1058="zákl. přenesená",J1058,0)</f>
        <v>0</v>
      </c>
      <c r="BH1058" s="228">
        <f>IF(N1058="sníž. přenesená",J1058,0)</f>
        <v>0</v>
      </c>
      <c r="BI1058" s="228">
        <f>IF(N1058="nulová",J1058,0)</f>
        <v>0</v>
      </c>
      <c r="BJ1058" s="17" t="s">
        <v>147</v>
      </c>
      <c r="BK1058" s="228">
        <f>ROUND(I1058*H1058,2)</f>
        <v>0</v>
      </c>
      <c r="BL1058" s="17" t="s">
        <v>798</v>
      </c>
      <c r="BM1058" s="227" t="s">
        <v>1352</v>
      </c>
    </row>
    <row r="1059" s="14" customFormat="1">
      <c r="A1059" s="14"/>
      <c r="B1059" s="240"/>
      <c r="C1059" s="241"/>
      <c r="D1059" s="231" t="s">
        <v>149</v>
      </c>
      <c r="E1059" s="242" t="s">
        <v>1</v>
      </c>
      <c r="F1059" s="243" t="s">
        <v>140</v>
      </c>
      <c r="G1059" s="241"/>
      <c r="H1059" s="244">
        <v>3</v>
      </c>
      <c r="I1059" s="245"/>
      <c r="J1059" s="241"/>
      <c r="K1059" s="241"/>
      <c r="L1059" s="246"/>
      <c r="M1059" s="247"/>
      <c r="N1059" s="248"/>
      <c r="O1059" s="248"/>
      <c r="P1059" s="248"/>
      <c r="Q1059" s="248"/>
      <c r="R1059" s="248"/>
      <c r="S1059" s="248"/>
      <c r="T1059" s="249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50" t="s">
        <v>149</v>
      </c>
      <c r="AU1059" s="250" t="s">
        <v>147</v>
      </c>
      <c r="AV1059" s="14" t="s">
        <v>147</v>
      </c>
      <c r="AW1059" s="14" t="s">
        <v>30</v>
      </c>
      <c r="AX1059" s="14" t="s">
        <v>81</v>
      </c>
      <c r="AY1059" s="250" t="s">
        <v>139</v>
      </c>
    </row>
    <row r="1060" s="2" customFormat="1" ht="16.5" customHeight="1">
      <c r="A1060" s="38"/>
      <c r="B1060" s="39"/>
      <c r="C1060" s="215" t="s">
        <v>1353</v>
      </c>
      <c r="D1060" s="215" t="s">
        <v>142</v>
      </c>
      <c r="E1060" s="216" t="s">
        <v>1354</v>
      </c>
      <c r="F1060" s="217" t="s">
        <v>1355</v>
      </c>
      <c r="G1060" s="218" t="s">
        <v>160</v>
      </c>
      <c r="H1060" s="219">
        <v>3</v>
      </c>
      <c r="I1060" s="220"/>
      <c r="J1060" s="221">
        <f>ROUND(I1060*H1060,2)</f>
        <v>0</v>
      </c>
      <c r="K1060" s="222"/>
      <c r="L1060" s="44"/>
      <c r="M1060" s="223" t="s">
        <v>1</v>
      </c>
      <c r="N1060" s="224" t="s">
        <v>39</v>
      </c>
      <c r="O1060" s="91"/>
      <c r="P1060" s="225">
        <f>O1060*H1060</f>
        <v>0</v>
      </c>
      <c r="Q1060" s="225">
        <v>0</v>
      </c>
      <c r="R1060" s="225">
        <f>Q1060*H1060</f>
        <v>0</v>
      </c>
      <c r="S1060" s="225">
        <v>0</v>
      </c>
      <c r="T1060" s="226">
        <f>S1060*H1060</f>
        <v>0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227" t="s">
        <v>257</v>
      </c>
      <c r="AT1060" s="227" t="s">
        <v>142</v>
      </c>
      <c r="AU1060" s="227" t="s">
        <v>147</v>
      </c>
      <c r="AY1060" s="17" t="s">
        <v>139</v>
      </c>
      <c r="BE1060" s="228">
        <f>IF(N1060="základní",J1060,0)</f>
        <v>0</v>
      </c>
      <c r="BF1060" s="228">
        <f>IF(N1060="snížená",J1060,0)</f>
        <v>0</v>
      </c>
      <c r="BG1060" s="228">
        <f>IF(N1060="zákl. přenesená",J1060,0)</f>
        <v>0</v>
      </c>
      <c r="BH1060" s="228">
        <f>IF(N1060="sníž. přenesená",J1060,0)</f>
        <v>0</v>
      </c>
      <c r="BI1060" s="228">
        <f>IF(N1060="nulová",J1060,0)</f>
        <v>0</v>
      </c>
      <c r="BJ1060" s="17" t="s">
        <v>147</v>
      </c>
      <c r="BK1060" s="228">
        <f>ROUND(I1060*H1060,2)</f>
        <v>0</v>
      </c>
      <c r="BL1060" s="17" t="s">
        <v>257</v>
      </c>
      <c r="BM1060" s="227" t="s">
        <v>1356</v>
      </c>
    </row>
    <row r="1061" s="14" customFormat="1">
      <c r="A1061" s="14"/>
      <c r="B1061" s="240"/>
      <c r="C1061" s="241"/>
      <c r="D1061" s="231" t="s">
        <v>149</v>
      </c>
      <c r="E1061" s="242" t="s">
        <v>1</v>
      </c>
      <c r="F1061" s="243" t="s">
        <v>140</v>
      </c>
      <c r="G1061" s="241"/>
      <c r="H1061" s="244">
        <v>3</v>
      </c>
      <c r="I1061" s="245"/>
      <c r="J1061" s="241"/>
      <c r="K1061" s="241"/>
      <c r="L1061" s="246"/>
      <c r="M1061" s="247"/>
      <c r="N1061" s="248"/>
      <c r="O1061" s="248"/>
      <c r="P1061" s="248"/>
      <c r="Q1061" s="248"/>
      <c r="R1061" s="248"/>
      <c r="S1061" s="248"/>
      <c r="T1061" s="249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50" t="s">
        <v>149</v>
      </c>
      <c r="AU1061" s="250" t="s">
        <v>147</v>
      </c>
      <c r="AV1061" s="14" t="s">
        <v>147</v>
      </c>
      <c r="AW1061" s="14" t="s">
        <v>30</v>
      </c>
      <c r="AX1061" s="14" t="s">
        <v>73</v>
      </c>
      <c r="AY1061" s="250" t="s">
        <v>139</v>
      </c>
    </row>
    <row r="1062" s="15" customFormat="1">
      <c r="A1062" s="15"/>
      <c r="B1062" s="262"/>
      <c r="C1062" s="263"/>
      <c r="D1062" s="231" t="s">
        <v>149</v>
      </c>
      <c r="E1062" s="264" t="s">
        <v>1</v>
      </c>
      <c r="F1062" s="265" t="s">
        <v>170</v>
      </c>
      <c r="G1062" s="263"/>
      <c r="H1062" s="266">
        <v>3</v>
      </c>
      <c r="I1062" s="267"/>
      <c r="J1062" s="263"/>
      <c r="K1062" s="263"/>
      <c r="L1062" s="268"/>
      <c r="M1062" s="269"/>
      <c r="N1062" s="270"/>
      <c r="O1062" s="270"/>
      <c r="P1062" s="270"/>
      <c r="Q1062" s="270"/>
      <c r="R1062" s="270"/>
      <c r="S1062" s="270"/>
      <c r="T1062" s="271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T1062" s="272" t="s">
        <v>149</v>
      </c>
      <c r="AU1062" s="272" t="s">
        <v>147</v>
      </c>
      <c r="AV1062" s="15" t="s">
        <v>146</v>
      </c>
      <c r="AW1062" s="15" t="s">
        <v>30</v>
      </c>
      <c r="AX1062" s="15" t="s">
        <v>81</v>
      </c>
      <c r="AY1062" s="272" t="s">
        <v>139</v>
      </c>
    </row>
    <row r="1063" s="2" customFormat="1" ht="24.15" customHeight="1">
      <c r="A1063" s="38"/>
      <c r="B1063" s="39"/>
      <c r="C1063" s="251" t="s">
        <v>1357</v>
      </c>
      <c r="D1063" s="251" t="s">
        <v>152</v>
      </c>
      <c r="E1063" s="252" t="s">
        <v>1358</v>
      </c>
      <c r="F1063" s="253" t="s">
        <v>1359</v>
      </c>
      <c r="G1063" s="254" t="s">
        <v>160</v>
      </c>
      <c r="H1063" s="255">
        <v>3</v>
      </c>
      <c r="I1063" s="256"/>
      <c r="J1063" s="257">
        <f>ROUND(I1063*H1063,2)</f>
        <v>0</v>
      </c>
      <c r="K1063" s="258"/>
      <c r="L1063" s="259"/>
      <c r="M1063" s="260" t="s">
        <v>1</v>
      </c>
      <c r="N1063" s="261" t="s">
        <v>39</v>
      </c>
      <c r="O1063" s="91"/>
      <c r="P1063" s="225">
        <f>O1063*H1063</f>
        <v>0</v>
      </c>
      <c r="Q1063" s="225">
        <v>0.00014999999999999999</v>
      </c>
      <c r="R1063" s="225">
        <f>Q1063*H1063</f>
        <v>0.00044999999999999999</v>
      </c>
      <c r="S1063" s="225">
        <v>0</v>
      </c>
      <c r="T1063" s="226">
        <f>S1063*H1063</f>
        <v>0</v>
      </c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R1063" s="227" t="s">
        <v>338</v>
      </c>
      <c r="AT1063" s="227" t="s">
        <v>152</v>
      </c>
      <c r="AU1063" s="227" t="s">
        <v>147</v>
      </c>
      <c r="AY1063" s="17" t="s">
        <v>139</v>
      </c>
      <c r="BE1063" s="228">
        <f>IF(N1063="základní",J1063,0)</f>
        <v>0</v>
      </c>
      <c r="BF1063" s="228">
        <f>IF(N1063="snížená",J1063,0)</f>
        <v>0</v>
      </c>
      <c r="BG1063" s="228">
        <f>IF(N1063="zákl. přenesená",J1063,0)</f>
        <v>0</v>
      </c>
      <c r="BH1063" s="228">
        <f>IF(N1063="sníž. přenesená",J1063,0)</f>
        <v>0</v>
      </c>
      <c r="BI1063" s="228">
        <f>IF(N1063="nulová",J1063,0)</f>
        <v>0</v>
      </c>
      <c r="BJ1063" s="17" t="s">
        <v>147</v>
      </c>
      <c r="BK1063" s="228">
        <f>ROUND(I1063*H1063,2)</f>
        <v>0</v>
      </c>
      <c r="BL1063" s="17" t="s">
        <v>257</v>
      </c>
      <c r="BM1063" s="227" t="s">
        <v>1360</v>
      </c>
    </row>
    <row r="1064" s="14" customFormat="1">
      <c r="A1064" s="14"/>
      <c r="B1064" s="240"/>
      <c r="C1064" s="241"/>
      <c r="D1064" s="231" t="s">
        <v>149</v>
      </c>
      <c r="E1064" s="242" t="s">
        <v>1</v>
      </c>
      <c r="F1064" s="243" t="s">
        <v>140</v>
      </c>
      <c r="G1064" s="241"/>
      <c r="H1064" s="244">
        <v>3</v>
      </c>
      <c r="I1064" s="245"/>
      <c r="J1064" s="241"/>
      <c r="K1064" s="241"/>
      <c r="L1064" s="246"/>
      <c r="M1064" s="247"/>
      <c r="N1064" s="248"/>
      <c r="O1064" s="248"/>
      <c r="P1064" s="248"/>
      <c r="Q1064" s="248"/>
      <c r="R1064" s="248"/>
      <c r="S1064" s="248"/>
      <c r="T1064" s="249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0" t="s">
        <v>149</v>
      </c>
      <c r="AU1064" s="250" t="s">
        <v>147</v>
      </c>
      <c r="AV1064" s="14" t="s">
        <v>147</v>
      </c>
      <c r="AW1064" s="14" t="s">
        <v>30</v>
      </c>
      <c r="AX1064" s="14" t="s">
        <v>81</v>
      </c>
      <c r="AY1064" s="250" t="s">
        <v>139</v>
      </c>
    </row>
    <row r="1065" s="2" customFormat="1" ht="16.5" customHeight="1">
      <c r="A1065" s="38"/>
      <c r="B1065" s="39"/>
      <c r="C1065" s="251" t="s">
        <v>1361</v>
      </c>
      <c r="D1065" s="251" t="s">
        <v>152</v>
      </c>
      <c r="E1065" s="252" t="s">
        <v>1362</v>
      </c>
      <c r="F1065" s="253" t="s">
        <v>1363</v>
      </c>
      <c r="G1065" s="254" t="s">
        <v>1364</v>
      </c>
      <c r="H1065" s="255">
        <v>1</v>
      </c>
      <c r="I1065" s="256"/>
      <c r="J1065" s="257">
        <f>ROUND(I1065*H1065,2)</f>
        <v>0</v>
      </c>
      <c r="K1065" s="258"/>
      <c r="L1065" s="259"/>
      <c r="M1065" s="260" t="s">
        <v>1</v>
      </c>
      <c r="N1065" s="261" t="s">
        <v>39</v>
      </c>
      <c r="O1065" s="91"/>
      <c r="P1065" s="225">
        <f>O1065*H1065</f>
        <v>0</v>
      </c>
      <c r="Q1065" s="225">
        <v>0</v>
      </c>
      <c r="R1065" s="225">
        <f>Q1065*H1065</f>
        <v>0</v>
      </c>
      <c r="S1065" s="225">
        <v>0</v>
      </c>
      <c r="T1065" s="226">
        <f>S1065*H1065</f>
        <v>0</v>
      </c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R1065" s="227" t="s">
        <v>338</v>
      </c>
      <c r="AT1065" s="227" t="s">
        <v>152</v>
      </c>
      <c r="AU1065" s="227" t="s">
        <v>147</v>
      </c>
      <c r="AY1065" s="17" t="s">
        <v>139</v>
      </c>
      <c r="BE1065" s="228">
        <f>IF(N1065="základní",J1065,0)</f>
        <v>0</v>
      </c>
      <c r="BF1065" s="228">
        <f>IF(N1065="snížená",J1065,0)</f>
        <v>0</v>
      </c>
      <c r="BG1065" s="228">
        <f>IF(N1065="zákl. přenesená",J1065,0)</f>
        <v>0</v>
      </c>
      <c r="BH1065" s="228">
        <f>IF(N1065="sníž. přenesená",J1065,0)</f>
        <v>0</v>
      </c>
      <c r="BI1065" s="228">
        <f>IF(N1065="nulová",J1065,0)</f>
        <v>0</v>
      </c>
      <c r="BJ1065" s="17" t="s">
        <v>147</v>
      </c>
      <c r="BK1065" s="228">
        <f>ROUND(I1065*H1065,2)</f>
        <v>0</v>
      </c>
      <c r="BL1065" s="17" t="s">
        <v>257</v>
      </c>
      <c r="BM1065" s="227" t="s">
        <v>1365</v>
      </c>
    </row>
    <row r="1066" s="14" customFormat="1">
      <c r="A1066" s="14"/>
      <c r="B1066" s="240"/>
      <c r="C1066" s="241"/>
      <c r="D1066" s="231" t="s">
        <v>149</v>
      </c>
      <c r="E1066" s="242" t="s">
        <v>1</v>
      </c>
      <c r="F1066" s="243" t="s">
        <v>81</v>
      </c>
      <c r="G1066" s="241"/>
      <c r="H1066" s="244">
        <v>1</v>
      </c>
      <c r="I1066" s="245"/>
      <c r="J1066" s="241"/>
      <c r="K1066" s="241"/>
      <c r="L1066" s="246"/>
      <c r="M1066" s="247"/>
      <c r="N1066" s="248"/>
      <c r="O1066" s="248"/>
      <c r="P1066" s="248"/>
      <c r="Q1066" s="248"/>
      <c r="R1066" s="248"/>
      <c r="S1066" s="248"/>
      <c r="T1066" s="249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50" t="s">
        <v>149</v>
      </c>
      <c r="AU1066" s="250" t="s">
        <v>147</v>
      </c>
      <c r="AV1066" s="14" t="s">
        <v>147</v>
      </c>
      <c r="AW1066" s="14" t="s">
        <v>30</v>
      </c>
      <c r="AX1066" s="14" t="s">
        <v>81</v>
      </c>
      <c r="AY1066" s="250" t="s">
        <v>139</v>
      </c>
    </row>
    <row r="1067" s="2" customFormat="1" ht="24.15" customHeight="1">
      <c r="A1067" s="38"/>
      <c r="B1067" s="39"/>
      <c r="C1067" s="215" t="s">
        <v>359</v>
      </c>
      <c r="D1067" s="215" t="s">
        <v>142</v>
      </c>
      <c r="E1067" s="216" t="s">
        <v>1366</v>
      </c>
      <c r="F1067" s="217" t="s">
        <v>1367</v>
      </c>
      <c r="G1067" s="218" t="s">
        <v>145</v>
      </c>
      <c r="H1067" s="219">
        <v>0.01</v>
      </c>
      <c r="I1067" s="220"/>
      <c r="J1067" s="221">
        <f>ROUND(I1067*H1067,2)</f>
        <v>0</v>
      </c>
      <c r="K1067" s="222"/>
      <c r="L1067" s="44"/>
      <c r="M1067" s="223" t="s">
        <v>1</v>
      </c>
      <c r="N1067" s="224" t="s">
        <v>39</v>
      </c>
      <c r="O1067" s="91"/>
      <c r="P1067" s="225">
        <f>O1067*H1067</f>
        <v>0</v>
      </c>
      <c r="Q1067" s="225">
        <v>0</v>
      </c>
      <c r="R1067" s="225">
        <f>Q1067*H1067</f>
        <v>0</v>
      </c>
      <c r="S1067" s="225">
        <v>0</v>
      </c>
      <c r="T1067" s="226">
        <f>S1067*H1067</f>
        <v>0</v>
      </c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R1067" s="227" t="s">
        <v>257</v>
      </c>
      <c r="AT1067" s="227" t="s">
        <v>142</v>
      </c>
      <c r="AU1067" s="227" t="s">
        <v>147</v>
      </c>
      <c r="AY1067" s="17" t="s">
        <v>139</v>
      </c>
      <c r="BE1067" s="228">
        <f>IF(N1067="základní",J1067,0)</f>
        <v>0</v>
      </c>
      <c r="BF1067" s="228">
        <f>IF(N1067="snížená",J1067,0)</f>
        <v>0</v>
      </c>
      <c r="BG1067" s="228">
        <f>IF(N1067="zákl. přenesená",J1067,0)</f>
        <v>0</v>
      </c>
      <c r="BH1067" s="228">
        <f>IF(N1067="sníž. přenesená",J1067,0)</f>
        <v>0</v>
      </c>
      <c r="BI1067" s="228">
        <f>IF(N1067="nulová",J1067,0)</f>
        <v>0</v>
      </c>
      <c r="BJ1067" s="17" t="s">
        <v>147</v>
      </c>
      <c r="BK1067" s="228">
        <f>ROUND(I1067*H1067,2)</f>
        <v>0</v>
      </c>
      <c r="BL1067" s="17" t="s">
        <v>257</v>
      </c>
      <c r="BM1067" s="227" t="s">
        <v>1368</v>
      </c>
    </row>
    <row r="1068" s="2" customFormat="1" ht="24.15" customHeight="1">
      <c r="A1068" s="38"/>
      <c r="B1068" s="39"/>
      <c r="C1068" s="215" t="s">
        <v>1369</v>
      </c>
      <c r="D1068" s="215" t="s">
        <v>142</v>
      </c>
      <c r="E1068" s="216" t="s">
        <v>1370</v>
      </c>
      <c r="F1068" s="217" t="s">
        <v>1371</v>
      </c>
      <c r="G1068" s="218" t="s">
        <v>145</v>
      </c>
      <c r="H1068" s="219">
        <v>0.02</v>
      </c>
      <c r="I1068" s="220"/>
      <c r="J1068" s="221">
        <f>ROUND(I1068*H1068,2)</f>
        <v>0</v>
      </c>
      <c r="K1068" s="222"/>
      <c r="L1068" s="44"/>
      <c r="M1068" s="223" t="s">
        <v>1</v>
      </c>
      <c r="N1068" s="224" t="s">
        <v>39</v>
      </c>
      <c r="O1068" s="91"/>
      <c r="P1068" s="225">
        <f>O1068*H1068</f>
        <v>0</v>
      </c>
      <c r="Q1068" s="225">
        <v>0</v>
      </c>
      <c r="R1068" s="225">
        <f>Q1068*H1068</f>
        <v>0</v>
      </c>
      <c r="S1068" s="225">
        <v>0</v>
      </c>
      <c r="T1068" s="226">
        <f>S1068*H1068</f>
        <v>0</v>
      </c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R1068" s="227" t="s">
        <v>257</v>
      </c>
      <c r="AT1068" s="227" t="s">
        <v>142</v>
      </c>
      <c r="AU1068" s="227" t="s">
        <v>147</v>
      </c>
      <c r="AY1068" s="17" t="s">
        <v>139</v>
      </c>
      <c r="BE1068" s="228">
        <f>IF(N1068="základní",J1068,0)</f>
        <v>0</v>
      </c>
      <c r="BF1068" s="228">
        <f>IF(N1068="snížená",J1068,0)</f>
        <v>0</v>
      </c>
      <c r="BG1068" s="228">
        <f>IF(N1068="zákl. přenesená",J1068,0)</f>
        <v>0</v>
      </c>
      <c r="BH1068" s="228">
        <f>IF(N1068="sníž. přenesená",J1068,0)</f>
        <v>0</v>
      </c>
      <c r="BI1068" s="228">
        <f>IF(N1068="nulová",J1068,0)</f>
        <v>0</v>
      </c>
      <c r="BJ1068" s="17" t="s">
        <v>147</v>
      </c>
      <c r="BK1068" s="228">
        <f>ROUND(I1068*H1068,2)</f>
        <v>0</v>
      </c>
      <c r="BL1068" s="17" t="s">
        <v>257</v>
      </c>
      <c r="BM1068" s="227" t="s">
        <v>1372</v>
      </c>
    </row>
    <row r="1069" s="14" customFormat="1">
      <c r="A1069" s="14"/>
      <c r="B1069" s="240"/>
      <c r="C1069" s="241"/>
      <c r="D1069" s="231" t="s">
        <v>149</v>
      </c>
      <c r="E1069" s="241"/>
      <c r="F1069" s="243" t="s">
        <v>1373</v>
      </c>
      <c r="G1069" s="241"/>
      <c r="H1069" s="244">
        <v>0.02</v>
      </c>
      <c r="I1069" s="245"/>
      <c r="J1069" s="241"/>
      <c r="K1069" s="241"/>
      <c r="L1069" s="246"/>
      <c r="M1069" s="247"/>
      <c r="N1069" s="248"/>
      <c r="O1069" s="248"/>
      <c r="P1069" s="248"/>
      <c r="Q1069" s="248"/>
      <c r="R1069" s="248"/>
      <c r="S1069" s="248"/>
      <c r="T1069" s="249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50" t="s">
        <v>149</v>
      </c>
      <c r="AU1069" s="250" t="s">
        <v>147</v>
      </c>
      <c r="AV1069" s="14" t="s">
        <v>147</v>
      </c>
      <c r="AW1069" s="14" t="s">
        <v>4</v>
      </c>
      <c r="AX1069" s="14" t="s">
        <v>81</v>
      </c>
      <c r="AY1069" s="250" t="s">
        <v>139</v>
      </c>
    </row>
    <row r="1070" s="12" customFormat="1" ht="22.8" customHeight="1">
      <c r="A1070" s="12"/>
      <c r="B1070" s="199"/>
      <c r="C1070" s="200"/>
      <c r="D1070" s="201" t="s">
        <v>72</v>
      </c>
      <c r="E1070" s="213" t="s">
        <v>1374</v>
      </c>
      <c r="F1070" s="213" t="s">
        <v>1375</v>
      </c>
      <c r="G1070" s="200"/>
      <c r="H1070" s="200"/>
      <c r="I1070" s="203"/>
      <c r="J1070" s="214">
        <f>BK1070</f>
        <v>0</v>
      </c>
      <c r="K1070" s="200"/>
      <c r="L1070" s="205"/>
      <c r="M1070" s="206"/>
      <c r="N1070" s="207"/>
      <c r="O1070" s="207"/>
      <c r="P1070" s="208">
        <f>SUM(P1071:P1081)</f>
        <v>0</v>
      </c>
      <c r="Q1070" s="207"/>
      <c r="R1070" s="208">
        <f>SUM(R1071:R1081)</f>
        <v>0</v>
      </c>
      <c r="S1070" s="207"/>
      <c r="T1070" s="209">
        <f>SUM(T1071:T1081)</f>
        <v>0</v>
      </c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R1070" s="210" t="s">
        <v>147</v>
      </c>
      <c r="AT1070" s="211" t="s">
        <v>72</v>
      </c>
      <c r="AU1070" s="211" t="s">
        <v>81</v>
      </c>
      <c r="AY1070" s="210" t="s">
        <v>139</v>
      </c>
      <c r="BK1070" s="212">
        <f>SUM(BK1071:BK1081)</f>
        <v>0</v>
      </c>
    </row>
    <row r="1071" s="2" customFormat="1" ht="24.15" customHeight="1">
      <c r="A1071" s="38"/>
      <c r="B1071" s="39"/>
      <c r="C1071" s="215" t="s">
        <v>1376</v>
      </c>
      <c r="D1071" s="215" t="s">
        <v>142</v>
      </c>
      <c r="E1071" s="216" t="s">
        <v>1377</v>
      </c>
      <c r="F1071" s="217" t="s">
        <v>1378</v>
      </c>
      <c r="G1071" s="218" t="s">
        <v>160</v>
      </c>
      <c r="H1071" s="219">
        <v>3</v>
      </c>
      <c r="I1071" s="220"/>
      <c r="J1071" s="221">
        <f>ROUND(I1071*H1071,2)</f>
        <v>0</v>
      </c>
      <c r="K1071" s="222"/>
      <c r="L1071" s="44"/>
      <c r="M1071" s="223" t="s">
        <v>1</v>
      </c>
      <c r="N1071" s="224" t="s">
        <v>39</v>
      </c>
      <c r="O1071" s="91"/>
      <c r="P1071" s="225">
        <f>O1071*H1071</f>
        <v>0</v>
      </c>
      <c r="Q1071" s="225">
        <v>0</v>
      </c>
      <c r="R1071" s="225">
        <f>Q1071*H1071</f>
        <v>0</v>
      </c>
      <c r="S1071" s="225">
        <v>0</v>
      </c>
      <c r="T1071" s="226">
        <f>S1071*H1071</f>
        <v>0</v>
      </c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R1071" s="227" t="s">
        <v>257</v>
      </c>
      <c r="AT1071" s="227" t="s">
        <v>142</v>
      </c>
      <c r="AU1071" s="227" t="s">
        <v>147</v>
      </c>
      <c r="AY1071" s="17" t="s">
        <v>139</v>
      </c>
      <c r="BE1071" s="228">
        <f>IF(N1071="základní",J1071,0)</f>
        <v>0</v>
      </c>
      <c r="BF1071" s="228">
        <f>IF(N1071="snížená",J1071,0)</f>
        <v>0</v>
      </c>
      <c r="BG1071" s="228">
        <f>IF(N1071="zákl. přenesená",J1071,0)</f>
        <v>0</v>
      </c>
      <c r="BH1071" s="228">
        <f>IF(N1071="sníž. přenesená",J1071,0)</f>
        <v>0</v>
      </c>
      <c r="BI1071" s="228">
        <f>IF(N1071="nulová",J1071,0)</f>
        <v>0</v>
      </c>
      <c r="BJ1071" s="17" t="s">
        <v>147</v>
      </c>
      <c r="BK1071" s="228">
        <f>ROUND(I1071*H1071,2)</f>
        <v>0</v>
      </c>
      <c r="BL1071" s="17" t="s">
        <v>257</v>
      </c>
      <c r="BM1071" s="227" t="s">
        <v>1379</v>
      </c>
    </row>
    <row r="1072" s="13" customFormat="1">
      <c r="A1072" s="13"/>
      <c r="B1072" s="229"/>
      <c r="C1072" s="230"/>
      <c r="D1072" s="231" t="s">
        <v>149</v>
      </c>
      <c r="E1072" s="232" t="s">
        <v>1</v>
      </c>
      <c r="F1072" s="233" t="s">
        <v>1380</v>
      </c>
      <c r="G1072" s="230"/>
      <c r="H1072" s="232" t="s">
        <v>1</v>
      </c>
      <c r="I1072" s="234"/>
      <c r="J1072" s="230"/>
      <c r="K1072" s="230"/>
      <c r="L1072" s="235"/>
      <c r="M1072" s="236"/>
      <c r="N1072" s="237"/>
      <c r="O1072" s="237"/>
      <c r="P1072" s="237"/>
      <c r="Q1072" s="237"/>
      <c r="R1072" s="237"/>
      <c r="S1072" s="237"/>
      <c r="T1072" s="238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9" t="s">
        <v>149</v>
      </c>
      <c r="AU1072" s="239" t="s">
        <v>147</v>
      </c>
      <c r="AV1072" s="13" t="s">
        <v>81</v>
      </c>
      <c r="AW1072" s="13" t="s">
        <v>30</v>
      </c>
      <c r="AX1072" s="13" t="s">
        <v>73</v>
      </c>
      <c r="AY1072" s="239" t="s">
        <v>139</v>
      </c>
    </row>
    <row r="1073" s="14" customFormat="1">
      <c r="A1073" s="14"/>
      <c r="B1073" s="240"/>
      <c r="C1073" s="241"/>
      <c r="D1073" s="231" t="s">
        <v>149</v>
      </c>
      <c r="E1073" s="242" t="s">
        <v>1</v>
      </c>
      <c r="F1073" s="243" t="s">
        <v>287</v>
      </c>
      <c r="G1073" s="241"/>
      <c r="H1073" s="244">
        <v>3</v>
      </c>
      <c r="I1073" s="245"/>
      <c r="J1073" s="241"/>
      <c r="K1073" s="241"/>
      <c r="L1073" s="246"/>
      <c r="M1073" s="247"/>
      <c r="N1073" s="248"/>
      <c r="O1073" s="248"/>
      <c r="P1073" s="248"/>
      <c r="Q1073" s="248"/>
      <c r="R1073" s="248"/>
      <c r="S1073" s="248"/>
      <c r="T1073" s="249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50" t="s">
        <v>149</v>
      </c>
      <c r="AU1073" s="250" t="s">
        <v>147</v>
      </c>
      <c r="AV1073" s="14" t="s">
        <v>147</v>
      </c>
      <c r="AW1073" s="14" t="s">
        <v>30</v>
      </c>
      <c r="AX1073" s="14" t="s">
        <v>81</v>
      </c>
      <c r="AY1073" s="250" t="s">
        <v>139</v>
      </c>
    </row>
    <row r="1074" s="2" customFormat="1" ht="24.15" customHeight="1">
      <c r="A1074" s="38"/>
      <c r="B1074" s="39"/>
      <c r="C1074" s="251" t="s">
        <v>1381</v>
      </c>
      <c r="D1074" s="251" t="s">
        <v>152</v>
      </c>
      <c r="E1074" s="252" t="s">
        <v>1382</v>
      </c>
      <c r="F1074" s="253" t="s">
        <v>1383</v>
      </c>
      <c r="G1074" s="254" t="s">
        <v>160</v>
      </c>
      <c r="H1074" s="255">
        <v>3</v>
      </c>
      <c r="I1074" s="256"/>
      <c r="J1074" s="257">
        <f>ROUND(I1074*H1074,2)</f>
        <v>0</v>
      </c>
      <c r="K1074" s="258"/>
      <c r="L1074" s="259"/>
      <c r="M1074" s="260" t="s">
        <v>1</v>
      </c>
      <c r="N1074" s="261" t="s">
        <v>39</v>
      </c>
      <c r="O1074" s="91"/>
      <c r="P1074" s="225">
        <f>O1074*H1074</f>
        <v>0</v>
      </c>
      <c r="Q1074" s="225">
        <v>0</v>
      </c>
      <c r="R1074" s="225">
        <f>Q1074*H1074</f>
        <v>0</v>
      </c>
      <c r="S1074" s="225">
        <v>0</v>
      </c>
      <c r="T1074" s="226">
        <f>S1074*H1074</f>
        <v>0</v>
      </c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R1074" s="227" t="s">
        <v>338</v>
      </c>
      <c r="AT1074" s="227" t="s">
        <v>152</v>
      </c>
      <c r="AU1074" s="227" t="s">
        <v>147</v>
      </c>
      <c r="AY1074" s="17" t="s">
        <v>139</v>
      </c>
      <c r="BE1074" s="228">
        <f>IF(N1074="základní",J1074,0)</f>
        <v>0</v>
      </c>
      <c r="BF1074" s="228">
        <f>IF(N1074="snížená",J1074,0)</f>
        <v>0</v>
      </c>
      <c r="BG1074" s="228">
        <f>IF(N1074="zákl. přenesená",J1074,0)</f>
        <v>0</v>
      </c>
      <c r="BH1074" s="228">
        <f>IF(N1074="sníž. přenesená",J1074,0)</f>
        <v>0</v>
      </c>
      <c r="BI1074" s="228">
        <f>IF(N1074="nulová",J1074,0)</f>
        <v>0</v>
      </c>
      <c r="BJ1074" s="17" t="s">
        <v>147</v>
      </c>
      <c r="BK1074" s="228">
        <f>ROUND(I1074*H1074,2)</f>
        <v>0</v>
      </c>
      <c r="BL1074" s="17" t="s">
        <v>257</v>
      </c>
      <c r="BM1074" s="227" t="s">
        <v>1384</v>
      </c>
    </row>
    <row r="1075" s="13" customFormat="1">
      <c r="A1075" s="13"/>
      <c r="B1075" s="229"/>
      <c r="C1075" s="230"/>
      <c r="D1075" s="231" t="s">
        <v>149</v>
      </c>
      <c r="E1075" s="232" t="s">
        <v>1</v>
      </c>
      <c r="F1075" s="233" t="s">
        <v>1380</v>
      </c>
      <c r="G1075" s="230"/>
      <c r="H1075" s="232" t="s">
        <v>1</v>
      </c>
      <c r="I1075" s="234"/>
      <c r="J1075" s="230"/>
      <c r="K1075" s="230"/>
      <c r="L1075" s="235"/>
      <c r="M1075" s="236"/>
      <c r="N1075" s="237"/>
      <c r="O1075" s="237"/>
      <c r="P1075" s="237"/>
      <c r="Q1075" s="237"/>
      <c r="R1075" s="237"/>
      <c r="S1075" s="237"/>
      <c r="T1075" s="238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39" t="s">
        <v>149</v>
      </c>
      <c r="AU1075" s="239" t="s">
        <v>147</v>
      </c>
      <c r="AV1075" s="13" t="s">
        <v>81</v>
      </c>
      <c r="AW1075" s="13" t="s">
        <v>30</v>
      </c>
      <c r="AX1075" s="13" t="s">
        <v>73</v>
      </c>
      <c r="AY1075" s="239" t="s">
        <v>139</v>
      </c>
    </row>
    <row r="1076" s="14" customFormat="1">
      <c r="A1076" s="14"/>
      <c r="B1076" s="240"/>
      <c r="C1076" s="241"/>
      <c r="D1076" s="231" t="s">
        <v>149</v>
      </c>
      <c r="E1076" s="242" t="s">
        <v>1</v>
      </c>
      <c r="F1076" s="243" t="s">
        <v>287</v>
      </c>
      <c r="G1076" s="241"/>
      <c r="H1076" s="244">
        <v>3</v>
      </c>
      <c r="I1076" s="245"/>
      <c r="J1076" s="241"/>
      <c r="K1076" s="241"/>
      <c r="L1076" s="246"/>
      <c r="M1076" s="247"/>
      <c r="N1076" s="248"/>
      <c r="O1076" s="248"/>
      <c r="P1076" s="248"/>
      <c r="Q1076" s="248"/>
      <c r="R1076" s="248"/>
      <c r="S1076" s="248"/>
      <c r="T1076" s="249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50" t="s">
        <v>149</v>
      </c>
      <c r="AU1076" s="250" t="s">
        <v>147</v>
      </c>
      <c r="AV1076" s="14" t="s">
        <v>147</v>
      </c>
      <c r="AW1076" s="14" t="s">
        <v>30</v>
      </c>
      <c r="AX1076" s="14" t="s">
        <v>81</v>
      </c>
      <c r="AY1076" s="250" t="s">
        <v>139</v>
      </c>
    </row>
    <row r="1077" s="2" customFormat="1" ht="24.15" customHeight="1">
      <c r="A1077" s="38"/>
      <c r="B1077" s="39"/>
      <c r="C1077" s="215" t="s">
        <v>1385</v>
      </c>
      <c r="D1077" s="215" t="s">
        <v>142</v>
      </c>
      <c r="E1077" s="216" t="s">
        <v>1386</v>
      </c>
      <c r="F1077" s="217" t="s">
        <v>1387</v>
      </c>
      <c r="G1077" s="218" t="s">
        <v>145</v>
      </c>
      <c r="H1077" s="219">
        <v>0.01</v>
      </c>
      <c r="I1077" s="220"/>
      <c r="J1077" s="221">
        <f>ROUND(I1077*H1077,2)</f>
        <v>0</v>
      </c>
      <c r="K1077" s="222"/>
      <c r="L1077" s="44"/>
      <c r="M1077" s="223" t="s">
        <v>1</v>
      </c>
      <c r="N1077" s="224" t="s">
        <v>39</v>
      </c>
      <c r="O1077" s="91"/>
      <c r="P1077" s="225">
        <f>O1077*H1077</f>
        <v>0</v>
      </c>
      <c r="Q1077" s="225">
        <v>0</v>
      </c>
      <c r="R1077" s="225">
        <f>Q1077*H1077</f>
        <v>0</v>
      </c>
      <c r="S1077" s="225">
        <v>0</v>
      </c>
      <c r="T1077" s="226">
        <f>S1077*H1077</f>
        <v>0</v>
      </c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R1077" s="227" t="s">
        <v>257</v>
      </c>
      <c r="AT1077" s="227" t="s">
        <v>142</v>
      </c>
      <c r="AU1077" s="227" t="s">
        <v>147</v>
      </c>
      <c r="AY1077" s="17" t="s">
        <v>139</v>
      </c>
      <c r="BE1077" s="228">
        <f>IF(N1077="základní",J1077,0)</f>
        <v>0</v>
      </c>
      <c r="BF1077" s="228">
        <f>IF(N1077="snížená",J1077,0)</f>
        <v>0</v>
      </c>
      <c r="BG1077" s="228">
        <f>IF(N1077="zákl. přenesená",J1077,0)</f>
        <v>0</v>
      </c>
      <c r="BH1077" s="228">
        <f>IF(N1077="sníž. přenesená",J1077,0)</f>
        <v>0</v>
      </c>
      <c r="BI1077" s="228">
        <f>IF(N1077="nulová",J1077,0)</f>
        <v>0</v>
      </c>
      <c r="BJ1077" s="17" t="s">
        <v>147</v>
      </c>
      <c r="BK1077" s="228">
        <f>ROUND(I1077*H1077,2)</f>
        <v>0</v>
      </c>
      <c r="BL1077" s="17" t="s">
        <v>257</v>
      </c>
      <c r="BM1077" s="227" t="s">
        <v>1388</v>
      </c>
    </row>
    <row r="1078" s="14" customFormat="1">
      <c r="A1078" s="14"/>
      <c r="B1078" s="240"/>
      <c r="C1078" s="241"/>
      <c r="D1078" s="231" t="s">
        <v>149</v>
      </c>
      <c r="E1078" s="242" t="s">
        <v>1</v>
      </c>
      <c r="F1078" s="243" t="s">
        <v>6</v>
      </c>
      <c r="G1078" s="241"/>
      <c r="H1078" s="244">
        <v>0.01</v>
      </c>
      <c r="I1078" s="245"/>
      <c r="J1078" s="241"/>
      <c r="K1078" s="241"/>
      <c r="L1078" s="246"/>
      <c r="M1078" s="247"/>
      <c r="N1078" s="248"/>
      <c r="O1078" s="248"/>
      <c r="P1078" s="248"/>
      <c r="Q1078" s="248"/>
      <c r="R1078" s="248"/>
      <c r="S1078" s="248"/>
      <c r="T1078" s="249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50" t="s">
        <v>149</v>
      </c>
      <c r="AU1078" s="250" t="s">
        <v>147</v>
      </c>
      <c r="AV1078" s="14" t="s">
        <v>147</v>
      </c>
      <c r="AW1078" s="14" t="s">
        <v>30</v>
      </c>
      <c r="AX1078" s="14" t="s">
        <v>81</v>
      </c>
      <c r="AY1078" s="250" t="s">
        <v>139</v>
      </c>
    </row>
    <row r="1079" s="2" customFormat="1" ht="33" customHeight="1">
      <c r="A1079" s="38"/>
      <c r="B1079" s="39"/>
      <c r="C1079" s="215" t="s">
        <v>1389</v>
      </c>
      <c r="D1079" s="215" t="s">
        <v>142</v>
      </c>
      <c r="E1079" s="216" t="s">
        <v>1390</v>
      </c>
      <c r="F1079" s="217" t="s">
        <v>1391</v>
      </c>
      <c r="G1079" s="218" t="s">
        <v>145</v>
      </c>
      <c r="H1079" s="219">
        <v>0.02</v>
      </c>
      <c r="I1079" s="220"/>
      <c r="J1079" s="221">
        <f>ROUND(I1079*H1079,2)</f>
        <v>0</v>
      </c>
      <c r="K1079" s="222"/>
      <c r="L1079" s="44"/>
      <c r="M1079" s="223" t="s">
        <v>1</v>
      </c>
      <c r="N1079" s="224" t="s">
        <v>39</v>
      </c>
      <c r="O1079" s="91"/>
      <c r="P1079" s="225">
        <f>O1079*H1079</f>
        <v>0</v>
      </c>
      <c r="Q1079" s="225">
        <v>0</v>
      </c>
      <c r="R1079" s="225">
        <f>Q1079*H1079</f>
        <v>0</v>
      </c>
      <c r="S1079" s="225">
        <v>0</v>
      </c>
      <c r="T1079" s="226">
        <f>S1079*H1079</f>
        <v>0</v>
      </c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R1079" s="227" t="s">
        <v>257</v>
      </c>
      <c r="AT1079" s="227" t="s">
        <v>142</v>
      </c>
      <c r="AU1079" s="227" t="s">
        <v>147</v>
      </c>
      <c r="AY1079" s="17" t="s">
        <v>139</v>
      </c>
      <c r="BE1079" s="228">
        <f>IF(N1079="základní",J1079,0)</f>
        <v>0</v>
      </c>
      <c r="BF1079" s="228">
        <f>IF(N1079="snížená",J1079,0)</f>
        <v>0</v>
      </c>
      <c r="BG1079" s="228">
        <f>IF(N1079="zákl. přenesená",J1079,0)</f>
        <v>0</v>
      </c>
      <c r="BH1079" s="228">
        <f>IF(N1079="sníž. přenesená",J1079,0)</f>
        <v>0</v>
      </c>
      <c r="BI1079" s="228">
        <f>IF(N1079="nulová",J1079,0)</f>
        <v>0</v>
      </c>
      <c r="BJ1079" s="17" t="s">
        <v>147</v>
      </c>
      <c r="BK1079" s="228">
        <f>ROUND(I1079*H1079,2)</f>
        <v>0</v>
      </c>
      <c r="BL1079" s="17" t="s">
        <v>257</v>
      </c>
      <c r="BM1079" s="227" t="s">
        <v>1392</v>
      </c>
    </row>
    <row r="1080" s="14" customFormat="1">
      <c r="A1080" s="14"/>
      <c r="B1080" s="240"/>
      <c r="C1080" s="241"/>
      <c r="D1080" s="231" t="s">
        <v>149</v>
      </c>
      <c r="E1080" s="242" t="s">
        <v>1</v>
      </c>
      <c r="F1080" s="243" t="s">
        <v>6</v>
      </c>
      <c r="G1080" s="241"/>
      <c r="H1080" s="244">
        <v>0.01</v>
      </c>
      <c r="I1080" s="245"/>
      <c r="J1080" s="241"/>
      <c r="K1080" s="241"/>
      <c r="L1080" s="246"/>
      <c r="M1080" s="247"/>
      <c r="N1080" s="248"/>
      <c r="O1080" s="248"/>
      <c r="P1080" s="248"/>
      <c r="Q1080" s="248"/>
      <c r="R1080" s="248"/>
      <c r="S1080" s="248"/>
      <c r="T1080" s="249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50" t="s">
        <v>149</v>
      </c>
      <c r="AU1080" s="250" t="s">
        <v>147</v>
      </c>
      <c r="AV1080" s="14" t="s">
        <v>147</v>
      </c>
      <c r="AW1080" s="14" t="s">
        <v>30</v>
      </c>
      <c r="AX1080" s="14" t="s">
        <v>81</v>
      </c>
      <c r="AY1080" s="250" t="s">
        <v>139</v>
      </c>
    </row>
    <row r="1081" s="14" customFormat="1">
      <c r="A1081" s="14"/>
      <c r="B1081" s="240"/>
      <c r="C1081" s="241"/>
      <c r="D1081" s="231" t="s">
        <v>149</v>
      </c>
      <c r="E1081" s="241"/>
      <c r="F1081" s="243" t="s">
        <v>1373</v>
      </c>
      <c r="G1081" s="241"/>
      <c r="H1081" s="244">
        <v>0.02</v>
      </c>
      <c r="I1081" s="245"/>
      <c r="J1081" s="241"/>
      <c r="K1081" s="241"/>
      <c r="L1081" s="246"/>
      <c r="M1081" s="247"/>
      <c r="N1081" s="248"/>
      <c r="O1081" s="248"/>
      <c r="P1081" s="248"/>
      <c r="Q1081" s="248"/>
      <c r="R1081" s="248"/>
      <c r="S1081" s="248"/>
      <c r="T1081" s="249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50" t="s">
        <v>149</v>
      </c>
      <c r="AU1081" s="250" t="s">
        <v>147</v>
      </c>
      <c r="AV1081" s="14" t="s">
        <v>147</v>
      </c>
      <c r="AW1081" s="14" t="s">
        <v>4</v>
      </c>
      <c r="AX1081" s="14" t="s">
        <v>81</v>
      </c>
      <c r="AY1081" s="250" t="s">
        <v>139</v>
      </c>
    </row>
    <row r="1082" s="12" customFormat="1" ht="22.8" customHeight="1">
      <c r="A1082" s="12"/>
      <c r="B1082" s="199"/>
      <c r="C1082" s="200"/>
      <c r="D1082" s="201" t="s">
        <v>72</v>
      </c>
      <c r="E1082" s="213" t="s">
        <v>1393</v>
      </c>
      <c r="F1082" s="213" t="s">
        <v>1394</v>
      </c>
      <c r="G1082" s="200"/>
      <c r="H1082" s="200"/>
      <c r="I1082" s="203"/>
      <c r="J1082" s="214">
        <f>BK1082</f>
        <v>0</v>
      </c>
      <c r="K1082" s="200"/>
      <c r="L1082" s="205"/>
      <c r="M1082" s="206"/>
      <c r="N1082" s="207"/>
      <c r="O1082" s="207"/>
      <c r="P1082" s="208">
        <f>SUM(P1083:P1092)</f>
        <v>0</v>
      </c>
      <c r="Q1082" s="207"/>
      <c r="R1082" s="208">
        <f>SUM(R1083:R1092)</f>
        <v>0.033732720000000001</v>
      </c>
      <c r="S1082" s="207"/>
      <c r="T1082" s="209">
        <f>SUM(T1083:T1092)</f>
        <v>0</v>
      </c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R1082" s="210" t="s">
        <v>147</v>
      </c>
      <c r="AT1082" s="211" t="s">
        <v>72</v>
      </c>
      <c r="AU1082" s="211" t="s">
        <v>81</v>
      </c>
      <c r="AY1082" s="210" t="s">
        <v>139</v>
      </c>
      <c r="BK1082" s="212">
        <f>SUM(BK1083:BK1092)</f>
        <v>0</v>
      </c>
    </row>
    <row r="1083" s="2" customFormat="1" ht="24.15" customHeight="1">
      <c r="A1083" s="38"/>
      <c r="B1083" s="39"/>
      <c r="C1083" s="215" t="s">
        <v>1395</v>
      </c>
      <c r="D1083" s="215" t="s">
        <v>142</v>
      </c>
      <c r="E1083" s="216" t="s">
        <v>1396</v>
      </c>
      <c r="F1083" s="217" t="s">
        <v>1397</v>
      </c>
      <c r="G1083" s="218" t="s">
        <v>166</v>
      </c>
      <c r="H1083" s="219">
        <v>2.496</v>
      </c>
      <c r="I1083" s="220"/>
      <c r="J1083" s="221">
        <f>ROUND(I1083*H1083,2)</f>
        <v>0</v>
      </c>
      <c r="K1083" s="222"/>
      <c r="L1083" s="44"/>
      <c r="M1083" s="223" t="s">
        <v>1</v>
      </c>
      <c r="N1083" s="224" t="s">
        <v>39</v>
      </c>
      <c r="O1083" s="91"/>
      <c r="P1083" s="225">
        <f>O1083*H1083</f>
        <v>0</v>
      </c>
      <c r="Q1083" s="225">
        <v>0.011820000000000001</v>
      </c>
      <c r="R1083" s="225">
        <f>Q1083*H1083</f>
        <v>0.029502720000000003</v>
      </c>
      <c r="S1083" s="225">
        <v>0</v>
      </c>
      <c r="T1083" s="226">
        <f>S1083*H1083</f>
        <v>0</v>
      </c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R1083" s="227" t="s">
        <v>257</v>
      </c>
      <c r="AT1083" s="227" t="s">
        <v>142</v>
      </c>
      <c r="AU1083" s="227" t="s">
        <v>147</v>
      </c>
      <c r="AY1083" s="17" t="s">
        <v>139</v>
      </c>
      <c r="BE1083" s="228">
        <f>IF(N1083="základní",J1083,0)</f>
        <v>0</v>
      </c>
      <c r="BF1083" s="228">
        <f>IF(N1083="snížená",J1083,0)</f>
        <v>0</v>
      </c>
      <c r="BG1083" s="228">
        <f>IF(N1083="zákl. přenesená",J1083,0)</f>
        <v>0</v>
      </c>
      <c r="BH1083" s="228">
        <f>IF(N1083="sníž. přenesená",J1083,0)</f>
        <v>0</v>
      </c>
      <c r="BI1083" s="228">
        <f>IF(N1083="nulová",J1083,0)</f>
        <v>0</v>
      </c>
      <c r="BJ1083" s="17" t="s">
        <v>147</v>
      </c>
      <c r="BK1083" s="228">
        <f>ROUND(I1083*H1083,2)</f>
        <v>0</v>
      </c>
      <c r="BL1083" s="17" t="s">
        <v>257</v>
      </c>
      <c r="BM1083" s="227" t="s">
        <v>1398</v>
      </c>
    </row>
    <row r="1084" s="13" customFormat="1">
      <c r="A1084" s="13"/>
      <c r="B1084" s="229"/>
      <c r="C1084" s="230"/>
      <c r="D1084" s="231" t="s">
        <v>149</v>
      </c>
      <c r="E1084" s="232" t="s">
        <v>1</v>
      </c>
      <c r="F1084" s="233" t="s">
        <v>231</v>
      </c>
      <c r="G1084" s="230"/>
      <c r="H1084" s="232" t="s">
        <v>1</v>
      </c>
      <c r="I1084" s="234"/>
      <c r="J1084" s="230"/>
      <c r="K1084" s="230"/>
      <c r="L1084" s="235"/>
      <c r="M1084" s="236"/>
      <c r="N1084" s="237"/>
      <c r="O1084" s="237"/>
      <c r="P1084" s="237"/>
      <c r="Q1084" s="237"/>
      <c r="R1084" s="237"/>
      <c r="S1084" s="237"/>
      <c r="T1084" s="238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9" t="s">
        <v>149</v>
      </c>
      <c r="AU1084" s="239" t="s">
        <v>147</v>
      </c>
      <c r="AV1084" s="13" t="s">
        <v>81</v>
      </c>
      <c r="AW1084" s="13" t="s">
        <v>30</v>
      </c>
      <c r="AX1084" s="13" t="s">
        <v>73</v>
      </c>
      <c r="AY1084" s="239" t="s">
        <v>139</v>
      </c>
    </row>
    <row r="1085" s="14" customFormat="1">
      <c r="A1085" s="14"/>
      <c r="B1085" s="240"/>
      <c r="C1085" s="241"/>
      <c r="D1085" s="231" t="s">
        <v>149</v>
      </c>
      <c r="E1085" s="242" t="s">
        <v>1</v>
      </c>
      <c r="F1085" s="243" t="s">
        <v>1399</v>
      </c>
      <c r="G1085" s="241"/>
      <c r="H1085" s="244">
        <v>2.496</v>
      </c>
      <c r="I1085" s="245"/>
      <c r="J1085" s="241"/>
      <c r="K1085" s="241"/>
      <c r="L1085" s="246"/>
      <c r="M1085" s="247"/>
      <c r="N1085" s="248"/>
      <c r="O1085" s="248"/>
      <c r="P1085" s="248"/>
      <c r="Q1085" s="248"/>
      <c r="R1085" s="248"/>
      <c r="S1085" s="248"/>
      <c r="T1085" s="249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50" t="s">
        <v>149</v>
      </c>
      <c r="AU1085" s="250" t="s">
        <v>147</v>
      </c>
      <c r="AV1085" s="14" t="s">
        <v>147</v>
      </c>
      <c r="AW1085" s="14" t="s">
        <v>30</v>
      </c>
      <c r="AX1085" s="14" t="s">
        <v>81</v>
      </c>
      <c r="AY1085" s="250" t="s">
        <v>139</v>
      </c>
    </row>
    <row r="1086" s="2" customFormat="1" ht="33" customHeight="1">
      <c r="A1086" s="38"/>
      <c r="B1086" s="39"/>
      <c r="C1086" s="215" t="s">
        <v>1400</v>
      </c>
      <c r="D1086" s="215" t="s">
        <v>142</v>
      </c>
      <c r="E1086" s="216" t="s">
        <v>1401</v>
      </c>
      <c r="F1086" s="217" t="s">
        <v>1402</v>
      </c>
      <c r="G1086" s="218" t="s">
        <v>160</v>
      </c>
      <c r="H1086" s="219">
        <v>1</v>
      </c>
      <c r="I1086" s="220"/>
      <c r="J1086" s="221">
        <f>ROUND(I1086*H1086,2)</f>
        <v>0</v>
      </c>
      <c r="K1086" s="222"/>
      <c r="L1086" s="44"/>
      <c r="M1086" s="223" t="s">
        <v>1</v>
      </c>
      <c r="N1086" s="224" t="s">
        <v>39</v>
      </c>
      <c r="O1086" s="91"/>
      <c r="P1086" s="225">
        <f>O1086*H1086</f>
        <v>0</v>
      </c>
      <c r="Q1086" s="225">
        <v>3.0000000000000001E-05</v>
      </c>
      <c r="R1086" s="225">
        <f>Q1086*H1086</f>
        <v>3.0000000000000001E-05</v>
      </c>
      <c r="S1086" s="225">
        <v>0</v>
      </c>
      <c r="T1086" s="226">
        <f>S1086*H1086</f>
        <v>0</v>
      </c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227" t="s">
        <v>257</v>
      </c>
      <c r="AT1086" s="227" t="s">
        <v>142</v>
      </c>
      <c r="AU1086" s="227" t="s">
        <v>147</v>
      </c>
      <c r="AY1086" s="17" t="s">
        <v>139</v>
      </c>
      <c r="BE1086" s="228">
        <f>IF(N1086="základní",J1086,0)</f>
        <v>0</v>
      </c>
      <c r="BF1086" s="228">
        <f>IF(N1086="snížená",J1086,0)</f>
        <v>0</v>
      </c>
      <c r="BG1086" s="228">
        <f>IF(N1086="zákl. přenesená",J1086,0)</f>
        <v>0</v>
      </c>
      <c r="BH1086" s="228">
        <f>IF(N1086="sníž. přenesená",J1086,0)</f>
        <v>0</v>
      </c>
      <c r="BI1086" s="228">
        <f>IF(N1086="nulová",J1086,0)</f>
        <v>0</v>
      </c>
      <c r="BJ1086" s="17" t="s">
        <v>147</v>
      </c>
      <c r="BK1086" s="228">
        <f>ROUND(I1086*H1086,2)</f>
        <v>0</v>
      </c>
      <c r="BL1086" s="17" t="s">
        <v>257</v>
      </c>
      <c r="BM1086" s="227" t="s">
        <v>1403</v>
      </c>
    </row>
    <row r="1087" s="13" customFormat="1">
      <c r="A1087" s="13"/>
      <c r="B1087" s="229"/>
      <c r="C1087" s="230"/>
      <c r="D1087" s="231" t="s">
        <v>149</v>
      </c>
      <c r="E1087" s="232" t="s">
        <v>1</v>
      </c>
      <c r="F1087" s="233" t="s">
        <v>231</v>
      </c>
      <c r="G1087" s="230"/>
      <c r="H1087" s="232" t="s">
        <v>1</v>
      </c>
      <c r="I1087" s="234"/>
      <c r="J1087" s="230"/>
      <c r="K1087" s="230"/>
      <c r="L1087" s="235"/>
      <c r="M1087" s="236"/>
      <c r="N1087" s="237"/>
      <c r="O1087" s="237"/>
      <c r="P1087" s="237"/>
      <c r="Q1087" s="237"/>
      <c r="R1087" s="237"/>
      <c r="S1087" s="237"/>
      <c r="T1087" s="238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9" t="s">
        <v>149</v>
      </c>
      <c r="AU1087" s="239" t="s">
        <v>147</v>
      </c>
      <c r="AV1087" s="13" t="s">
        <v>81</v>
      </c>
      <c r="AW1087" s="13" t="s">
        <v>30</v>
      </c>
      <c r="AX1087" s="13" t="s">
        <v>73</v>
      </c>
      <c r="AY1087" s="239" t="s">
        <v>139</v>
      </c>
    </row>
    <row r="1088" s="14" customFormat="1">
      <c r="A1088" s="14"/>
      <c r="B1088" s="240"/>
      <c r="C1088" s="241"/>
      <c r="D1088" s="231" t="s">
        <v>149</v>
      </c>
      <c r="E1088" s="242" t="s">
        <v>1</v>
      </c>
      <c r="F1088" s="243" t="s">
        <v>81</v>
      </c>
      <c r="G1088" s="241"/>
      <c r="H1088" s="244">
        <v>1</v>
      </c>
      <c r="I1088" s="245"/>
      <c r="J1088" s="241"/>
      <c r="K1088" s="241"/>
      <c r="L1088" s="246"/>
      <c r="M1088" s="247"/>
      <c r="N1088" s="248"/>
      <c r="O1088" s="248"/>
      <c r="P1088" s="248"/>
      <c r="Q1088" s="248"/>
      <c r="R1088" s="248"/>
      <c r="S1088" s="248"/>
      <c r="T1088" s="249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50" t="s">
        <v>149</v>
      </c>
      <c r="AU1088" s="250" t="s">
        <v>147</v>
      </c>
      <c r="AV1088" s="14" t="s">
        <v>147</v>
      </c>
      <c r="AW1088" s="14" t="s">
        <v>30</v>
      </c>
      <c r="AX1088" s="14" t="s">
        <v>81</v>
      </c>
      <c r="AY1088" s="250" t="s">
        <v>139</v>
      </c>
    </row>
    <row r="1089" s="2" customFormat="1" ht="24.15" customHeight="1">
      <c r="A1089" s="38"/>
      <c r="B1089" s="39"/>
      <c r="C1089" s="251" t="s">
        <v>1404</v>
      </c>
      <c r="D1089" s="251" t="s">
        <v>152</v>
      </c>
      <c r="E1089" s="252" t="s">
        <v>1405</v>
      </c>
      <c r="F1089" s="253" t="s">
        <v>1406</v>
      </c>
      <c r="G1089" s="254" t="s">
        <v>160</v>
      </c>
      <c r="H1089" s="255">
        <v>1</v>
      </c>
      <c r="I1089" s="256"/>
      <c r="J1089" s="257">
        <f>ROUND(I1089*H1089,2)</f>
        <v>0</v>
      </c>
      <c r="K1089" s="258"/>
      <c r="L1089" s="259"/>
      <c r="M1089" s="260" t="s">
        <v>1</v>
      </c>
      <c r="N1089" s="261" t="s">
        <v>39</v>
      </c>
      <c r="O1089" s="91"/>
      <c r="P1089" s="225">
        <f>O1089*H1089</f>
        <v>0</v>
      </c>
      <c r="Q1089" s="225">
        <v>0.0041999999999999997</v>
      </c>
      <c r="R1089" s="225">
        <f>Q1089*H1089</f>
        <v>0.0041999999999999997</v>
      </c>
      <c r="S1089" s="225">
        <v>0</v>
      </c>
      <c r="T1089" s="226">
        <f>S1089*H1089</f>
        <v>0</v>
      </c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R1089" s="227" t="s">
        <v>338</v>
      </c>
      <c r="AT1089" s="227" t="s">
        <v>152</v>
      </c>
      <c r="AU1089" s="227" t="s">
        <v>147</v>
      </c>
      <c r="AY1089" s="17" t="s">
        <v>139</v>
      </c>
      <c r="BE1089" s="228">
        <f>IF(N1089="základní",J1089,0)</f>
        <v>0</v>
      </c>
      <c r="BF1089" s="228">
        <f>IF(N1089="snížená",J1089,0)</f>
        <v>0</v>
      </c>
      <c r="BG1089" s="228">
        <f>IF(N1089="zákl. přenesená",J1089,0)</f>
        <v>0</v>
      </c>
      <c r="BH1089" s="228">
        <f>IF(N1089="sníž. přenesená",J1089,0)</f>
        <v>0</v>
      </c>
      <c r="BI1089" s="228">
        <f>IF(N1089="nulová",J1089,0)</f>
        <v>0</v>
      </c>
      <c r="BJ1089" s="17" t="s">
        <v>147</v>
      </c>
      <c r="BK1089" s="228">
        <f>ROUND(I1089*H1089,2)</f>
        <v>0</v>
      </c>
      <c r="BL1089" s="17" t="s">
        <v>257</v>
      </c>
      <c r="BM1089" s="227" t="s">
        <v>1407</v>
      </c>
    </row>
    <row r="1090" s="2" customFormat="1" ht="24.15" customHeight="1">
      <c r="A1090" s="38"/>
      <c r="B1090" s="39"/>
      <c r="C1090" s="215" t="s">
        <v>1408</v>
      </c>
      <c r="D1090" s="215" t="s">
        <v>142</v>
      </c>
      <c r="E1090" s="216" t="s">
        <v>1409</v>
      </c>
      <c r="F1090" s="217" t="s">
        <v>1410</v>
      </c>
      <c r="G1090" s="218" t="s">
        <v>145</v>
      </c>
      <c r="H1090" s="219">
        <v>0.034000000000000002</v>
      </c>
      <c r="I1090" s="220"/>
      <c r="J1090" s="221">
        <f>ROUND(I1090*H1090,2)</f>
        <v>0</v>
      </c>
      <c r="K1090" s="222"/>
      <c r="L1090" s="44"/>
      <c r="M1090" s="223" t="s">
        <v>1</v>
      </c>
      <c r="N1090" s="224" t="s">
        <v>39</v>
      </c>
      <c r="O1090" s="91"/>
      <c r="P1090" s="225">
        <f>O1090*H1090</f>
        <v>0</v>
      </c>
      <c r="Q1090" s="225">
        <v>0</v>
      </c>
      <c r="R1090" s="225">
        <f>Q1090*H1090</f>
        <v>0</v>
      </c>
      <c r="S1090" s="225">
        <v>0</v>
      </c>
      <c r="T1090" s="226">
        <f>S1090*H1090</f>
        <v>0</v>
      </c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R1090" s="227" t="s">
        <v>257</v>
      </c>
      <c r="AT1090" s="227" t="s">
        <v>142</v>
      </c>
      <c r="AU1090" s="227" t="s">
        <v>147</v>
      </c>
      <c r="AY1090" s="17" t="s">
        <v>139</v>
      </c>
      <c r="BE1090" s="228">
        <f>IF(N1090="základní",J1090,0)</f>
        <v>0</v>
      </c>
      <c r="BF1090" s="228">
        <f>IF(N1090="snížená",J1090,0)</f>
        <v>0</v>
      </c>
      <c r="BG1090" s="228">
        <f>IF(N1090="zákl. přenesená",J1090,0)</f>
        <v>0</v>
      </c>
      <c r="BH1090" s="228">
        <f>IF(N1090="sníž. přenesená",J1090,0)</f>
        <v>0</v>
      </c>
      <c r="BI1090" s="228">
        <f>IF(N1090="nulová",J1090,0)</f>
        <v>0</v>
      </c>
      <c r="BJ1090" s="17" t="s">
        <v>147</v>
      </c>
      <c r="BK1090" s="228">
        <f>ROUND(I1090*H1090,2)</f>
        <v>0</v>
      </c>
      <c r="BL1090" s="17" t="s">
        <v>257</v>
      </c>
      <c r="BM1090" s="227" t="s">
        <v>1411</v>
      </c>
    </row>
    <row r="1091" s="2" customFormat="1" ht="37.8" customHeight="1">
      <c r="A1091" s="38"/>
      <c r="B1091" s="39"/>
      <c r="C1091" s="215" t="s">
        <v>1412</v>
      </c>
      <c r="D1091" s="215" t="s">
        <v>142</v>
      </c>
      <c r="E1091" s="216" t="s">
        <v>1413</v>
      </c>
      <c r="F1091" s="217" t="s">
        <v>1414</v>
      </c>
      <c r="G1091" s="218" t="s">
        <v>145</v>
      </c>
      <c r="H1091" s="219">
        <v>0.068000000000000005</v>
      </c>
      <c r="I1091" s="220"/>
      <c r="J1091" s="221">
        <f>ROUND(I1091*H1091,2)</f>
        <v>0</v>
      </c>
      <c r="K1091" s="222"/>
      <c r="L1091" s="44"/>
      <c r="M1091" s="223" t="s">
        <v>1</v>
      </c>
      <c r="N1091" s="224" t="s">
        <v>39</v>
      </c>
      <c r="O1091" s="91"/>
      <c r="P1091" s="225">
        <f>O1091*H1091</f>
        <v>0</v>
      </c>
      <c r="Q1091" s="225">
        <v>0</v>
      </c>
      <c r="R1091" s="225">
        <f>Q1091*H1091</f>
        <v>0</v>
      </c>
      <c r="S1091" s="225">
        <v>0</v>
      </c>
      <c r="T1091" s="226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227" t="s">
        <v>257</v>
      </c>
      <c r="AT1091" s="227" t="s">
        <v>142</v>
      </c>
      <c r="AU1091" s="227" t="s">
        <v>147</v>
      </c>
      <c r="AY1091" s="17" t="s">
        <v>139</v>
      </c>
      <c r="BE1091" s="228">
        <f>IF(N1091="základní",J1091,0)</f>
        <v>0</v>
      </c>
      <c r="BF1091" s="228">
        <f>IF(N1091="snížená",J1091,0)</f>
        <v>0</v>
      </c>
      <c r="BG1091" s="228">
        <f>IF(N1091="zákl. přenesená",J1091,0)</f>
        <v>0</v>
      </c>
      <c r="BH1091" s="228">
        <f>IF(N1091="sníž. přenesená",J1091,0)</f>
        <v>0</v>
      </c>
      <c r="BI1091" s="228">
        <f>IF(N1091="nulová",J1091,0)</f>
        <v>0</v>
      </c>
      <c r="BJ1091" s="17" t="s">
        <v>147</v>
      </c>
      <c r="BK1091" s="228">
        <f>ROUND(I1091*H1091,2)</f>
        <v>0</v>
      </c>
      <c r="BL1091" s="17" t="s">
        <v>257</v>
      </c>
      <c r="BM1091" s="227" t="s">
        <v>1415</v>
      </c>
    </row>
    <row r="1092" s="14" customFormat="1">
      <c r="A1092" s="14"/>
      <c r="B1092" s="240"/>
      <c r="C1092" s="241"/>
      <c r="D1092" s="231" t="s">
        <v>149</v>
      </c>
      <c r="E1092" s="241"/>
      <c r="F1092" s="243" t="s">
        <v>1416</v>
      </c>
      <c r="G1092" s="241"/>
      <c r="H1092" s="244">
        <v>0.068000000000000005</v>
      </c>
      <c r="I1092" s="245"/>
      <c r="J1092" s="241"/>
      <c r="K1092" s="241"/>
      <c r="L1092" s="246"/>
      <c r="M1092" s="247"/>
      <c r="N1092" s="248"/>
      <c r="O1092" s="248"/>
      <c r="P1092" s="248"/>
      <c r="Q1092" s="248"/>
      <c r="R1092" s="248"/>
      <c r="S1092" s="248"/>
      <c r="T1092" s="249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50" t="s">
        <v>149</v>
      </c>
      <c r="AU1092" s="250" t="s">
        <v>147</v>
      </c>
      <c r="AV1092" s="14" t="s">
        <v>147</v>
      </c>
      <c r="AW1092" s="14" t="s">
        <v>4</v>
      </c>
      <c r="AX1092" s="14" t="s">
        <v>81</v>
      </c>
      <c r="AY1092" s="250" t="s">
        <v>139</v>
      </c>
    </row>
    <row r="1093" s="12" customFormat="1" ht="22.8" customHeight="1">
      <c r="A1093" s="12"/>
      <c r="B1093" s="199"/>
      <c r="C1093" s="200"/>
      <c r="D1093" s="201" t="s">
        <v>72</v>
      </c>
      <c r="E1093" s="213" t="s">
        <v>1417</v>
      </c>
      <c r="F1093" s="213" t="s">
        <v>1418</v>
      </c>
      <c r="G1093" s="200"/>
      <c r="H1093" s="200"/>
      <c r="I1093" s="203"/>
      <c r="J1093" s="214">
        <f>BK1093</f>
        <v>0</v>
      </c>
      <c r="K1093" s="200"/>
      <c r="L1093" s="205"/>
      <c r="M1093" s="206"/>
      <c r="N1093" s="207"/>
      <c r="O1093" s="207"/>
      <c r="P1093" s="208">
        <f>SUM(P1094:P1133)</f>
        <v>0</v>
      </c>
      <c r="Q1093" s="207"/>
      <c r="R1093" s="208">
        <f>SUM(R1094:R1133)</f>
        <v>0.05391</v>
      </c>
      <c r="S1093" s="207"/>
      <c r="T1093" s="209">
        <f>SUM(T1094:T1133)</f>
        <v>0.71510719999999994</v>
      </c>
      <c r="U1093" s="12"/>
      <c r="V1093" s="12"/>
      <c r="W1093" s="12"/>
      <c r="X1093" s="12"/>
      <c r="Y1093" s="12"/>
      <c r="Z1093" s="12"/>
      <c r="AA1093" s="12"/>
      <c r="AB1093" s="12"/>
      <c r="AC1093" s="12"/>
      <c r="AD1093" s="12"/>
      <c r="AE1093" s="12"/>
      <c r="AR1093" s="210" t="s">
        <v>147</v>
      </c>
      <c r="AT1093" s="211" t="s">
        <v>72</v>
      </c>
      <c r="AU1093" s="211" t="s">
        <v>81</v>
      </c>
      <c r="AY1093" s="210" t="s">
        <v>139</v>
      </c>
      <c r="BK1093" s="212">
        <f>SUM(BK1094:BK1133)</f>
        <v>0</v>
      </c>
    </row>
    <row r="1094" s="2" customFormat="1" ht="16.5" customHeight="1">
      <c r="A1094" s="38"/>
      <c r="B1094" s="39"/>
      <c r="C1094" s="215" t="s">
        <v>1419</v>
      </c>
      <c r="D1094" s="215" t="s">
        <v>142</v>
      </c>
      <c r="E1094" s="216" t="s">
        <v>1420</v>
      </c>
      <c r="F1094" s="217" t="s">
        <v>1421</v>
      </c>
      <c r="G1094" s="218" t="s">
        <v>166</v>
      </c>
      <c r="H1094" s="219">
        <v>2.496</v>
      </c>
      <c r="I1094" s="220"/>
      <c r="J1094" s="221">
        <f>ROUND(I1094*H1094,2)</f>
        <v>0</v>
      </c>
      <c r="K1094" s="222"/>
      <c r="L1094" s="44"/>
      <c r="M1094" s="223" t="s">
        <v>1</v>
      </c>
      <c r="N1094" s="224" t="s">
        <v>39</v>
      </c>
      <c r="O1094" s="91"/>
      <c r="P1094" s="225">
        <f>O1094*H1094</f>
        <v>0</v>
      </c>
      <c r="Q1094" s="225">
        <v>0</v>
      </c>
      <c r="R1094" s="225">
        <f>Q1094*H1094</f>
        <v>0</v>
      </c>
      <c r="S1094" s="225">
        <v>0.01695</v>
      </c>
      <c r="T1094" s="226">
        <f>S1094*H1094</f>
        <v>0.042307199999999996</v>
      </c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R1094" s="227" t="s">
        <v>257</v>
      </c>
      <c r="AT1094" s="227" t="s">
        <v>142</v>
      </c>
      <c r="AU1094" s="227" t="s">
        <v>147</v>
      </c>
      <c r="AY1094" s="17" t="s">
        <v>139</v>
      </c>
      <c r="BE1094" s="228">
        <f>IF(N1094="základní",J1094,0)</f>
        <v>0</v>
      </c>
      <c r="BF1094" s="228">
        <f>IF(N1094="snížená",J1094,0)</f>
        <v>0</v>
      </c>
      <c r="BG1094" s="228">
        <f>IF(N1094="zákl. přenesená",J1094,0)</f>
        <v>0</v>
      </c>
      <c r="BH1094" s="228">
        <f>IF(N1094="sníž. přenesená",J1094,0)</f>
        <v>0</v>
      </c>
      <c r="BI1094" s="228">
        <f>IF(N1094="nulová",J1094,0)</f>
        <v>0</v>
      </c>
      <c r="BJ1094" s="17" t="s">
        <v>147</v>
      </c>
      <c r="BK1094" s="228">
        <f>ROUND(I1094*H1094,2)</f>
        <v>0</v>
      </c>
      <c r="BL1094" s="17" t="s">
        <v>257</v>
      </c>
      <c r="BM1094" s="227" t="s">
        <v>1422</v>
      </c>
    </row>
    <row r="1095" s="13" customFormat="1">
      <c r="A1095" s="13"/>
      <c r="B1095" s="229"/>
      <c r="C1095" s="230"/>
      <c r="D1095" s="231" t="s">
        <v>149</v>
      </c>
      <c r="E1095" s="232" t="s">
        <v>1</v>
      </c>
      <c r="F1095" s="233" t="s">
        <v>231</v>
      </c>
      <c r="G1095" s="230"/>
      <c r="H1095" s="232" t="s">
        <v>1</v>
      </c>
      <c r="I1095" s="234"/>
      <c r="J1095" s="230"/>
      <c r="K1095" s="230"/>
      <c r="L1095" s="235"/>
      <c r="M1095" s="236"/>
      <c r="N1095" s="237"/>
      <c r="O1095" s="237"/>
      <c r="P1095" s="237"/>
      <c r="Q1095" s="237"/>
      <c r="R1095" s="237"/>
      <c r="S1095" s="237"/>
      <c r="T1095" s="238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39" t="s">
        <v>149</v>
      </c>
      <c r="AU1095" s="239" t="s">
        <v>147</v>
      </c>
      <c r="AV1095" s="13" t="s">
        <v>81</v>
      </c>
      <c r="AW1095" s="13" t="s">
        <v>30</v>
      </c>
      <c r="AX1095" s="13" t="s">
        <v>73</v>
      </c>
      <c r="AY1095" s="239" t="s">
        <v>139</v>
      </c>
    </row>
    <row r="1096" s="14" customFormat="1">
      <c r="A1096" s="14"/>
      <c r="B1096" s="240"/>
      <c r="C1096" s="241"/>
      <c r="D1096" s="231" t="s">
        <v>149</v>
      </c>
      <c r="E1096" s="242" t="s">
        <v>1</v>
      </c>
      <c r="F1096" s="243" t="s">
        <v>1399</v>
      </c>
      <c r="G1096" s="241"/>
      <c r="H1096" s="244">
        <v>2.496</v>
      </c>
      <c r="I1096" s="245"/>
      <c r="J1096" s="241"/>
      <c r="K1096" s="241"/>
      <c r="L1096" s="246"/>
      <c r="M1096" s="247"/>
      <c r="N1096" s="248"/>
      <c r="O1096" s="248"/>
      <c r="P1096" s="248"/>
      <c r="Q1096" s="248"/>
      <c r="R1096" s="248"/>
      <c r="S1096" s="248"/>
      <c r="T1096" s="249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50" t="s">
        <v>149</v>
      </c>
      <c r="AU1096" s="250" t="s">
        <v>147</v>
      </c>
      <c r="AV1096" s="14" t="s">
        <v>147</v>
      </c>
      <c r="AW1096" s="14" t="s">
        <v>30</v>
      </c>
      <c r="AX1096" s="14" t="s">
        <v>81</v>
      </c>
      <c r="AY1096" s="250" t="s">
        <v>139</v>
      </c>
    </row>
    <row r="1097" s="2" customFormat="1" ht="16.5" customHeight="1">
      <c r="A1097" s="38"/>
      <c r="B1097" s="39"/>
      <c r="C1097" s="215" t="s">
        <v>1423</v>
      </c>
      <c r="D1097" s="215" t="s">
        <v>142</v>
      </c>
      <c r="E1097" s="216" t="s">
        <v>1424</v>
      </c>
      <c r="F1097" s="217" t="s">
        <v>1425</v>
      </c>
      <c r="G1097" s="218" t="s">
        <v>160</v>
      </c>
      <c r="H1097" s="219">
        <v>6</v>
      </c>
      <c r="I1097" s="220"/>
      <c r="J1097" s="221">
        <f>ROUND(I1097*H1097,2)</f>
        <v>0</v>
      </c>
      <c r="K1097" s="222"/>
      <c r="L1097" s="44"/>
      <c r="M1097" s="223" t="s">
        <v>1</v>
      </c>
      <c r="N1097" s="224" t="s">
        <v>39</v>
      </c>
      <c r="O1097" s="91"/>
      <c r="P1097" s="225">
        <f>O1097*H1097</f>
        <v>0</v>
      </c>
      <c r="Q1097" s="225">
        <v>0</v>
      </c>
      <c r="R1097" s="225">
        <f>Q1097*H1097</f>
        <v>0</v>
      </c>
      <c r="S1097" s="225">
        <v>0.001</v>
      </c>
      <c r="T1097" s="226">
        <f>S1097*H1097</f>
        <v>0.0060000000000000001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227" t="s">
        <v>257</v>
      </c>
      <c r="AT1097" s="227" t="s">
        <v>142</v>
      </c>
      <c r="AU1097" s="227" t="s">
        <v>147</v>
      </c>
      <c r="AY1097" s="17" t="s">
        <v>139</v>
      </c>
      <c r="BE1097" s="228">
        <f>IF(N1097="základní",J1097,0)</f>
        <v>0</v>
      </c>
      <c r="BF1097" s="228">
        <f>IF(N1097="snížená",J1097,0)</f>
        <v>0</v>
      </c>
      <c r="BG1097" s="228">
        <f>IF(N1097="zákl. přenesená",J1097,0)</f>
        <v>0</v>
      </c>
      <c r="BH1097" s="228">
        <f>IF(N1097="sníž. přenesená",J1097,0)</f>
        <v>0</v>
      </c>
      <c r="BI1097" s="228">
        <f>IF(N1097="nulová",J1097,0)</f>
        <v>0</v>
      </c>
      <c r="BJ1097" s="17" t="s">
        <v>147</v>
      </c>
      <c r="BK1097" s="228">
        <f>ROUND(I1097*H1097,2)</f>
        <v>0</v>
      </c>
      <c r="BL1097" s="17" t="s">
        <v>257</v>
      </c>
      <c r="BM1097" s="227" t="s">
        <v>1426</v>
      </c>
    </row>
    <row r="1098" s="14" customFormat="1">
      <c r="A1098" s="14"/>
      <c r="B1098" s="240"/>
      <c r="C1098" s="241"/>
      <c r="D1098" s="231" t="s">
        <v>149</v>
      </c>
      <c r="E1098" s="242" t="s">
        <v>1</v>
      </c>
      <c r="F1098" s="243" t="s">
        <v>176</v>
      </c>
      <c r="G1098" s="241"/>
      <c r="H1098" s="244">
        <v>6</v>
      </c>
      <c r="I1098" s="245"/>
      <c r="J1098" s="241"/>
      <c r="K1098" s="241"/>
      <c r="L1098" s="246"/>
      <c r="M1098" s="247"/>
      <c r="N1098" s="248"/>
      <c r="O1098" s="248"/>
      <c r="P1098" s="248"/>
      <c r="Q1098" s="248"/>
      <c r="R1098" s="248"/>
      <c r="S1098" s="248"/>
      <c r="T1098" s="249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50" t="s">
        <v>149</v>
      </c>
      <c r="AU1098" s="250" t="s">
        <v>147</v>
      </c>
      <c r="AV1098" s="14" t="s">
        <v>147</v>
      </c>
      <c r="AW1098" s="14" t="s">
        <v>30</v>
      </c>
      <c r="AX1098" s="14" t="s">
        <v>81</v>
      </c>
      <c r="AY1098" s="250" t="s">
        <v>139</v>
      </c>
    </row>
    <row r="1099" s="2" customFormat="1" ht="21.75" customHeight="1">
      <c r="A1099" s="38"/>
      <c r="B1099" s="39"/>
      <c r="C1099" s="215" t="s">
        <v>1427</v>
      </c>
      <c r="D1099" s="215" t="s">
        <v>142</v>
      </c>
      <c r="E1099" s="216" t="s">
        <v>1428</v>
      </c>
      <c r="F1099" s="217" t="s">
        <v>1429</v>
      </c>
      <c r="G1099" s="218" t="s">
        <v>160</v>
      </c>
      <c r="H1099" s="219">
        <v>3</v>
      </c>
      <c r="I1099" s="220"/>
      <c r="J1099" s="221">
        <f>ROUND(I1099*H1099,2)</f>
        <v>0</v>
      </c>
      <c r="K1099" s="222"/>
      <c r="L1099" s="44"/>
      <c r="M1099" s="223" t="s">
        <v>1</v>
      </c>
      <c r="N1099" s="224" t="s">
        <v>39</v>
      </c>
      <c r="O1099" s="91"/>
      <c r="P1099" s="225">
        <f>O1099*H1099</f>
        <v>0</v>
      </c>
      <c r="Q1099" s="225">
        <v>0</v>
      </c>
      <c r="R1099" s="225">
        <f>Q1099*H1099</f>
        <v>0</v>
      </c>
      <c r="S1099" s="225">
        <v>0</v>
      </c>
      <c r="T1099" s="226">
        <f>S1099*H1099</f>
        <v>0</v>
      </c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R1099" s="227" t="s">
        <v>257</v>
      </c>
      <c r="AT1099" s="227" t="s">
        <v>142</v>
      </c>
      <c r="AU1099" s="227" t="s">
        <v>147</v>
      </c>
      <c r="AY1099" s="17" t="s">
        <v>139</v>
      </c>
      <c r="BE1099" s="228">
        <f>IF(N1099="základní",J1099,0)</f>
        <v>0</v>
      </c>
      <c r="BF1099" s="228">
        <f>IF(N1099="snížená",J1099,0)</f>
        <v>0</v>
      </c>
      <c r="BG1099" s="228">
        <f>IF(N1099="zákl. přenesená",J1099,0)</f>
        <v>0</v>
      </c>
      <c r="BH1099" s="228">
        <f>IF(N1099="sníž. přenesená",J1099,0)</f>
        <v>0</v>
      </c>
      <c r="BI1099" s="228">
        <f>IF(N1099="nulová",J1099,0)</f>
        <v>0</v>
      </c>
      <c r="BJ1099" s="17" t="s">
        <v>147</v>
      </c>
      <c r="BK1099" s="228">
        <f>ROUND(I1099*H1099,2)</f>
        <v>0</v>
      </c>
      <c r="BL1099" s="17" t="s">
        <v>257</v>
      </c>
      <c r="BM1099" s="227" t="s">
        <v>1430</v>
      </c>
    </row>
    <row r="1100" s="13" customFormat="1">
      <c r="A1100" s="13"/>
      <c r="B1100" s="229"/>
      <c r="C1100" s="230"/>
      <c r="D1100" s="231" t="s">
        <v>149</v>
      </c>
      <c r="E1100" s="232" t="s">
        <v>1</v>
      </c>
      <c r="F1100" s="233" t="s">
        <v>1431</v>
      </c>
      <c r="G1100" s="230"/>
      <c r="H1100" s="232" t="s">
        <v>1</v>
      </c>
      <c r="I1100" s="234"/>
      <c r="J1100" s="230"/>
      <c r="K1100" s="230"/>
      <c r="L1100" s="235"/>
      <c r="M1100" s="236"/>
      <c r="N1100" s="237"/>
      <c r="O1100" s="237"/>
      <c r="P1100" s="237"/>
      <c r="Q1100" s="237"/>
      <c r="R1100" s="237"/>
      <c r="S1100" s="237"/>
      <c r="T1100" s="238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39" t="s">
        <v>149</v>
      </c>
      <c r="AU1100" s="239" t="s">
        <v>147</v>
      </c>
      <c r="AV1100" s="13" t="s">
        <v>81</v>
      </c>
      <c r="AW1100" s="13" t="s">
        <v>30</v>
      </c>
      <c r="AX1100" s="13" t="s">
        <v>73</v>
      </c>
      <c r="AY1100" s="239" t="s">
        <v>139</v>
      </c>
    </row>
    <row r="1101" s="14" customFormat="1">
      <c r="A1101" s="14"/>
      <c r="B1101" s="240"/>
      <c r="C1101" s="241"/>
      <c r="D1101" s="231" t="s">
        <v>149</v>
      </c>
      <c r="E1101" s="242" t="s">
        <v>1</v>
      </c>
      <c r="F1101" s="243" t="s">
        <v>140</v>
      </c>
      <c r="G1101" s="241"/>
      <c r="H1101" s="244">
        <v>3</v>
      </c>
      <c r="I1101" s="245"/>
      <c r="J1101" s="241"/>
      <c r="K1101" s="241"/>
      <c r="L1101" s="246"/>
      <c r="M1101" s="247"/>
      <c r="N1101" s="248"/>
      <c r="O1101" s="248"/>
      <c r="P1101" s="248"/>
      <c r="Q1101" s="248"/>
      <c r="R1101" s="248"/>
      <c r="S1101" s="248"/>
      <c r="T1101" s="249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0" t="s">
        <v>149</v>
      </c>
      <c r="AU1101" s="250" t="s">
        <v>147</v>
      </c>
      <c r="AV1101" s="14" t="s">
        <v>147</v>
      </c>
      <c r="AW1101" s="14" t="s">
        <v>30</v>
      </c>
      <c r="AX1101" s="14" t="s">
        <v>81</v>
      </c>
      <c r="AY1101" s="250" t="s">
        <v>139</v>
      </c>
    </row>
    <row r="1102" s="2" customFormat="1" ht="16.5" customHeight="1">
      <c r="A1102" s="38"/>
      <c r="B1102" s="39"/>
      <c r="C1102" s="251" t="s">
        <v>1432</v>
      </c>
      <c r="D1102" s="251" t="s">
        <v>152</v>
      </c>
      <c r="E1102" s="252" t="s">
        <v>1433</v>
      </c>
      <c r="F1102" s="253" t="s">
        <v>1434</v>
      </c>
      <c r="G1102" s="254" t="s">
        <v>160</v>
      </c>
      <c r="H1102" s="255">
        <v>3</v>
      </c>
      <c r="I1102" s="256"/>
      <c r="J1102" s="257">
        <f>ROUND(I1102*H1102,2)</f>
        <v>0</v>
      </c>
      <c r="K1102" s="258"/>
      <c r="L1102" s="259"/>
      <c r="M1102" s="260" t="s">
        <v>1</v>
      </c>
      <c r="N1102" s="261" t="s">
        <v>39</v>
      </c>
      <c r="O1102" s="91"/>
      <c r="P1102" s="225">
        <f>O1102*H1102</f>
        <v>0</v>
      </c>
      <c r="Q1102" s="225">
        <v>0</v>
      </c>
      <c r="R1102" s="225">
        <f>Q1102*H1102</f>
        <v>0</v>
      </c>
      <c r="S1102" s="225">
        <v>0</v>
      </c>
      <c r="T1102" s="226">
        <f>S1102*H1102</f>
        <v>0</v>
      </c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R1102" s="227" t="s">
        <v>338</v>
      </c>
      <c r="AT1102" s="227" t="s">
        <v>152</v>
      </c>
      <c r="AU1102" s="227" t="s">
        <v>147</v>
      </c>
      <c r="AY1102" s="17" t="s">
        <v>139</v>
      </c>
      <c r="BE1102" s="228">
        <f>IF(N1102="základní",J1102,0)</f>
        <v>0</v>
      </c>
      <c r="BF1102" s="228">
        <f>IF(N1102="snížená",J1102,0)</f>
        <v>0</v>
      </c>
      <c r="BG1102" s="228">
        <f>IF(N1102="zákl. přenesená",J1102,0)</f>
        <v>0</v>
      </c>
      <c r="BH1102" s="228">
        <f>IF(N1102="sníž. přenesená",J1102,0)</f>
        <v>0</v>
      </c>
      <c r="BI1102" s="228">
        <f>IF(N1102="nulová",J1102,0)</f>
        <v>0</v>
      </c>
      <c r="BJ1102" s="17" t="s">
        <v>147</v>
      </c>
      <c r="BK1102" s="228">
        <f>ROUND(I1102*H1102,2)</f>
        <v>0</v>
      </c>
      <c r="BL1102" s="17" t="s">
        <v>257</v>
      </c>
      <c r="BM1102" s="227" t="s">
        <v>1435</v>
      </c>
    </row>
    <row r="1103" s="14" customFormat="1">
      <c r="A1103" s="14"/>
      <c r="B1103" s="240"/>
      <c r="C1103" s="241"/>
      <c r="D1103" s="231" t="s">
        <v>149</v>
      </c>
      <c r="E1103" s="242" t="s">
        <v>1</v>
      </c>
      <c r="F1103" s="243" t="s">
        <v>140</v>
      </c>
      <c r="G1103" s="241"/>
      <c r="H1103" s="244">
        <v>3</v>
      </c>
      <c r="I1103" s="245"/>
      <c r="J1103" s="241"/>
      <c r="K1103" s="241"/>
      <c r="L1103" s="246"/>
      <c r="M1103" s="247"/>
      <c r="N1103" s="248"/>
      <c r="O1103" s="248"/>
      <c r="P1103" s="248"/>
      <c r="Q1103" s="248"/>
      <c r="R1103" s="248"/>
      <c r="S1103" s="248"/>
      <c r="T1103" s="249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50" t="s">
        <v>149</v>
      </c>
      <c r="AU1103" s="250" t="s">
        <v>147</v>
      </c>
      <c r="AV1103" s="14" t="s">
        <v>147</v>
      </c>
      <c r="AW1103" s="14" t="s">
        <v>30</v>
      </c>
      <c r="AX1103" s="14" t="s">
        <v>81</v>
      </c>
      <c r="AY1103" s="250" t="s">
        <v>139</v>
      </c>
    </row>
    <row r="1104" s="2" customFormat="1" ht="24.15" customHeight="1">
      <c r="A1104" s="38"/>
      <c r="B1104" s="39"/>
      <c r="C1104" s="215" t="s">
        <v>1436</v>
      </c>
      <c r="D1104" s="215" t="s">
        <v>142</v>
      </c>
      <c r="E1104" s="216" t="s">
        <v>1437</v>
      </c>
      <c r="F1104" s="217" t="s">
        <v>1438</v>
      </c>
      <c r="G1104" s="218" t="s">
        <v>160</v>
      </c>
      <c r="H1104" s="219">
        <v>2</v>
      </c>
      <c r="I1104" s="220"/>
      <c r="J1104" s="221">
        <f>ROUND(I1104*H1104,2)</f>
        <v>0</v>
      </c>
      <c r="K1104" s="222"/>
      <c r="L1104" s="44"/>
      <c r="M1104" s="223" t="s">
        <v>1</v>
      </c>
      <c r="N1104" s="224" t="s">
        <v>39</v>
      </c>
      <c r="O1104" s="91"/>
      <c r="P1104" s="225">
        <f>O1104*H1104</f>
        <v>0</v>
      </c>
      <c r="Q1104" s="225">
        <v>0</v>
      </c>
      <c r="R1104" s="225">
        <f>Q1104*H1104</f>
        <v>0</v>
      </c>
      <c r="S1104" s="225">
        <v>0</v>
      </c>
      <c r="T1104" s="226">
        <f>S1104*H1104</f>
        <v>0</v>
      </c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R1104" s="227" t="s">
        <v>257</v>
      </c>
      <c r="AT1104" s="227" t="s">
        <v>142</v>
      </c>
      <c r="AU1104" s="227" t="s">
        <v>147</v>
      </c>
      <c r="AY1104" s="17" t="s">
        <v>139</v>
      </c>
      <c r="BE1104" s="228">
        <f>IF(N1104="základní",J1104,0)</f>
        <v>0</v>
      </c>
      <c r="BF1104" s="228">
        <f>IF(N1104="snížená",J1104,0)</f>
        <v>0</v>
      </c>
      <c r="BG1104" s="228">
        <f>IF(N1104="zákl. přenesená",J1104,0)</f>
        <v>0</v>
      </c>
      <c r="BH1104" s="228">
        <f>IF(N1104="sníž. přenesená",J1104,0)</f>
        <v>0</v>
      </c>
      <c r="BI1104" s="228">
        <f>IF(N1104="nulová",J1104,0)</f>
        <v>0</v>
      </c>
      <c r="BJ1104" s="17" t="s">
        <v>147</v>
      </c>
      <c r="BK1104" s="228">
        <f>ROUND(I1104*H1104,2)</f>
        <v>0</v>
      </c>
      <c r="BL1104" s="17" t="s">
        <v>257</v>
      </c>
      <c r="BM1104" s="227" t="s">
        <v>1439</v>
      </c>
    </row>
    <row r="1105" s="13" customFormat="1">
      <c r="A1105" s="13"/>
      <c r="B1105" s="229"/>
      <c r="C1105" s="230"/>
      <c r="D1105" s="231" t="s">
        <v>149</v>
      </c>
      <c r="E1105" s="232" t="s">
        <v>1</v>
      </c>
      <c r="F1105" s="233" t="s">
        <v>336</v>
      </c>
      <c r="G1105" s="230"/>
      <c r="H1105" s="232" t="s">
        <v>1</v>
      </c>
      <c r="I1105" s="234"/>
      <c r="J1105" s="230"/>
      <c r="K1105" s="230"/>
      <c r="L1105" s="235"/>
      <c r="M1105" s="236"/>
      <c r="N1105" s="237"/>
      <c r="O1105" s="237"/>
      <c r="P1105" s="237"/>
      <c r="Q1105" s="237"/>
      <c r="R1105" s="237"/>
      <c r="S1105" s="237"/>
      <c r="T1105" s="238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39" t="s">
        <v>149</v>
      </c>
      <c r="AU1105" s="239" t="s">
        <v>147</v>
      </c>
      <c r="AV1105" s="13" t="s">
        <v>81</v>
      </c>
      <c r="AW1105" s="13" t="s">
        <v>30</v>
      </c>
      <c r="AX1105" s="13" t="s">
        <v>73</v>
      </c>
      <c r="AY1105" s="239" t="s">
        <v>139</v>
      </c>
    </row>
    <row r="1106" s="14" customFormat="1">
      <c r="A1106" s="14"/>
      <c r="B1106" s="240"/>
      <c r="C1106" s="241"/>
      <c r="D1106" s="231" t="s">
        <v>149</v>
      </c>
      <c r="E1106" s="242" t="s">
        <v>1</v>
      </c>
      <c r="F1106" s="243" t="s">
        <v>517</v>
      </c>
      <c r="G1106" s="241"/>
      <c r="H1106" s="244">
        <v>2</v>
      </c>
      <c r="I1106" s="245"/>
      <c r="J1106" s="241"/>
      <c r="K1106" s="241"/>
      <c r="L1106" s="246"/>
      <c r="M1106" s="247"/>
      <c r="N1106" s="248"/>
      <c r="O1106" s="248"/>
      <c r="P1106" s="248"/>
      <c r="Q1106" s="248"/>
      <c r="R1106" s="248"/>
      <c r="S1106" s="248"/>
      <c r="T1106" s="249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0" t="s">
        <v>149</v>
      </c>
      <c r="AU1106" s="250" t="s">
        <v>147</v>
      </c>
      <c r="AV1106" s="14" t="s">
        <v>147</v>
      </c>
      <c r="AW1106" s="14" t="s">
        <v>30</v>
      </c>
      <c r="AX1106" s="14" t="s">
        <v>81</v>
      </c>
      <c r="AY1106" s="250" t="s">
        <v>139</v>
      </c>
    </row>
    <row r="1107" s="2" customFormat="1" ht="16.5" customHeight="1">
      <c r="A1107" s="38"/>
      <c r="B1107" s="39"/>
      <c r="C1107" s="251" t="s">
        <v>1440</v>
      </c>
      <c r="D1107" s="251" t="s">
        <v>152</v>
      </c>
      <c r="E1107" s="252" t="s">
        <v>1441</v>
      </c>
      <c r="F1107" s="253" t="s">
        <v>1442</v>
      </c>
      <c r="G1107" s="254" t="s">
        <v>160</v>
      </c>
      <c r="H1107" s="255">
        <v>2</v>
      </c>
      <c r="I1107" s="256"/>
      <c r="J1107" s="257">
        <f>ROUND(I1107*H1107,2)</f>
        <v>0</v>
      </c>
      <c r="K1107" s="258"/>
      <c r="L1107" s="259"/>
      <c r="M1107" s="260" t="s">
        <v>1</v>
      </c>
      <c r="N1107" s="261" t="s">
        <v>39</v>
      </c>
      <c r="O1107" s="91"/>
      <c r="P1107" s="225">
        <f>O1107*H1107</f>
        <v>0</v>
      </c>
      <c r="Q1107" s="225">
        <v>0</v>
      </c>
      <c r="R1107" s="225">
        <f>Q1107*H1107</f>
        <v>0</v>
      </c>
      <c r="S1107" s="225">
        <v>0</v>
      </c>
      <c r="T1107" s="226">
        <f>S1107*H1107</f>
        <v>0</v>
      </c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R1107" s="227" t="s">
        <v>338</v>
      </c>
      <c r="AT1107" s="227" t="s">
        <v>152</v>
      </c>
      <c r="AU1107" s="227" t="s">
        <v>147</v>
      </c>
      <c r="AY1107" s="17" t="s">
        <v>139</v>
      </c>
      <c r="BE1107" s="228">
        <f>IF(N1107="základní",J1107,0)</f>
        <v>0</v>
      </c>
      <c r="BF1107" s="228">
        <f>IF(N1107="snížená",J1107,0)</f>
        <v>0</v>
      </c>
      <c r="BG1107" s="228">
        <f>IF(N1107="zákl. přenesená",J1107,0)</f>
        <v>0</v>
      </c>
      <c r="BH1107" s="228">
        <f>IF(N1107="sníž. přenesená",J1107,0)</f>
        <v>0</v>
      </c>
      <c r="BI1107" s="228">
        <f>IF(N1107="nulová",J1107,0)</f>
        <v>0</v>
      </c>
      <c r="BJ1107" s="17" t="s">
        <v>147</v>
      </c>
      <c r="BK1107" s="228">
        <f>ROUND(I1107*H1107,2)</f>
        <v>0</v>
      </c>
      <c r="BL1107" s="17" t="s">
        <v>257</v>
      </c>
      <c r="BM1107" s="227" t="s">
        <v>1443</v>
      </c>
    </row>
    <row r="1108" s="14" customFormat="1">
      <c r="A1108" s="14"/>
      <c r="B1108" s="240"/>
      <c r="C1108" s="241"/>
      <c r="D1108" s="231" t="s">
        <v>149</v>
      </c>
      <c r="E1108" s="242" t="s">
        <v>1</v>
      </c>
      <c r="F1108" s="243" t="s">
        <v>517</v>
      </c>
      <c r="G1108" s="241"/>
      <c r="H1108" s="244">
        <v>2</v>
      </c>
      <c r="I1108" s="245"/>
      <c r="J1108" s="241"/>
      <c r="K1108" s="241"/>
      <c r="L1108" s="246"/>
      <c r="M1108" s="247"/>
      <c r="N1108" s="248"/>
      <c r="O1108" s="248"/>
      <c r="P1108" s="248"/>
      <c r="Q1108" s="248"/>
      <c r="R1108" s="248"/>
      <c r="S1108" s="248"/>
      <c r="T1108" s="249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50" t="s">
        <v>149</v>
      </c>
      <c r="AU1108" s="250" t="s">
        <v>147</v>
      </c>
      <c r="AV1108" s="14" t="s">
        <v>147</v>
      </c>
      <c r="AW1108" s="14" t="s">
        <v>30</v>
      </c>
      <c r="AX1108" s="14" t="s">
        <v>81</v>
      </c>
      <c r="AY1108" s="250" t="s">
        <v>139</v>
      </c>
    </row>
    <row r="1109" s="2" customFormat="1" ht="24.15" customHeight="1">
      <c r="A1109" s="38"/>
      <c r="B1109" s="39"/>
      <c r="C1109" s="215" t="s">
        <v>1444</v>
      </c>
      <c r="D1109" s="215" t="s">
        <v>142</v>
      </c>
      <c r="E1109" s="216" t="s">
        <v>1445</v>
      </c>
      <c r="F1109" s="217" t="s">
        <v>1446</v>
      </c>
      <c r="G1109" s="218" t="s">
        <v>160</v>
      </c>
      <c r="H1109" s="219">
        <v>3</v>
      </c>
      <c r="I1109" s="220"/>
      <c r="J1109" s="221">
        <f>ROUND(I1109*H1109,2)</f>
        <v>0</v>
      </c>
      <c r="K1109" s="222"/>
      <c r="L1109" s="44"/>
      <c r="M1109" s="223" t="s">
        <v>1</v>
      </c>
      <c r="N1109" s="224" t="s">
        <v>39</v>
      </c>
      <c r="O1109" s="91"/>
      <c r="P1109" s="225">
        <f>O1109*H1109</f>
        <v>0</v>
      </c>
      <c r="Q1109" s="225">
        <v>0</v>
      </c>
      <c r="R1109" s="225">
        <f>Q1109*H1109</f>
        <v>0</v>
      </c>
      <c r="S1109" s="225">
        <v>0.032000000000000001</v>
      </c>
      <c r="T1109" s="226">
        <f>S1109*H1109</f>
        <v>0.096000000000000002</v>
      </c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R1109" s="227" t="s">
        <v>257</v>
      </c>
      <c r="AT1109" s="227" t="s">
        <v>142</v>
      </c>
      <c r="AU1109" s="227" t="s">
        <v>147</v>
      </c>
      <c r="AY1109" s="17" t="s">
        <v>139</v>
      </c>
      <c r="BE1109" s="228">
        <f>IF(N1109="základní",J1109,0)</f>
        <v>0</v>
      </c>
      <c r="BF1109" s="228">
        <f>IF(N1109="snížená",J1109,0)</f>
        <v>0</v>
      </c>
      <c r="BG1109" s="228">
        <f>IF(N1109="zákl. přenesená",J1109,0)</f>
        <v>0</v>
      </c>
      <c r="BH1109" s="228">
        <f>IF(N1109="sníž. přenesená",J1109,0)</f>
        <v>0</v>
      </c>
      <c r="BI1109" s="228">
        <f>IF(N1109="nulová",J1109,0)</f>
        <v>0</v>
      </c>
      <c r="BJ1109" s="17" t="s">
        <v>147</v>
      </c>
      <c r="BK1109" s="228">
        <f>ROUND(I1109*H1109,2)</f>
        <v>0</v>
      </c>
      <c r="BL1109" s="17" t="s">
        <v>257</v>
      </c>
      <c r="BM1109" s="227" t="s">
        <v>1447</v>
      </c>
    </row>
    <row r="1110" s="13" customFormat="1">
      <c r="A1110" s="13"/>
      <c r="B1110" s="229"/>
      <c r="C1110" s="230"/>
      <c r="D1110" s="231" t="s">
        <v>149</v>
      </c>
      <c r="E1110" s="232" t="s">
        <v>1</v>
      </c>
      <c r="F1110" s="233" t="s">
        <v>286</v>
      </c>
      <c r="G1110" s="230"/>
      <c r="H1110" s="232" t="s">
        <v>1</v>
      </c>
      <c r="I1110" s="234"/>
      <c r="J1110" s="230"/>
      <c r="K1110" s="230"/>
      <c r="L1110" s="235"/>
      <c r="M1110" s="236"/>
      <c r="N1110" s="237"/>
      <c r="O1110" s="237"/>
      <c r="P1110" s="237"/>
      <c r="Q1110" s="237"/>
      <c r="R1110" s="237"/>
      <c r="S1110" s="237"/>
      <c r="T1110" s="238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39" t="s">
        <v>149</v>
      </c>
      <c r="AU1110" s="239" t="s">
        <v>147</v>
      </c>
      <c r="AV1110" s="13" t="s">
        <v>81</v>
      </c>
      <c r="AW1110" s="13" t="s">
        <v>30</v>
      </c>
      <c r="AX1110" s="13" t="s">
        <v>73</v>
      </c>
      <c r="AY1110" s="239" t="s">
        <v>139</v>
      </c>
    </row>
    <row r="1111" s="14" customFormat="1">
      <c r="A1111" s="14"/>
      <c r="B1111" s="240"/>
      <c r="C1111" s="241"/>
      <c r="D1111" s="231" t="s">
        <v>149</v>
      </c>
      <c r="E1111" s="242" t="s">
        <v>1</v>
      </c>
      <c r="F1111" s="243" t="s">
        <v>287</v>
      </c>
      <c r="G1111" s="241"/>
      <c r="H1111" s="244">
        <v>3</v>
      </c>
      <c r="I1111" s="245"/>
      <c r="J1111" s="241"/>
      <c r="K1111" s="241"/>
      <c r="L1111" s="246"/>
      <c r="M1111" s="247"/>
      <c r="N1111" s="248"/>
      <c r="O1111" s="248"/>
      <c r="P1111" s="248"/>
      <c r="Q1111" s="248"/>
      <c r="R1111" s="248"/>
      <c r="S1111" s="248"/>
      <c r="T1111" s="249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50" t="s">
        <v>149</v>
      </c>
      <c r="AU1111" s="250" t="s">
        <v>147</v>
      </c>
      <c r="AV1111" s="14" t="s">
        <v>147</v>
      </c>
      <c r="AW1111" s="14" t="s">
        <v>30</v>
      </c>
      <c r="AX1111" s="14" t="s">
        <v>81</v>
      </c>
      <c r="AY1111" s="250" t="s">
        <v>139</v>
      </c>
    </row>
    <row r="1112" s="2" customFormat="1" ht="24.15" customHeight="1">
      <c r="A1112" s="38"/>
      <c r="B1112" s="39"/>
      <c r="C1112" s="251" t="s">
        <v>1448</v>
      </c>
      <c r="D1112" s="251" t="s">
        <v>152</v>
      </c>
      <c r="E1112" s="252" t="s">
        <v>1449</v>
      </c>
      <c r="F1112" s="253" t="s">
        <v>1450</v>
      </c>
      <c r="G1112" s="254" t="s">
        <v>160</v>
      </c>
      <c r="H1112" s="255">
        <v>3</v>
      </c>
      <c r="I1112" s="256"/>
      <c r="J1112" s="257">
        <f>ROUND(I1112*H1112,2)</f>
        <v>0</v>
      </c>
      <c r="K1112" s="258"/>
      <c r="L1112" s="259"/>
      <c r="M1112" s="260" t="s">
        <v>1</v>
      </c>
      <c r="N1112" s="261" t="s">
        <v>39</v>
      </c>
      <c r="O1112" s="91"/>
      <c r="P1112" s="225">
        <f>O1112*H1112</f>
        <v>0</v>
      </c>
      <c r="Q1112" s="225">
        <v>0.014500000000000001</v>
      </c>
      <c r="R1112" s="225">
        <f>Q1112*H1112</f>
        <v>0.043500000000000004</v>
      </c>
      <c r="S1112" s="225">
        <v>0</v>
      </c>
      <c r="T1112" s="226">
        <f>S1112*H1112</f>
        <v>0</v>
      </c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R1112" s="227" t="s">
        <v>338</v>
      </c>
      <c r="AT1112" s="227" t="s">
        <v>152</v>
      </c>
      <c r="AU1112" s="227" t="s">
        <v>147</v>
      </c>
      <c r="AY1112" s="17" t="s">
        <v>139</v>
      </c>
      <c r="BE1112" s="228">
        <f>IF(N1112="základní",J1112,0)</f>
        <v>0</v>
      </c>
      <c r="BF1112" s="228">
        <f>IF(N1112="snížená",J1112,0)</f>
        <v>0</v>
      </c>
      <c r="BG1112" s="228">
        <f>IF(N1112="zákl. přenesená",J1112,0)</f>
        <v>0</v>
      </c>
      <c r="BH1112" s="228">
        <f>IF(N1112="sníž. přenesená",J1112,0)</f>
        <v>0</v>
      </c>
      <c r="BI1112" s="228">
        <f>IF(N1112="nulová",J1112,0)</f>
        <v>0</v>
      </c>
      <c r="BJ1112" s="17" t="s">
        <v>147</v>
      </c>
      <c r="BK1112" s="228">
        <f>ROUND(I1112*H1112,2)</f>
        <v>0</v>
      </c>
      <c r="BL1112" s="17" t="s">
        <v>257</v>
      </c>
      <c r="BM1112" s="227" t="s">
        <v>1451</v>
      </c>
    </row>
    <row r="1113" s="13" customFormat="1">
      <c r="A1113" s="13"/>
      <c r="B1113" s="229"/>
      <c r="C1113" s="230"/>
      <c r="D1113" s="231" t="s">
        <v>149</v>
      </c>
      <c r="E1113" s="232" t="s">
        <v>1</v>
      </c>
      <c r="F1113" s="233" t="s">
        <v>286</v>
      </c>
      <c r="G1113" s="230"/>
      <c r="H1113" s="232" t="s">
        <v>1</v>
      </c>
      <c r="I1113" s="234"/>
      <c r="J1113" s="230"/>
      <c r="K1113" s="230"/>
      <c r="L1113" s="235"/>
      <c r="M1113" s="236"/>
      <c r="N1113" s="237"/>
      <c r="O1113" s="237"/>
      <c r="P1113" s="237"/>
      <c r="Q1113" s="237"/>
      <c r="R1113" s="237"/>
      <c r="S1113" s="237"/>
      <c r="T1113" s="238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39" t="s">
        <v>149</v>
      </c>
      <c r="AU1113" s="239" t="s">
        <v>147</v>
      </c>
      <c r="AV1113" s="13" t="s">
        <v>81</v>
      </c>
      <c r="AW1113" s="13" t="s">
        <v>30</v>
      </c>
      <c r="AX1113" s="13" t="s">
        <v>73</v>
      </c>
      <c r="AY1113" s="239" t="s">
        <v>139</v>
      </c>
    </row>
    <row r="1114" s="14" customFormat="1">
      <c r="A1114" s="14"/>
      <c r="B1114" s="240"/>
      <c r="C1114" s="241"/>
      <c r="D1114" s="231" t="s">
        <v>149</v>
      </c>
      <c r="E1114" s="242" t="s">
        <v>1</v>
      </c>
      <c r="F1114" s="243" t="s">
        <v>287</v>
      </c>
      <c r="G1114" s="241"/>
      <c r="H1114" s="244">
        <v>3</v>
      </c>
      <c r="I1114" s="245"/>
      <c r="J1114" s="241"/>
      <c r="K1114" s="241"/>
      <c r="L1114" s="246"/>
      <c r="M1114" s="247"/>
      <c r="N1114" s="248"/>
      <c r="O1114" s="248"/>
      <c r="P1114" s="248"/>
      <c r="Q1114" s="248"/>
      <c r="R1114" s="248"/>
      <c r="S1114" s="248"/>
      <c r="T1114" s="249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50" t="s">
        <v>149</v>
      </c>
      <c r="AU1114" s="250" t="s">
        <v>147</v>
      </c>
      <c r="AV1114" s="14" t="s">
        <v>147</v>
      </c>
      <c r="AW1114" s="14" t="s">
        <v>30</v>
      </c>
      <c r="AX1114" s="14" t="s">
        <v>81</v>
      </c>
      <c r="AY1114" s="250" t="s">
        <v>139</v>
      </c>
    </row>
    <row r="1115" s="2" customFormat="1" ht="16.5" customHeight="1">
      <c r="A1115" s="38"/>
      <c r="B1115" s="39"/>
      <c r="C1115" s="215" t="s">
        <v>1452</v>
      </c>
      <c r="D1115" s="215" t="s">
        <v>142</v>
      </c>
      <c r="E1115" s="216" t="s">
        <v>1453</v>
      </c>
      <c r="F1115" s="217" t="s">
        <v>1454</v>
      </c>
      <c r="G1115" s="218" t="s">
        <v>160</v>
      </c>
      <c r="H1115" s="219">
        <v>2</v>
      </c>
      <c r="I1115" s="220"/>
      <c r="J1115" s="221">
        <f>ROUND(I1115*H1115,2)</f>
        <v>0</v>
      </c>
      <c r="K1115" s="222"/>
      <c r="L1115" s="44"/>
      <c r="M1115" s="223" t="s">
        <v>1</v>
      </c>
      <c r="N1115" s="224" t="s">
        <v>39</v>
      </c>
      <c r="O1115" s="91"/>
      <c r="P1115" s="225">
        <f>O1115*H1115</f>
        <v>0</v>
      </c>
      <c r="Q1115" s="225">
        <v>0</v>
      </c>
      <c r="R1115" s="225">
        <f>Q1115*H1115</f>
        <v>0</v>
      </c>
      <c r="S1115" s="225">
        <v>0.001</v>
      </c>
      <c r="T1115" s="226">
        <f>S1115*H1115</f>
        <v>0.002</v>
      </c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R1115" s="227" t="s">
        <v>257</v>
      </c>
      <c r="AT1115" s="227" t="s">
        <v>142</v>
      </c>
      <c r="AU1115" s="227" t="s">
        <v>147</v>
      </c>
      <c r="AY1115" s="17" t="s">
        <v>139</v>
      </c>
      <c r="BE1115" s="228">
        <f>IF(N1115="základní",J1115,0)</f>
        <v>0</v>
      </c>
      <c r="BF1115" s="228">
        <f>IF(N1115="snížená",J1115,0)</f>
        <v>0</v>
      </c>
      <c r="BG1115" s="228">
        <f>IF(N1115="zákl. přenesená",J1115,0)</f>
        <v>0</v>
      </c>
      <c r="BH1115" s="228">
        <f>IF(N1115="sníž. přenesená",J1115,0)</f>
        <v>0</v>
      </c>
      <c r="BI1115" s="228">
        <f>IF(N1115="nulová",J1115,0)</f>
        <v>0</v>
      </c>
      <c r="BJ1115" s="17" t="s">
        <v>147</v>
      </c>
      <c r="BK1115" s="228">
        <f>ROUND(I1115*H1115,2)</f>
        <v>0</v>
      </c>
      <c r="BL1115" s="17" t="s">
        <v>257</v>
      </c>
      <c r="BM1115" s="227" t="s">
        <v>1455</v>
      </c>
    </row>
    <row r="1116" s="14" customFormat="1">
      <c r="A1116" s="14"/>
      <c r="B1116" s="240"/>
      <c r="C1116" s="241"/>
      <c r="D1116" s="231" t="s">
        <v>149</v>
      </c>
      <c r="E1116" s="242" t="s">
        <v>1</v>
      </c>
      <c r="F1116" s="243" t="s">
        <v>147</v>
      </c>
      <c r="G1116" s="241"/>
      <c r="H1116" s="244">
        <v>2</v>
      </c>
      <c r="I1116" s="245"/>
      <c r="J1116" s="241"/>
      <c r="K1116" s="241"/>
      <c r="L1116" s="246"/>
      <c r="M1116" s="247"/>
      <c r="N1116" s="248"/>
      <c r="O1116" s="248"/>
      <c r="P1116" s="248"/>
      <c r="Q1116" s="248"/>
      <c r="R1116" s="248"/>
      <c r="S1116" s="248"/>
      <c r="T1116" s="249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50" t="s">
        <v>149</v>
      </c>
      <c r="AU1116" s="250" t="s">
        <v>147</v>
      </c>
      <c r="AV1116" s="14" t="s">
        <v>147</v>
      </c>
      <c r="AW1116" s="14" t="s">
        <v>30</v>
      </c>
      <c r="AX1116" s="14" t="s">
        <v>81</v>
      </c>
      <c r="AY1116" s="250" t="s">
        <v>139</v>
      </c>
    </row>
    <row r="1117" s="2" customFormat="1" ht="24.15" customHeight="1">
      <c r="A1117" s="38"/>
      <c r="B1117" s="39"/>
      <c r="C1117" s="215" t="s">
        <v>1456</v>
      </c>
      <c r="D1117" s="215" t="s">
        <v>142</v>
      </c>
      <c r="E1117" s="216" t="s">
        <v>1457</v>
      </c>
      <c r="F1117" s="217" t="s">
        <v>1458</v>
      </c>
      <c r="G1117" s="218" t="s">
        <v>160</v>
      </c>
      <c r="H1117" s="219">
        <v>6</v>
      </c>
      <c r="I1117" s="220"/>
      <c r="J1117" s="221">
        <f>ROUND(I1117*H1117,2)</f>
        <v>0</v>
      </c>
      <c r="K1117" s="222"/>
      <c r="L1117" s="44"/>
      <c r="M1117" s="223" t="s">
        <v>1</v>
      </c>
      <c r="N1117" s="224" t="s">
        <v>39</v>
      </c>
      <c r="O1117" s="91"/>
      <c r="P1117" s="225">
        <f>O1117*H1117</f>
        <v>0</v>
      </c>
      <c r="Q1117" s="225">
        <v>0</v>
      </c>
      <c r="R1117" s="225">
        <f>Q1117*H1117</f>
        <v>0</v>
      </c>
      <c r="S1117" s="225">
        <v>0</v>
      </c>
      <c r="T1117" s="226">
        <f>S1117*H1117</f>
        <v>0</v>
      </c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R1117" s="227" t="s">
        <v>257</v>
      </c>
      <c r="AT1117" s="227" t="s">
        <v>142</v>
      </c>
      <c r="AU1117" s="227" t="s">
        <v>147</v>
      </c>
      <c r="AY1117" s="17" t="s">
        <v>139</v>
      </c>
      <c r="BE1117" s="228">
        <f>IF(N1117="základní",J1117,0)</f>
        <v>0</v>
      </c>
      <c r="BF1117" s="228">
        <f>IF(N1117="snížená",J1117,0)</f>
        <v>0</v>
      </c>
      <c r="BG1117" s="228">
        <f>IF(N1117="zákl. přenesená",J1117,0)</f>
        <v>0</v>
      </c>
      <c r="BH1117" s="228">
        <f>IF(N1117="sníž. přenesená",J1117,0)</f>
        <v>0</v>
      </c>
      <c r="BI1117" s="228">
        <f>IF(N1117="nulová",J1117,0)</f>
        <v>0</v>
      </c>
      <c r="BJ1117" s="17" t="s">
        <v>147</v>
      </c>
      <c r="BK1117" s="228">
        <f>ROUND(I1117*H1117,2)</f>
        <v>0</v>
      </c>
      <c r="BL1117" s="17" t="s">
        <v>257</v>
      </c>
      <c r="BM1117" s="227" t="s">
        <v>1459</v>
      </c>
    </row>
    <row r="1118" s="13" customFormat="1">
      <c r="A1118" s="13"/>
      <c r="B1118" s="229"/>
      <c r="C1118" s="230"/>
      <c r="D1118" s="231" t="s">
        <v>149</v>
      </c>
      <c r="E1118" s="232" t="s">
        <v>1</v>
      </c>
      <c r="F1118" s="233" t="s">
        <v>1460</v>
      </c>
      <c r="G1118" s="230"/>
      <c r="H1118" s="232" t="s">
        <v>1</v>
      </c>
      <c r="I1118" s="234"/>
      <c r="J1118" s="230"/>
      <c r="K1118" s="230"/>
      <c r="L1118" s="235"/>
      <c r="M1118" s="236"/>
      <c r="N1118" s="237"/>
      <c r="O1118" s="237"/>
      <c r="P1118" s="237"/>
      <c r="Q1118" s="237"/>
      <c r="R1118" s="237"/>
      <c r="S1118" s="237"/>
      <c r="T1118" s="238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9" t="s">
        <v>149</v>
      </c>
      <c r="AU1118" s="239" t="s">
        <v>147</v>
      </c>
      <c r="AV1118" s="13" t="s">
        <v>81</v>
      </c>
      <c r="AW1118" s="13" t="s">
        <v>30</v>
      </c>
      <c r="AX1118" s="13" t="s">
        <v>73</v>
      </c>
      <c r="AY1118" s="239" t="s">
        <v>139</v>
      </c>
    </row>
    <row r="1119" s="14" customFormat="1">
      <c r="A1119" s="14"/>
      <c r="B1119" s="240"/>
      <c r="C1119" s="241"/>
      <c r="D1119" s="231" t="s">
        <v>149</v>
      </c>
      <c r="E1119" s="242" t="s">
        <v>1</v>
      </c>
      <c r="F1119" s="243" t="s">
        <v>1461</v>
      </c>
      <c r="G1119" s="241"/>
      <c r="H1119" s="244">
        <v>6</v>
      </c>
      <c r="I1119" s="245"/>
      <c r="J1119" s="241"/>
      <c r="K1119" s="241"/>
      <c r="L1119" s="246"/>
      <c r="M1119" s="247"/>
      <c r="N1119" s="248"/>
      <c r="O1119" s="248"/>
      <c r="P1119" s="248"/>
      <c r="Q1119" s="248"/>
      <c r="R1119" s="248"/>
      <c r="S1119" s="248"/>
      <c r="T1119" s="249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50" t="s">
        <v>149</v>
      </c>
      <c r="AU1119" s="250" t="s">
        <v>147</v>
      </c>
      <c r="AV1119" s="14" t="s">
        <v>147</v>
      </c>
      <c r="AW1119" s="14" t="s">
        <v>30</v>
      </c>
      <c r="AX1119" s="14" t="s">
        <v>81</v>
      </c>
      <c r="AY1119" s="250" t="s">
        <v>139</v>
      </c>
    </row>
    <row r="1120" s="2" customFormat="1" ht="24.15" customHeight="1">
      <c r="A1120" s="38"/>
      <c r="B1120" s="39"/>
      <c r="C1120" s="215" t="s">
        <v>1462</v>
      </c>
      <c r="D1120" s="215" t="s">
        <v>142</v>
      </c>
      <c r="E1120" s="216" t="s">
        <v>1463</v>
      </c>
      <c r="F1120" s="217" t="s">
        <v>1464</v>
      </c>
      <c r="G1120" s="218" t="s">
        <v>160</v>
      </c>
      <c r="H1120" s="219">
        <v>6</v>
      </c>
      <c r="I1120" s="220"/>
      <c r="J1120" s="221">
        <f>ROUND(I1120*H1120,2)</f>
        <v>0</v>
      </c>
      <c r="K1120" s="222"/>
      <c r="L1120" s="44"/>
      <c r="M1120" s="223" t="s">
        <v>1</v>
      </c>
      <c r="N1120" s="224" t="s">
        <v>39</v>
      </c>
      <c r="O1120" s="91"/>
      <c r="P1120" s="225">
        <f>O1120*H1120</f>
        <v>0</v>
      </c>
      <c r="Q1120" s="225">
        <v>0</v>
      </c>
      <c r="R1120" s="225">
        <f>Q1120*H1120</f>
        <v>0</v>
      </c>
      <c r="S1120" s="225">
        <v>0</v>
      </c>
      <c r="T1120" s="226">
        <f>S1120*H1120</f>
        <v>0</v>
      </c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R1120" s="227" t="s">
        <v>257</v>
      </c>
      <c r="AT1120" s="227" t="s">
        <v>142</v>
      </c>
      <c r="AU1120" s="227" t="s">
        <v>147</v>
      </c>
      <c r="AY1120" s="17" t="s">
        <v>139</v>
      </c>
      <c r="BE1120" s="228">
        <f>IF(N1120="základní",J1120,0)</f>
        <v>0</v>
      </c>
      <c r="BF1120" s="228">
        <f>IF(N1120="snížená",J1120,0)</f>
        <v>0</v>
      </c>
      <c r="BG1120" s="228">
        <f>IF(N1120="zákl. přenesená",J1120,0)</f>
        <v>0</v>
      </c>
      <c r="BH1120" s="228">
        <f>IF(N1120="sníž. přenesená",J1120,0)</f>
        <v>0</v>
      </c>
      <c r="BI1120" s="228">
        <f>IF(N1120="nulová",J1120,0)</f>
        <v>0</v>
      </c>
      <c r="BJ1120" s="17" t="s">
        <v>147</v>
      </c>
      <c r="BK1120" s="228">
        <f>ROUND(I1120*H1120,2)</f>
        <v>0</v>
      </c>
      <c r="BL1120" s="17" t="s">
        <v>257</v>
      </c>
      <c r="BM1120" s="227" t="s">
        <v>1465</v>
      </c>
    </row>
    <row r="1121" s="14" customFormat="1">
      <c r="A1121" s="14"/>
      <c r="B1121" s="240"/>
      <c r="C1121" s="241"/>
      <c r="D1121" s="231" t="s">
        <v>149</v>
      </c>
      <c r="E1121" s="242" t="s">
        <v>1</v>
      </c>
      <c r="F1121" s="243" t="s">
        <v>1461</v>
      </c>
      <c r="G1121" s="241"/>
      <c r="H1121" s="244">
        <v>6</v>
      </c>
      <c r="I1121" s="245"/>
      <c r="J1121" s="241"/>
      <c r="K1121" s="241"/>
      <c r="L1121" s="246"/>
      <c r="M1121" s="247"/>
      <c r="N1121" s="248"/>
      <c r="O1121" s="248"/>
      <c r="P1121" s="248"/>
      <c r="Q1121" s="248"/>
      <c r="R1121" s="248"/>
      <c r="S1121" s="248"/>
      <c r="T1121" s="249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50" t="s">
        <v>149</v>
      </c>
      <c r="AU1121" s="250" t="s">
        <v>147</v>
      </c>
      <c r="AV1121" s="14" t="s">
        <v>147</v>
      </c>
      <c r="AW1121" s="14" t="s">
        <v>30</v>
      </c>
      <c r="AX1121" s="14" t="s">
        <v>81</v>
      </c>
      <c r="AY1121" s="250" t="s">
        <v>139</v>
      </c>
    </row>
    <row r="1122" s="2" customFormat="1" ht="24.15" customHeight="1">
      <c r="A1122" s="38"/>
      <c r="B1122" s="39"/>
      <c r="C1122" s="251" t="s">
        <v>1466</v>
      </c>
      <c r="D1122" s="251" t="s">
        <v>152</v>
      </c>
      <c r="E1122" s="252" t="s">
        <v>1467</v>
      </c>
      <c r="F1122" s="253" t="s">
        <v>1468</v>
      </c>
      <c r="G1122" s="254" t="s">
        <v>160</v>
      </c>
      <c r="H1122" s="255">
        <v>3</v>
      </c>
      <c r="I1122" s="256"/>
      <c r="J1122" s="257">
        <f>ROUND(I1122*H1122,2)</f>
        <v>0</v>
      </c>
      <c r="K1122" s="258"/>
      <c r="L1122" s="259"/>
      <c r="M1122" s="260" t="s">
        <v>1</v>
      </c>
      <c r="N1122" s="261" t="s">
        <v>39</v>
      </c>
      <c r="O1122" s="91"/>
      <c r="P1122" s="225">
        <f>O1122*H1122</f>
        <v>0</v>
      </c>
      <c r="Q1122" s="225">
        <v>0.0016199999999999999</v>
      </c>
      <c r="R1122" s="225">
        <f>Q1122*H1122</f>
        <v>0.0048599999999999997</v>
      </c>
      <c r="S1122" s="225">
        <v>0</v>
      </c>
      <c r="T1122" s="226">
        <f>S1122*H1122</f>
        <v>0</v>
      </c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R1122" s="227" t="s">
        <v>338</v>
      </c>
      <c r="AT1122" s="227" t="s">
        <v>152</v>
      </c>
      <c r="AU1122" s="227" t="s">
        <v>147</v>
      </c>
      <c r="AY1122" s="17" t="s">
        <v>139</v>
      </c>
      <c r="BE1122" s="228">
        <f>IF(N1122="základní",J1122,0)</f>
        <v>0</v>
      </c>
      <c r="BF1122" s="228">
        <f>IF(N1122="snížená",J1122,0)</f>
        <v>0</v>
      </c>
      <c r="BG1122" s="228">
        <f>IF(N1122="zákl. přenesená",J1122,0)</f>
        <v>0</v>
      </c>
      <c r="BH1122" s="228">
        <f>IF(N1122="sníž. přenesená",J1122,0)</f>
        <v>0</v>
      </c>
      <c r="BI1122" s="228">
        <f>IF(N1122="nulová",J1122,0)</f>
        <v>0</v>
      </c>
      <c r="BJ1122" s="17" t="s">
        <v>147</v>
      </c>
      <c r="BK1122" s="228">
        <f>ROUND(I1122*H1122,2)</f>
        <v>0</v>
      </c>
      <c r="BL1122" s="17" t="s">
        <v>257</v>
      </c>
      <c r="BM1122" s="227" t="s">
        <v>1469</v>
      </c>
    </row>
    <row r="1123" s="14" customFormat="1">
      <c r="A1123" s="14"/>
      <c r="B1123" s="240"/>
      <c r="C1123" s="241"/>
      <c r="D1123" s="231" t="s">
        <v>149</v>
      </c>
      <c r="E1123" s="242" t="s">
        <v>1</v>
      </c>
      <c r="F1123" s="243" t="s">
        <v>287</v>
      </c>
      <c r="G1123" s="241"/>
      <c r="H1123" s="244">
        <v>3</v>
      </c>
      <c r="I1123" s="245"/>
      <c r="J1123" s="241"/>
      <c r="K1123" s="241"/>
      <c r="L1123" s="246"/>
      <c r="M1123" s="247"/>
      <c r="N1123" s="248"/>
      <c r="O1123" s="248"/>
      <c r="P1123" s="248"/>
      <c r="Q1123" s="248"/>
      <c r="R1123" s="248"/>
      <c r="S1123" s="248"/>
      <c r="T1123" s="249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50" t="s">
        <v>149</v>
      </c>
      <c r="AU1123" s="250" t="s">
        <v>147</v>
      </c>
      <c r="AV1123" s="14" t="s">
        <v>147</v>
      </c>
      <c r="AW1123" s="14" t="s">
        <v>30</v>
      </c>
      <c r="AX1123" s="14" t="s">
        <v>81</v>
      </c>
      <c r="AY1123" s="250" t="s">
        <v>139</v>
      </c>
    </row>
    <row r="1124" s="2" customFormat="1" ht="24.15" customHeight="1">
      <c r="A1124" s="38"/>
      <c r="B1124" s="39"/>
      <c r="C1124" s="251" t="s">
        <v>1470</v>
      </c>
      <c r="D1124" s="251" t="s">
        <v>152</v>
      </c>
      <c r="E1124" s="252" t="s">
        <v>1471</v>
      </c>
      <c r="F1124" s="253" t="s">
        <v>1472</v>
      </c>
      <c r="G1124" s="254" t="s">
        <v>160</v>
      </c>
      <c r="H1124" s="255">
        <v>3</v>
      </c>
      <c r="I1124" s="256"/>
      <c r="J1124" s="257">
        <f>ROUND(I1124*H1124,2)</f>
        <v>0</v>
      </c>
      <c r="K1124" s="258"/>
      <c r="L1124" s="259"/>
      <c r="M1124" s="260" t="s">
        <v>1</v>
      </c>
      <c r="N1124" s="261" t="s">
        <v>39</v>
      </c>
      <c r="O1124" s="91"/>
      <c r="P1124" s="225">
        <f>O1124*H1124</f>
        <v>0</v>
      </c>
      <c r="Q1124" s="225">
        <v>0.0018500000000000001</v>
      </c>
      <c r="R1124" s="225">
        <f>Q1124*H1124</f>
        <v>0.0055500000000000002</v>
      </c>
      <c r="S1124" s="225">
        <v>0</v>
      </c>
      <c r="T1124" s="226">
        <f>S1124*H1124</f>
        <v>0</v>
      </c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R1124" s="227" t="s">
        <v>338</v>
      </c>
      <c r="AT1124" s="227" t="s">
        <v>152</v>
      </c>
      <c r="AU1124" s="227" t="s">
        <v>147</v>
      </c>
      <c r="AY1124" s="17" t="s">
        <v>139</v>
      </c>
      <c r="BE1124" s="228">
        <f>IF(N1124="základní",J1124,0)</f>
        <v>0</v>
      </c>
      <c r="BF1124" s="228">
        <f>IF(N1124="snížená",J1124,0)</f>
        <v>0</v>
      </c>
      <c r="BG1124" s="228">
        <f>IF(N1124="zákl. přenesená",J1124,0)</f>
        <v>0</v>
      </c>
      <c r="BH1124" s="228">
        <f>IF(N1124="sníž. přenesená",J1124,0)</f>
        <v>0</v>
      </c>
      <c r="BI1124" s="228">
        <f>IF(N1124="nulová",J1124,0)</f>
        <v>0</v>
      </c>
      <c r="BJ1124" s="17" t="s">
        <v>147</v>
      </c>
      <c r="BK1124" s="228">
        <f>ROUND(I1124*H1124,2)</f>
        <v>0</v>
      </c>
      <c r="BL1124" s="17" t="s">
        <v>257</v>
      </c>
      <c r="BM1124" s="227" t="s">
        <v>1473</v>
      </c>
    </row>
    <row r="1125" s="14" customFormat="1">
      <c r="A1125" s="14"/>
      <c r="B1125" s="240"/>
      <c r="C1125" s="241"/>
      <c r="D1125" s="231" t="s">
        <v>149</v>
      </c>
      <c r="E1125" s="242" t="s">
        <v>1</v>
      </c>
      <c r="F1125" s="243" t="s">
        <v>140</v>
      </c>
      <c r="G1125" s="241"/>
      <c r="H1125" s="244">
        <v>3</v>
      </c>
      <c r="I1125" s="245"/>
      <c r="J1125" s="241"/>
      <c r="K1125" s="241"/>
      <c r="L1125" s="246"/>
      <c r="M1125" s="247"/>
      <c r="N1125" s="248"/>
      <c r="O1125" s="248"/>
      <c r="P1125" s="248"/>
      <c r="Q1125" s="248"/>
      <c r="R1125" s="248"/>
      <c r="S1125" s="248"/>
      <c r="T1125" s="249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50" t="s">
        <v>149</v>
      </c>
      <c r="AU1125" s="250" t="s">
        <v>147</v>
      </c>
      <c r="AV1125" s="14" t="s">
        <v>147</v>
      </c>
      <c r="AW1125" s="14" t="s">
        <v>30</v>
      </c>
      <c r="AX1125" s="14" t="s">
        <v>81</v>
      </c>
      <c r="AY1125" s="250" t="s">
        <v>139</v>
      </c>
    </row>
    <row r="1126" s="2" customFormat="1" ht="24.15" customHeight="1">
      <c r="A1126" s="38"/>
      <c r="B1126" s="39"/>
      <c r="C1126" s="215" t="s">
        <v>1474</v>
      </c>
      <c r="D1126" s="215" t="s">
        <v>142</v>
      </c>
      <c r="E1126" s="216" t="s">
        <v>1475</v>
      </c>
      <c r="F1126" s="217" t="s">
        <v>1476</v>
      </c>
      <c r="G1126" s="218" t="s">
        <v>160</v>
      </c>
      <c r="H1126" s="219">
        <v>2</v>
      </c>
      <c r="I1126" s="220"/>
      <c r="J1126" s="221">
        <f>ROUND(I1126*H1126,2)</f>
        <v>0</v>
      </c>
      <c r="K1126" s="222"/>
      <c r="L1126" s="44"/>
      <c r="M1126" s="223" t="s">
        <v>1</v>
      </c>
      <c r="N1126" s="224" t="s">
        <v>39</v>
      </c>
      <c r="O1126" s="91"/>
      <c r="P1126" s="225">
        <f>O1126*H1126</f>
        <v>0</v>
      </c>
      <c r="Q1126" s="225">
        <v>0</v>
      </c>
      <c r="R1126" s="225">
        <f>Q1126*H1126</f>
        <v>0</v>
      </c>
      <c r="S1126" s="225">
        <v>0.17399999999999999</v>
      </c>
      <c r="T1126" s="226">
        <f>S1126*H1126</f>
        <v>0.34799999999999998</v>
      </c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R1126" s="227" t="s">
        <v>257</v>
      </c>
      <c r="AT1126" s="227" t="s">
        <v>142</v>
      </c>
      <c r="AU1126" s="227" t="s">
        <v>147</v>
      </c>
      <c r="AY1126" s="17" t="s">
        <v>139</v>
      </c>
      <c r="BE1126" s="228">
        <f>IF(N1126="základní",J1126,0)</f>
        <v>0</v>
      </c>
      <c r="BF1126" s="228">
        <f>IF(N1126="snížená",J1126,0)</f>
        <v>0</v>
      </c>
      <c r="BG1126" s="228">
        <f>IF(N1126="zákl. přenesená",J1126,0)</f>
        <v>0</v>
      </c>
      <c r="BH1126" s="228">
        <f>IF(N1126="sníž. přenesená",J1126,0)</f>
        <v>0</v>
      </c>
      <c r="BI1126" s="228">
        <f>IF(N1126="nulová",J1126,0)</f>
        <v>0</v>
      </c>
      <c r="BJ1126" s="17" t="s">
        <v>147</v>
      </c>
      <c r="BK1126" s="228">
        <f>ROUND(I1126*H1126,2)</f>
        <v>0</v>
      </c>
      <c r="BL1126" s="17" t="s">
        <v>257</v>
      </c>
      <c r="BM1126" s="227" t="s">
        <v>1477</v>
      </c>
    </row>
    <row r="1127" s="14" customFormat="1">
      <c r="A1127" s="14"/>
      <c r="B1127" s="240"/>
      <c r="C1127" s="241"/>
      <c r="D1127" s="231" t="s">
        <v>149</v>
      </c>
      <c r="E1127" s="242" t="s">
        <v>1</v>
      </c>
      <c r="F1127" s="243" t="s">
        <v>147</v>
      </c>
      <c r="G1127" s="241"/>
      <c r="H1127" s="244">
        <v>2</v>
      </c>
      <c r="I1127" s="245"/>
      <c r="J1127" s="241"/>
      <c r="K1127" s="241"/>
      <c r="L1127" s="246"/>
      <c r="M1127" s="247"/>
      <c r="N1127" s="248"/>
      <c r="O1127" s="248"/>
      <c r="P1127" s="248"/>
      <c r="Q1127" s="248"/>
      <c r="R1127" s="248"/>
      <c r="S1127" s="248"/>
      <c r="T1127" s="249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50" t="s">
        <v>149</v>
      </c>
      <c r="AU1127" s="250" t="s">
        <v>147</v>
      </c>
      <c r="AV1127" s="14" t="s">
        <v>147</v>
      </c>
      <c r="AW1127" s="14" t="s">
        <v>30</v>
      </c>
      <c r="AX1127" s="14" t="s">
        <v>81</v>
      </c>
      <c r="AY1127" s="250" t="s">
        <v>139</v>
      </c>
    </row>
    <row r="1128" s="2" customFormat="1" ht="24.15" customHeight="1">
      <c r="A1128" s="38"/>
      <c r="B1128" s="39"/>
      <c r="C1128" s="215" t="s">
        <v>1478</v>
      </c>
      <c r="D1128" s="215" t="s">
        <v>142</v>
      </c>
      <c r="E1128" s="216" t="s">
        <v>1479</v>
      </c>
      <c r="F1128" s="217" t="s">
        <v>1480</v>
      </c>
      <c r="G1128" s="218" t="s">
        <v>160</v>
      </c>
      <c r="H1128" s="219">
        <v>2</v>
      </c>
      <c r="I1128" s="220"/>
      <c r="J1128" s="221">
        <f>ROUND(I1128*H1128,2)</f>
        <v>0</v>
      </c>
      <c r="K1128" s="222"/>
      <c r="L1128" s="44"/>
      <c r="M1128" s="223" t="s">
        <v>1</v>
      </c>
      <c r="N1128" s="224" t="s">
        <v>39</v>
      </c>
      <c r="O1128" s="91"/>
      <c r="P1128" s="225">
        <f>O1128*H1128</f>
        <v>0</v>
      </c>
      <c r="Q1128" s="225">
        <v>0</v>
      </c>
      <c r="R1128" s="225">
        <f>Q1128*H1128</f>
        <v>0</v>
      </c>
      <c r="S1128" s="225">
        <v>0.1104</v>
      </c>
      <c r="T1128" s="226">
        <f>S1128*H1128</f>
        <v>0.2208</v>
      </c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R1128" s="227" t="s">
        <v>257</v>
      </c>
      <c r="AT1128" s="227" t="s">
        <v>142</v>
      </c>
      <c r="AU1128" s="227" t="s">
        <v>147</v>
      </c>
      <c r="AY1128" s="17" t="s">
        <v>139</v>
      </c>
      <c r="BE1128" s="228">
        <f>IF(N1128="základní",J1128,0)</f>
        <v>0</v>
      </c>
      <c r="BF1128" s="228">
        <f>IF(N1128="snížená",J1128,0)</f>
        <v>0</v>
      </c>
      <c r="BG1128" s="228">
        <f>IF(N1128="zákl. přenesená",J1128,0)</f>
        <v>0</v>
      </c>
      <c r="BH1128" s="228">
        <f>IF(N1128="sníž. přenesená",J1128,0)</f>
        <v>0</v>
      </c>
      <c r="BI1128" s="228">
        <f>IF(N1128="nulová",J1128,0)</f>
        <v>0</v>
      </c>
      <c r="BJ1128" s="17" t="s">
        <v>147</v>
      </c>
      <c r="BK1128" s="228">
        <f>ROUND(I1128*H1128,2)</f>
        <v>0</v>
      </c>
      <c r="BL1128" s="17" t="s">
        <v>257</v>
      </c>
      <c r="BM1128" s="227" t="s">
        <v>1481</v>
      </c>
    </row>
    <row r="1129" s="13" customFormat="1">
      <c r="A1129" s="13"/>
      <c r="B1129" s="229"/>
      <c r="C1129" s="230"/>
      <c r="D1129" s="231" t="s">
        <v>149</v>
      </c>
      <c r="E1129" s="232" t="s">
        <v>1</v>
      </c>
      <c r="F1129" s="233" t="s">
        <v>1013</v>
      </c>
      <c r="G1129" s="230"/>
      <c r="H1129" s="232" t="s">
        <v>1</v>
      </c>
      <c r="I1129" s="234"/>
      <c r="J1129" s="230"/>
      <c r="K1129" s="230"/>
      <c r="L1129" s="235"/>
      <c r="M1129" s="236"/>
      <c r="N1129" s="237"/>
      <c r="O1129" s="237"/>
      <c r="P1129" s="237"/>
      <c r="Q1129" s="237"/>
      <c r="R1129" s="237"/>
      <c r="S1129" s="237"/>
      <c r="T1129" s="238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9" t="s">
        <v>149</v>
      </c>
      <c r="AU1129" s="239" t="s">
        <v>147</v>
      </c>
      <c r="AV1129" s="13" t="s">
        <v>81</v>
      </c>
      <c r="AW1129" s="13" t="s">
        <v>30</v>
      </c>
      <c r="AX1129" s="13" t="s">
        <v>73</v>
      </c>
      <c r="AY1129" s="239" t="s">
        <v>139</v>
      </c>
    </row>
    <row r="1130" s="14" customFormat="1">
      <c r="A1130" s="14"/>
      <c r="B1130" s="240"/>
      <c r="C1130" s="241"/>
      <c r="D1130" s="231" t="s">
        <v>149</v>
      </c>
      <c r="E1130" s="242" t="s">
        <v>1</v>
      </c>
      <c r="F1130" s="243" t="s">
        <v>147</v>
      </c>
      <c r="G1130" s="241"/>
      <c r="H1130" s="244">
        <v>2</v>
      </c>
      <c r="I1130" s="245"/>
      <c r="J1130" s="241"/>
      <c r="K1130" s="241"/>
      <c r="L1130" s="246"/>
      <c r="M1130" s="247"/>
      <c r="N1130" s="248"/>
      <c r="O1130" s="248"/>
      <c r="P1130" s="248"/>
      <c r="Q1130" s="248"/>
      <c r="R1130" s="248"/>
      <c r="S1130" s="248"/>
      <c r="T1130" s="249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50" t="s">
        <v>149</v>
      </c>
      <c r="AU1130" s="250" t="s">
        <v>147</v>
      </c>
      <c r="AV1130" s="14" t="s">
        <v>147</v>
      </c>
      <c r="AW1130" s="14" t="s">
        <v>30</v>
      </c>
      <c r="AX1130" s="14" t="s">
        <v>81</v>
      </c>
      <c r="AY1130" s="250" t="s">
        <v>139</v>
      </c>
    </row>
    <row r="1131" s="2" customFormat="1" ht="24.15" customHeight="1">
      <c r="A1131" s="38"/>
      <c r="B1131" s="39"/>
      <c r="C1131" s="215" t="s">
        <v>1482</v>
      </c>
      <c r="D1131" s="215" t="s">
        <v>142</v>
      </c>
      <c r="E1131" s="216" t="s">
        <v>1483</v>
      </c>
      <c r="F1131" s="217" t="s">
        <v>1484</v>
      </c>
      <c r="G1131" s="218" t="s">
        <v>145</v>
      </c>
      <c r="H1131" s="219">
        <v>0.053999999999999999</v>
      </c>
      <c r="I1131" s="220"/>
      <c r="J1131" s="221">
        <f>ROUND(I1131*H1131,2)</f>
        <v>0</v>
      </c>
      <c r="K1131" s="222"/>
      <c r="L1131" s="44"/>
      <c r="M1131" s="223" t="s">
        <v>1</v>
      </c>
      <c r="N1131" s="224" t="s">
        <v>39</v>
      </c>
      <c r="O1131" s="91"/>
      <c r="P1131" s="225">
        <f>O1131*H1131</f>
        <v>0</v>
      </c>
      <c r="Q1131" s="225">
        <v>0</v>
      </c>
      <c r="R1131" s="225">
        <f>Q1131*H1131</f>
        <v>0</v>
      </c>
      <c r="S1131" s="225">
        <v>0</v>
      </c>
      <c r="T1131" s="226">
        <f>S1131*H1131</f>
        <v>0</v>
      </c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R1131" s="227" t="s">
        <v>257</v>
      </c>
      <c r="AT1131" s="227" t="s">
        <v>142</v>
      </c>
      <c r="AU1131" s="227" t="s">
        <v>147</v>
      </c>
      <c r="AY1131" s="17" t="s">
        <v>139</v>
      </c>
      <c r="BE1131" s="228">
        <f>IF(N1131="základní",J1131,0)</f>
        <v>0</v>
      </c>
      <c r="BF1131" s="228">
        <f>IF(N1131="snížená",J1131,0)</f>
        <v>0</v>
      </c>
      <c r="BG1131" s="228">
        <f>IF(N1131="zákl. přenesená",J1131,0)</f>
        <v>0</v>
      </c>
      <c r="BH1131" s="228">
        <f>IF(N1131="sníž. přenesená",J1131,0)</f>
        <v>0</v>
      </c>
      <c r="BI1131" s="228">
        <f>IF(N1131="nulová",J1131,0)</f>
        <v>0</v>
      </c>
      <c r="BJ1131" s="17" t="s">
        <v>147</v>
      </c>
      <c r="BK1131" s="228">
        <f>ROUND(I1131*H1131,2)</f>
        <v>0</v>
      </c>
      <c r="BL1131" s="17" t="s">
        <v>257</v>
      </c>
      <c r="BM1131" s="227" t="s">
        <v>1485</v>
      </c>
    </row>
    <row r="1132" s="2" customFormat="1" ht="33" customHeight="1">
      <c r="A1132" s="38"/>
      <c r="B1132" s="39"/>
      <c r="C1132" s="215" t="s">
        <v>1486</v>
      </c>
      <c r="D1132" s="215" t="s">
        <v>142</v>
      </c>
      <c r="E1132" s="216" t="s">
        <v>1487</v>
      </c>
      <c r="F1132" s="217" t="s">
        <v>1488</v>
      </c>
      <c r="G1132" s="218" t="s">
        <v>145</v>
      </c>
      <c r="H1132" s="219">
        <v>0.108</v>
      </c>
      <c r="I1132" s="220"/>
      <c r="J1132" s="221">
        <f>ROUND(I1132*H1132,2)</f>
        <v>0</v>
      </c>
      <c r="K1132" s="222"/>
      <c r="L1132" s="44"/>
      <c r="M1132" s="223" t="s">
        <v>1</v>
      </c>
      <c r="N1132" s="224" t="s">
        <v>39</v>
      </c>
      <c r="O1132" s="91"/>
      <c r="P1132" s="225">
        <f>O1132*H1132</f>
        <v>0</v>
      </c>
      <c r="Q1132" s="225">
        <v>0</v>
      </c>
      <c r="R1132" s="225">
        <f>Q1132*H1132</f>
        <v>0</v>
      </c>
      <c r="S1132" s="225">
        <v>0</v>
      </c>
      <c r="T1132" s="226">
        <f>S1132*H1132</f>
        <v>0</v>
      </c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R1132" s="227" t="s">
        <v>257</v>
      </c>
      <c r="AT1132" s="227" t="s">
        <v>142</v>
      </c>
      <c r="AU1132" s="227" t="s">
        <v>147</v>
      </c>
      <c r="AY1132" s="17" t="s">
        <v>139</v>
      </c>
      <c r="BE1132" s="228">
        <f>IF(N1132="základní",J1132,0)</f>
        <v>0</v>
      </c>
      <c r="BF1132" s="228">
        <f>IF(N1132="snížená",J1132,0)</f>
        <v>0</v>
      </c>
      <c r="BG1132" s="228">
        <f>IF(N1132="zákl. přenesená",J1132,0)</f>
        <v>0</v>
      </c>
      <c r="BH1132" s="228">
        <f>IF(N1132="sníž. přenesená",J1132,0)</f>
        <v>0</v>
      </c>
      <c r="BI1132" s="228">
        <f>IF(N1132="nulová",J1132,0)</f>
        <v>0</v>
      </c>
      <c r="BJ1132" s="17" t="s">
        <v>147</v>
      </c>
      <c r="BK1132" s="228">
        <f>ROUND(I1132*H1132,2)</f>
        <v>0</v>
      </c>
      <c r="BL1132" s="17" t="s">
        <v>257</v>
      </c>
      <c r="BM1132" s="227" t="s">
        <v>1489</v>
      </c>
    </row>
    <row r="1133" s="14" customFormat="1">
      <c r="A1133" s="14"/>
      <c r="B1133" s="240"/>
      <c r="C1133" s="241"/>
      <c r="D1133" s="231" t="s">
        <v>149</v>
      </c>
      <c r="E1133" s="241"/>
      <c r="F1133" s="243" t="s">
        <v>1490</v>
      </c>
      <c r="G1133" s="241"/>
      <c r="H1133" s="244">
        <v>0.108</v>
      </c>
      <c r="I1133" s="245"/>
      <c r="J1133" s="241"/>
      <c r="K1133" s="241"/>
      <c r="L1133" s="246"/>
      <c r="M1133" s="247"/>
      <c r="N1133" s="248"/>
      <c r="O1133" s="248"/>
      <c r="P1133" s="248"/>
      <c r="Q1133" s="248"/>
      <c r="R1133" s="248"/>
      <c r="S1133" s="248"/>
      <c r="T1133" s="249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0" t="s">
        <v>149</v>
      </c>
      <c r="AU1133" s="250" t="s">
        <v>147</v>
      </c>
      <c r="AV1133" s="14" t="s">
        <v>147</v>
      </c>
      <c r="AW1133" s="14" t="s">
        <v>4</v>
      </c>
      <c r="AX1133" s="14" t="s">
        <v>81</v>
      </c>
      <c r="AY1133" s="250" t="s">
        <v>139</v>
      </c>
    </row>
    <row r="1134" s="12" customFormat="1" ht="22.8" customHeight="1">
      <c r="A1134" s="12"/>
      <c r="B1134" s="199"/>
      <c r="C1134" s="200"/>
      <c r="D1134" s="201" t="s">
        <v>72</v>
      </c>
      <c r="E1134" s="213" t="s">
        <v>1491</v>
      </c>
      <c r="F1134" s="213" t="s">
        <v>1492</v>
      </c>
      <c r="G1134" s="200"/>
      <c r="H1134" s="200"/>
      <c r="I1134" s="203"/>
      <c r="J1134" s="214">
        <f>BK1134</f>
        <v>0</v>
      </c>
      <c r="K1134" s="200"/>
      <c r="L1134" s="205"/>
      <c r="M1134" s="206"/>
      <c r="N1134" s="207"/>
      <c r="O1134" s="207"/>
      <c r="P1134" s="208">
        <f>SUM(P1135:P1145)</f>
        <v>0</v>
      </c>
      <c r="Q1134" s="207"/>
      <c r="R1134" s="208">
        <f>SUM(R1135:R1145)</f>
        <v>0</v>
      </c>
      <c r="S1134" s="207"/>
      <c r="T1134" s="209">
        <f>SUM(T1135:T1145)</f>
        <v>0.0246</v>
      </c>
      <c r="U1134" s="12"/>
      <c r="V1134" s="12"/>
      <c r="W1134" s="12"/>
      <c r="X1134" s="12"/>
      <c r="Y1134" s="12"/>
      <c r="Z1134" s="12"/>
      <c r="AA1134" s="12"/>
      <c r="AB1134" s="12"/>
      <c r="AC1134" s="12"/>
      <c r="AD1134" s="12"/>
      <c r="AE1134" s="12"/>
      <c r="AR1134" s="210" t="s">
        <v>147</v>
      </c>
      <c r="AT1134" s="211" t="s">
        <v>72</v>
      </c>
      <c r="AU1134" s="211" t="s">
        <v>81</v>
      </c>
      <c r="AY1134" s="210" t="s">
        <v>139</v>
      </c>
      <c r="BK1134" s="212">
        <f>SUM(BK1135:BK1145)</f>
        <v>0</v>
      </c>
    </row>
    <row r="1135" s="2" customFormat="1" ht="24.15" customHeight="1">
      <c r="A1135" s="38"/>
      <c r="B1135" s="39"/>
      <c r="C1135" s="215" t="s">
        <v>1493</v>
      </c>
      <c r="D1135" s="215" t="s">
        <v>142</v>
      </c>
      <c r="E1135" s="216" t="s">
        <v>1494</v>
      </c>
      <c r="F1135" s="217" t="s">
        <v>1495</v>
      </c>
      <c r="G1135" s="218" t="s">
        <v>160</v>
      </c>
      <c r="H1135" s="219">
        <v>4</v>
      </c>
      <c r="I1135" s="220"/>
      <c r="J1135" s="221">
        <f>ROUND(I1135*H1135,2)</f>
        <v>0</v>
      </c>
      <c r="K1135" s="222"/>
      <c r="L1135" s="44"/>
      <c r="M1135" s="223" t="s">
        <v>1</v>
      </c>
      <c r="N1135" s="224" t="s">
        <v>39</v>
      </c>
      <c r="O1135" s="91"/>
      <c r="P1135" s="225">
        <f>O1135*H1135</f>
        <v>0</v>
      </c>
      <c r="Q1135" s="225">
        <v>0</v>
      </c>
      <c r="R1135" s="225">
        <f>Q1135*H1135</f>
        <v>0</v>
      </c>
      <c r="S1135" s="225">
        <v>0.00040000000000000002</v>
      </c>
      <c r="T1135" s="226">
        <f>S1135*H1135</f>
        <v>0.0016000000000000001</v>
      </c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R1135" s="227" t="s">
        <v>257</v>
      </c>
      <c r="AT1135" s="227" t="s">
        <v>142</v>
      </c>
      <c r="AU1135" s="227" t="s">
        <v>147</v>
      </c>
      <c r="AY1135" s="17" t="s">
        <v>139</v>
      </c>
      <c r="BE1135" s="228">
        <f>IF(N1135="základní",J1135,0)</f>
        <v>0</v>
      </c>
      <c r="BF1135" s="228">
        <f>IF(N1135="snížená",J1135,0)</f>
        <v>0</v>
      </c>
      <c r="BG1135" s="228">
        <f>IF(N1135="zákl. přenesená",J1135,0)</f>
        <v>0</v>
      </c>
      <c r="BH1135" s="228">
        <f>IF(N1135="sníž. přenesená",J1135,0)</f>
        <v>0</v>
      </c>
      <c r="BI1135" s="228">
        <f>IF(N1135="nulová",J1135,0)</f>
        <v>0</v>
      </c>
      <c r="BJ1135" s="17" t="s">
        <v>147</v>
      </c>
      <c r="BK1135" s="228">
        <f>ROUND(I1135*H1135,2)</f>
        <v>0</v>
      </c>
      <c r="BL1135" s="17" t="s">
        <v>257</v>
      </c>
      <c r="BM1135" s="227" t="s">
        <v>1496</v>
      </c>
    </row>
    <row r="1136" s="13" customFormat="1">
      <c r="A1136" s="13"/>
      <c r="B1136" s="229"/>
      <c r="C1136" s="230"/>
      <c r="D1136" s="231" t="s">
        <v>149</v>
      </c>
      <c r="E1136" s="232" t="s">
        <v>1</v>
      </c>
      <c r="F1136" s="233" t="s">
        <v>1497</v>
      </c>
      <c r="G1136" s="230"/>
      <c r="H1136" s="232" t="s">
        <v>1</v>
      </c>
      <c r="I1136" s="234"/>
      <c r="J1136" s="230"/>
      <c r="K1136" s="230"/>
      <c r="L1136" s="235"/>
      <c r="M1136" s="236"/>
      <c r="N1136" s="237"/>
      <c r="O1136" s="237"/>
      <c r="P1136" s="237"/>
      <c r="Q1136" s="237"/>
      <c r="R1136" s="237"/>
      <c r="S1136" s="237"/>
      <c r="T1136" s="238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39" t="s">
        <v>149</v>
      </c>
      <c r="AU1136" s="239" t="s">
        <v>147</v>
      </c>
      <c r="AV1136" s="13" t="s">
        <v>81</v>
      </c>
      <c r="AW1136" s="13" t="s">
        <v>30</v>
      </c>
      <c r="AX1136" s="13" t="s">
        <v>73</v>
      </c>
      <c r="AY1136" s="239" t="s">
        <v>139</v>
      </c>
    </row>
    <row r="1137" s="14" customFormat="1">
      <c r="A1137" s="14"/>
      <c r="B1137" s="240"/>
      <c r="C1137" s="241"/>
      <c r="D1137" s="231" t="s">
        <v>149</v>
      </c>
      <c r="E1137" s="242" t="s">
        <v>1</v>
      </c>
      <c r="F1137" s="243" t="s">
        <v>1498</v>
      </c>
      <c r="G1137" s="241"/>
      <c r="H1137" s="244">
        <v>4</v>
      </c>
      <c r="I1137" s="245"/>
      <c r="J1137" s="241"/>
      <c r="K1137" s="241"/>
      <c r="L1137" s="246"/>
      <c r="M1137" s="247"/>
      <c r="N1137" s="248"/>
      <c r="O1137" s="248"/>
      <c r="P1137" s="248"/>
      <c r="Q1137" s="248"/>
      <c r="R1137" s="248"/>
      <c r="S1137" s="248"/>
      <c r="T1137" s="249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50" t="s">
        <v>149</v>
      </c>
      <c r="AU1137" s="250" t="s">
        <v>147</v>
      </c>
      <c r="AV1137" s="14" t="s">
        <v>147</v>
      </c>
      <c r="AW1137" s="14" t="s">
        <v>30</v>
      </c>
      <c r="AX1137" s="14" t="s">
        <v>81</v>
      </c>
      <c r="AY1137" s="250" t="s">
        <v>139</v>
      </c>
    </row>
    <row r="1138" s="2" customFormat="1" ht="24.15" customHeight="1">
      <c r="A1138" s="38"/>
      <c r="B1138" s="39"/>
      <c r="C1138" s="215" t="s">
        <v>1499</v>
      </c>
      <c r="D1138" s="215" t="s">
        <v>142</v>
      </c>
      <c r="E1138" s="216" t="s">
        <v>1500</v>
      </c>
      <c r="F1138" s="217" t="s">
        <v>1501</v>
      </c>
      <c r="G1138" s="218" t="s">
        <v>1502</v>
      </c>
      <c r="H1138" s="219">
        <v>23</v>
      </c>
      <c r="I1138" s="220"/>
      <c r="J1138" s="221">
        <f>ROUND(I1138*H1138,2)</f>
        <v>0</v>
      </c>
      <c r="K1138" s="222"/>
      <c r="L1138" s="44"/>
      <c r="M1138" s="223" t="s">
        <v>1</v>
      </c>
      <c r="N1138" s="224" t="s">
        <v>39</v>
      </c>
      <c r="O1138" s="91"/>
      <c r="P1138" s="225">
        <f>O1138*H1138</f>
        <v>0</v>
      </c>
      <c r="Q1138" s="225">
        <v>0</v>
      </c>
      <c r="R1138" s="225">
        <f>Q1138*H1138</f>
        <v>0</v>
      </c>
      <c r="S1138" s="225">
        <v>0.001</v>
      </c>
      <c r="T1138" s="226">
        <f>S1138*H1138</f>
        <v>0.023</v>
      </c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R1138" s="227" t="s">
        <v>257</v>
      </c>
      <c r="AT1138" s="227" t="s">
        <v>142</v>
      </c>
      <c r="AU1138" s="227" t="s">
        <v>147</v>
      </c>
      <c r="AY1138" s="17" t="s">
        <v>139</v>
      </c>
      <c r="BE1138" s="228">
        <f>IF(N1138="základní",J1138,0)</f>
        <v>0</v>
      </c>
      <c r="BF1138" s="228">
        <f>IF(N1138="snížená",J1138,0)</f>
        <v>0</v>
      </c>
      <c r="BG1138" s="228">
        <f>IF(N1138="zákl. přenesená",J1138,0)</f>
        <v>0</v>
      </c>
      <c r="BH1138" s="228">
        <f>IF(N1138="sníž. přenesená",J1138,0)</f>
        <v>0</v>
      </c>
      <c r="BI1138" s="228">
        <f>IF(N1138="nulová",J1138,0)</f>
        <v>0</v>
      </c>
      <c r="BJ1138" s="17" t="s">
        <v>147</v>
      </c>
      <c r="BK1138" s="228">
        <f>ROUND(I1138*H1138,2)</f>
        <v>0</v>
      </c>
      <c r="BL1138" s="17" t="s">
        <v>257</v>
      </c>
      <c r="BM1138" s="227" t="s">
        <v>1503</v>
      </c>
    </row>
    <row r="1139" s="13" customFormat="1">
      <c r="A1139" s="13"/>
      <c r="B1139" s="229"/>
      <c r="C1139" s="230"/>
      <c r="D1139" s="231" t="s">
        <v>149</v>
      </c>
      <c r="E1139" s="232" t="s">
        <v>1</v>
      </c>
      <c r="F1139" s="233" t="s">
        <v>1504</v>
      </c>
      <c r="G1139" s="230"/>
      <c r="H1139" s="232" t="s">
        <v>1</v>
      </c>
      <c r="I1139" s="234"/>
      <c r="J1139" s="230"/>
      <c r="K1139" s="230"/>
      <c r="L1139" s="235"/>
      <c r="M1139" s="236"/>
      <c r="N1139" s="237"/>
      <c r="O1139" s="237"/>
      <c r="P1139" s="237"/>
      <c r="Q1139" s="237"/>
      <c r="R1139" s="237"/>
      <c r="S1139" s="237"/>
      <c r="T1139" s="238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9" t="s">
        <v>149</v>
      </c>
      <c r="AU1139" s="239" t="s">
        <v>147</v>
      </c>
      <c r="AV1139" s="13" t="s">
        <v>81</v>
      </c>
      <c r="AW1139" s="13" t="s">
        <v>30</v>
      </c>
      <c r="AX1139" s="13" t="s">
        <v>73</v>
      </c>
      <c r="AY1139" s="239" t="s">
        <v>139</v>
      </c>
    </row>
    <row r="1140" s="14" customFormat="1">
      <c r="A1140" s="14"/>
      <c r="B1140" s="240"/>
      <c r="C1140" s="241"/>
      <c r="D1140" s="231" t="s">
        <v>149</v>
      </c>
      <c r="E1140" s="242" t="s">
        <v>1</v>
      </c>
      <c r="F1140" s="243" t="s">
        <v>207</v>
      </c>
      <c r="G1140" s="241"/>
      <c r="H1140" s="244">
        <v>10</v>
      </c>
      <c r="I1140" s="245"/>
      <c r="J1140" s="241"/>
      <c r="K1140" s="241"/>
      <c r="L1140" s="246"/>
      <c r="M1140" s="247"/>
      <c r="N1140" s="248"/>
      <c r="O1140" s="248"/>
      <c r="P1140" s="248"/>
      <c r="Q1140" s="248"/>
      <c r="R1140" s="248"/>
      <c r="S1140" s="248"/>
      <c r="T1140" s="249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50" t="s">
        <v>149</v>
      </c>
      <c r="AU1140" s="250" t="s">
        <v>147</v>
      </c>
      <c r="AV1140" s="14" t="s">
        <v>147</v>
      </c>
      <c r="AW1140" s="14" t="s">
        <v>30</v>
      </c>
      <c r="AX1140" s="14" t="s">
        <v>73</v>
      </c>
      <c r="AY1140" s="250" t="s">
        <v>139</v>
      </c>
    </row>
    <row r="1141" s="13" customFormat="1">
      <c r="A1141" s="13"/>
      <c r="B1141" s="229"/>
      <c r="C1141" s="230"/>
      <c r="D1141" s="231" t="s">
        <v>149</v>
      </c>
      <c r="E1141" s="232" t="s">
        <v>1</v>
      </c>
      <c r="F1141" s="233" t="s">
        <v>1505</v>
      </c>
      <c r="G1141" s="230"/>
      <c r="H1141" s="232" t="s">
        <v>1</v>
      </c>
      <c r="I1141" s="234"/>
      <c r="J1141" s="230"/>
      <c r="K1141" s="230"/>
      <c r="L1141" s="235"/>
      <c r="M1141" s="236"/>
      <c r="N1141" s="237"/>
      <c r="O1141" s="237"/>
      <c r="P1141" s="237"/>
      <c r="Q1141" s="237"/>
      <c r="R1141" s="237"/>
      <c r="S1141" s="237"/>
      <c r="T1141" s="238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39" t="s">
        <v>149</v>
      </c>
      <c r="AU1141" s="239" t="s">
        <v>147</v>
      </c>
      <c r="AV1141" s="13" t="s">
        <v>81</v>
      </c>
      <c r="AW1141" s="13" t="s">
        <v>30</v>
      </c>
      <c r="AX1141" s="13" t="s">
        <v>73</v>
      </c>
      <c r="AY1141" s="239" t="s">
        <v>139</v>
      </c>
    </row>
    <row r="1142" s="14" customFormat="1">
      <c r="A1142" s="14"/>
      <c r="B1142" s="240"/>
      <c r="C1142" s="241"/>
      <c r="D1142" s="231" t="s">
        <v>149</v>
      </c>
      <c r="E1142" s="242" t="s">
        <v>1</v>
      </c>
      <c r="F1142" s="243" t="s">
        <v>1506</v>
      </c>
      <c r="G1142" s="241"/>
      <c r="H1142" s="244">
        <v>8</v>
      </c>
      <c r="I1142" s="245"/>
      <c r="J1142" s="241"/>
      <c r="K1142" s="241"/>
      <c r="L1142" s="246"/>
      <c r="M1142" s="247"/>
      <c r="N1142" s="248"/>
      <c r="O1142" s="248"/>
      <c r="P1142" s="248"/>
      <c r="Q1142" s="248"/>
      <c r="R1142" s="248"/>
      <c r="S1142" s="248"/>
      <c r="T1142" s="249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50" t="s">
        <v>149</v>
      </c>
      <c r="AU1142" s="250" t="s">
        <v>147</v>
      </c>
      <c r="AV1142" s="14" t="s">
        <v>147</v>
      </c>
      <c r="AW1142" s="14" t="s">
        <v>30</v>
      </c>
      <c r="AX1142" s="14" t="s">
        <v>73</v>
      </c>
      <c r="AY1142" s="250" t="s">
        <v>139</v>
      </c>
    </row>
    <row r="1143" s="13" customFormat="1">
      <c r="A1143" s="13"/>
      <c r="B1143" s="229"/>
      <c r="C1143" s="230"/>
      <c r="D1143" s="231" t="s">
        <v>149</v>
      </c>
      <c r="E1143" s="232" t="s">
        <v>1</v>
      </c>
      <c r="F1143" s="233" t="s">
        <v>1507</v>
      </c>
      <c r="G1143" s="230"/>
      <c r="H1143" s="232" t="s">
        <v>1</v>
      </c>
      <c r="I1143" s="234"/>
      <c r="J1143" s="230"/>
      <c r="K1143" s="230"/>
      <c r="L1143" s="235"/>
      <c r="M1143" s="236"/>
      <c r="N1143" s="237"/>
      <c r="O1143" s="237"/>
      <c r="P1143" s="237"/>
      <c r="Q1143" s="237"/>
      <c r="R1143" s="237"/>
      <c r="S1143" s="237"/>
      <c r="T1143" s="238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9" t="s">
        <v>149</v>
      </c>
      <c r="AU1143" s="239" t="s">
        <v>147</v>
      </c>
      <c r="AV1143" s="13" t="s">
        <v>81</v>
      </c>
      <c r="AW1143" s="13" t="s">
        <v>30</v>
      </c>
      <c r="AX1143" s="13" t="s">
        <v>73</v>
      </c>
      <c r="AY1143" s="239" t="s">
        <v>139</v>
      </c>
    </row>
    <row r="1144" s="14" customFormat="1">
      <c r="A1144" s="14"/>
      <c r="B1144" s="240"/>
      <c r="C1144" s="241"/>
      <c r="D1144" s="231" t="s">
        <v>149</v>
      </c>
      <c r="E1144" s="242" t="s">
        <v>1</v>
      </c>
      <c r="F1144" s="243" t="s">
        <v>171</v>
      </c>
      <c r="G1144" s="241"/>
      <c r="H1144" s="244">
        <v>5</v>
      </c>
      <c r="I1144" s="245"/>
      <c r="J1144" s="241"/>
      <c r="K1144" s="241"/>
      <c r="L1144" s="246"/>
      <c r="M1144" s="247"/>
      <c r="N1144" s="248"/>
      <c r="O1144" s="248"/>
      <c r="P1144" s="248"/>
      <c r="Q1144" s="248"/>
      <c r="R1144" s="248"/>
      <c r="S1144" s="248"/>
      <c r="T1144" s="249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50" t="s">
        <v>149</v>
      </c>
      <c r="AU1144" s="250" t="s">
        <v>147</v>
      </c>
      <c r="AV1144" s="14" t="s">
        <v>147</v>
      </c>
      <c r="AW1144" s="14" t="s">
        <v>30</v>
      </c>
      <c r="AX1144" s="14" t="s">
        <v>73</v>
      </c>
      <c r="AY1144" s="250" t="s">
        <v>139</v>
      </c>
    </row>
    <row r="1145" s="15" customFormat="1">
      <c r="A1145" s="15"/>
      <c r="B1145" s="262"/>
      <c r="C1145" s="263"/>
      <c r="D1145" s="231" t="s">
        <v>149</v>
      </c>
      <c r="E1145" s="264" t="s">
        <v>1</v>
      </c>
      <c r="F1145" s="265" t="s">
        <v>170</v>
      </c>
      <c r="G1145" s="263"/>
      <c r="H1145" s="266">
        <v>23</v>
      </c>
      <c r="I1145" s="267"/>
      <c r="J1145" s="263"/>
      <c r="K1145" s="263"/>
      <c r="L1145" s="268"/>
      <c r="M1145" s="269"/>
      <c r="N1145" s="270"/>
      <c r="O1145" s="270"/>
      <c r="P1145" s="270"/>
      <c r="Q1145" s="270"/>
      <c r="R1145" s="270"/>
      <c r="S1145" s="270"/>
      <c r="T1145" s="271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T1145" s="272" t="s">
        <v>149</v>
      </c>
      <c r="AU1145" s="272" t="s">
        <v>147</v>
      </c>
      <c r="AV1145" s="15" t="s">
        <v>146</v>
      </c>
      <c r="AW1145" s="15" t="s">
        <v>30</v>
      </c>
      <c r="AX1145" s="15" t="s">
        <v>81</v>
      </c>
      <c r="AY1145" s="272" t="s">
        <v>139</v>
      </c>
    </row>
    <row r="1146" s="12" customFormat="1" ht="22.8" customHeight="1">
      <c r="A1146" s="12"/>
      <c r="B1146" s="199"/>
      <c r="C1146" s="200"/>
      <c r="D1146" s="201" t="s">
        <v>72</v>
      </c>
      <c r="E1146" s="213" t="s">
        <v>1508</v>
      </c>
      <c r="F1146" s="213" t="s">
        <v>1509</v>
      </c>
      <c r="G1146" s="200"/>
      <c r="H1146" s="200"/>
      <c r="I1146" s="203"/>
      <c r="J1146" s="214">
        <f>BK1146</f>
        <v>0</v>
      </c>
      <c r="K1146" s="200"/>
      <c r="L1146" s="205"/>
      <c r="M1146" s="206"/>
      <c r="N1146" s="207"/>
      <c r="O1146" s="207"/>
      <c r="P1146" s="208">
        <f>SUM(P1147:P1234)</f>
        <v>0</v>
      </c>
      <c r="Q1146" s="207"/>
      <c r="R1146" s="208">
        <f>SUM(R1147:R1234)</f>
        <v>0.27313773999999996</v>
      </c>
      <c r="S1146" s="207"/>
      <c r="T1146" s="209">
        <f>SUM(T1147:T1234)</f>
        <v>0.1850224</v>
      </c>
      <c r="U1146" s="12"/>
      <c r="V1146" s="12"/>
      <c r="W1146" s="12"/>
      <c r="X1146" s="12"/>
      <c r="Y1146" s="12"/>
      <c r="Z1146" s="12"/>
      <c r="AA1146" s="12"/>
      <c r="AB1146" s="12"/>
      <c r="AC1146" s="12"/>
      <c r="AD1146" s="12"/>
      <c r="AE1146" s="12"/>
      <c r="AR1146" s="210" t="s">
        <v>147</v>
      </c>
      <c r="AT1146" s="211" t="s">
        <v>72</v>
      </c>
      <c r="AU1146" s="211" t="s">
        <v>81</v>
      </c>
      <c r="AY1146" s="210" t="s">
        <v>139</v>
      </c>
      <c r="BK1146" s="212">
        <f>SUM(BK1147:BK1234)</f>
        <v>0</v>
      </c>
    </row>
    <row r="1147" s="2" customFormat="1" ht="16.5" customHeight="1">
      <c r="A1147" s="38"/>
      <c r="B1147" s="39"/>
      <c r="C1147" s="215" t="s">
        <v>1510</v>
      </c>
      <c r="D1147" s="215" t="s">
        <v>142</v>
      </c>
      <c r="E1147" s="216" t="s">
        <v>1511</v>
      </c>
      <c r="F1147" s="217" t="s">
        <v>1512</v>
      </c>
      <c r="G1147" s="218" t="s">
        <v>166</v>
      </c>
      <c r="H1147" s="219">
        <v>5.0720000000000001</v>
      </c>
      <c r="I1147" s="220"/>
      <c r="J1147" s="221">
        <f>ROUND(I1147*H1147,2)</f>
        <v>0</v>
      </c>
      <c r="K1147" s="222"/>
      <c r="L1147" s="44"/>
      <c r="M1147" s="223" t="s">
        <v>1</v>
      </c>
      <c r="N1147" s="224" t="s">
        <v>39</v>
      </c>
      <c r="O1147" s="91"/>
      <c r="P1147" s="225">
        <f>O1147*H1147</f>
        <v>0</v>
      </c>
      <c r="Q1147" s="225">
        <v>0</v>
      </c>
      <c r="R1147" s="225">
        <f>Q1147*H1147</f>
        <v>0</v>
      </c>
      <c r="S1147" s="225">
        <v>0</v>
      </c>
      <c r="T1147" s="226">
        <f>S1147*H1147</f>
        <v>0</v>
      </c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R1147" s="227" t="s">
        <v>257</v>
      </c>
      <c r="AT1147" s="227" t="s">
        <v>142</v>
      </c>
      <c r="AU1147" s="227" t="s">
        <v>147</v>
      </c>
      <c r="AY1147" s="17" t="s">
        <v>139</v>
      </c>
      <c r="BE1147" s="228">
        <f>IF(N1147="základní",J1147,0)</f>
        <v>0</v>
      </c>
      <c r="BF1147" s="228">
        <f>IF(N1147="snížená",J1147,0)</f>
        <v>0</v>
      </c>
      <c r="BG1147" s="228">
        <f>IF(N1147="zákl. přenesená",J1147,0)</f>
        <v>0</v>
      </c>
      <c r="BH1147" s="228">
        <f>IF(N1147="sníž. přenesená",J1147,0)</f>
        <v>0</v>
      </c>
      <c r="BI1147" s="228">
        <f>IF(N1147="nulová",J1147,0)</f>
        <v>0</v>
      </c>
      <c r="BJ1147" s="17" t="s">
        <v>147</v>
      </c>
      <c r="BK1147" s="228">
        <f>ROUND(I1147*H1147,2)</f>
        <v>0</v>
      </c>
      <c r="BL1147" s="17" t="s">
        <v>257</v>
      </c>
      <c r="BM1147" s="227" t="s">
        <v>1513</v>
      </c>
    </row>
    <row r="1148" s="13" customFormat="1">
      <c r="A1148" s="13"/>
      <c r="B1148" s="229"/>
      <c r="C1148" s="230"/>
      <c r="D1148" s="231" t="s">
        <v>149</v>
      </c>
      <c r="E1148" s="232" t="s">
        <v>1</v>
      </c>
      <c r="F1148" s="233" t="s">
        <v>189</v>
      </c>
      <c r="G1148" s="230"/>
      <c r="H1148" s="232" t="s">
        <v>1</v>
      </c>
      <c r="I1148" s="234"/>
      <c r="J1148" s="230"/>
      <c r="K1148" s="230"/>
      <c r="L1148" s="235"/>
      <c r="M1148" s="236"/>
      <c r="N1148" s="237"/>
      <c r="O1148" s="237"/>
      <c r="P1148" s="237"/>
      <c r="Q1148" s="237"/>
      <c r="R1148" s="237"/>
      <c r="S1148" s="237"/>
      <c r="T1148" s="238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9" t="s">
        <v>149</v>
      </c>
      <c r="AU1148" s="239" t="s">
        <v>147</v>
      </c>
      <c r="AV1148" s="13" t="s">
        <v>81</v>
      </c>
      <c r="AW1148" s="13" t="s">
        <v>30</v>
      </c>
      <c r="AX1148" s="13" t="s">
        <v>73</v>
      </c>
      <c r="AY1148" s="239" t="s">
        <v>139</v>
      </c>
    </row>
    <row r="1149" s="14" customFormat="1">
      <c r="A1149" s="14"/>
      <c r="B1149" s="240"/>
      <c r="C1149" s="241"/>
      <c r="D1149" s="231" t="s">
        <v>149</v>
      </c>
      <c r="E1149" s="242" t="s">
        <v>1</v>
      </c>
      <c r="F1149" s="243" t="s">
        <v>190</v>
      </c>
      <c r="G1149" s="241"/>
      <c r="H1149" s="244">
        <v>2.508</v>
      </c>
      <c r="I1149" s="245"/>
      <c r="J1149" s="241"/>
      <c r="K1149" s="241"/>
      <c r="L1149" s="246"/>
      <c r="M1149" s="247"/>
      <c r="N1149" s="248"/>
      <c r="O1149" s="248"/>
      <c r="P1149" s="248"/>
      <c r="Q1149" s="248"/>
      <c r="R1149" s="248"/>
      <c r="S1149" s="248"/>
      <c r="T1149" s="249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0" t="s">
        <v>149</v>
      </c>
      <c r="AU1149" s="250" t="s">
        <v>147</v>
      </c>
      <c r="AV1149" s="14" t="s">
        <v>147</v>
      </c>
      <c r="AW1149" s="14" t="s">
        <v>30</v>
      </c>
      <c r="AX1149" s="14" t="s">
        <v>73</v>
      </c>
      <c r="AY1149" s="250" t="s">
        <v>139</v>
      </c>
    </row>
    <row r="1150" s="13" customFormat="1">
      <c r="A1150" s="13"/>
      <c r="B1150" s="229"/>
      <c r="C1150" s="230"/>
      <c r="D1150" s="231" t="s">
        <v>149</v>
      </c>
      <c r="E1150" s="232" t="s">
        <v>1</v>
      </c>
      <c r="F1150" s="233" t="s">
        <v>191</v>
      </c>
      <c r="G1150" s="230"/>
      <c r="H1150" s="232" t="s">
        <v>1</v>
      </c>
      <c r="I1150" s="234"/>
      <c r="J1150" s="230"/>
      <c r="K1150" s="230"/>
      <c r="L1150" s="235"/>
      <c r="M1150" s="236"/>
      <c r="N1150" s="237"/>
      <c r="O1150" s="237"/>
      <c r="P1150" s="237"/>
      <c r="Q1150" s="237"/>
      <c r="R1150" s="237"/>
      <c r="S1150" s="237"/>
      <c r="T1150" s="238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39" t="s">
        <v>149</v>
      </c>
      <c r="AU1150" s="239" t="s">
        <v>147</v>
      </c>
      <c r="AV1150" s="13" t="s">
        <v>81</v>
      </c>
      <c r="AW1150" s="13" t="s">
        <v>30</v>
      </c>
      <c r="AX1150" s="13" t="s">
        <v>73</v>
      </c>
      <c r="AY1150" s="239" t="s">
        <v>139</v>
      </c>
    </row>
    <row r="1151" s="14" customFormat="1">
      <c r="A1151" s="14"/>
      <c r="B1151" s="240"/>
      <c r="C1151" s="241"/>
      <c r="D1151" s="231" t="s">
        <v>149</v>
      </c>
      <c r="E1151" s="242" t="s">
        <v>1</v>
      </c>
      <c r="F1151" s="243" t="s">
        <v>192</v>
      </c>
      <c r="G1151" s="241"/>
      <c r="H1151" s="244">
        <v>1.006</v>
      </c>
      <c r="I1151" s="245"/>
      <c r="J1151" s="241"/>
      <c r="K1151" s="241"/>
      <c r="L1151" s="246"/>
      <c r="M1151" s="247"/>
      <c r="N1151" s="248"/>
      <c r="O1151" s="248"/>
      <c r="P1151" s="248"/>
      <c r="Q1151" s="248"/>
      <c r="R1151" s="248"/>
      <c r="S1151" s="248"/>
      <c r="T1151" s="249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50" t="s">
        <v>149</v>
      </c>
      <c r="AU1151" s="250" t="s">
        <v>147</v>
      </c>
      <c r="AV1151" s="14" t="s">
        <v>147</v>
      </c>
      <c r="AW1151" s="14" t="s">
        <v>30</v>
      </c>
      <c r="AX1151" s="14" t="s">
        <v>73</v>
      </c>
      <c r="AY1151" s="250" t="s">
        <v>139</v>
      </c>
    </row>
    <row r="1152" s="13" customFormat="1">
      <c r="A1152" s="13"/>
      <c r="B1152" s="229"/>
      <c r="C1152" s="230"/>
      <c r="D1152" s="231" t="s">
        <v>149</v>
      </c>
      <c r="E1152" s="232" t="s">
        <v>1</v>
      </c>
      <c r="F1152" s="233" t="s">
        <v>193</v>
      </c>
      <c r="G1152" s="230"/>
      <c r="H1152" s="232" t="s">
        <v>1</v>
      </c>
      <c r="I1152" s="234"/>
      <c r="J1152" s="230"/>
      <c r="K1152" s="230"/>
      <c r="L1152" s="235"/>
      <c r="M1152" s="236"/>
      <c r="N1152" s="237"/>
      <c r="O1152" s="237"/>
      <c r="P1152" s="237"/>
      <c r="Q1152" s="237"/>
      <c r="R1152" s="237"/>
      <c r="S1152" s="237"/>
      <c r="T1152" s="238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39" t="s">
        <v>149</v>
      </c>
      <c r="AU1152" s="239" t="s">
        <v>147</v>
      </c>
      <c r="AV1152" s="13" t="s">
        <v>81</v>
      </c>
      <c r="AW1152" s="13" t="s">
        <v>30</v>
      </c>
      <c r="AX1152" s="13" t="s">
        <v>73</v>
      </c>
      <c r="AY1152" s="239" t="s">
        <v>139</v>
      </c>
    </row>
    <row r="1153" s="14" customFormat="1">
      <c r="A1153" s="14"/>
      <c r="B1153" s="240"/>
      <c r="C1153" s="241"/>
      <c r="D1153" s="231" t="s">
        <v>149</v>
      </c>
      <c r="E1153" s="242" t="s">
        <v>1</v>
      </c>
      <c r="F1153" s="243" t="s">
        <v>194</v>
      </c>
      <c r="G1153" s="241"/>
      <c r="H1153" s="244">
        <v>1.5580000000000001</v>
      </c>
      <c r="I1153" s="245"/>
      <c r="J1153" s="241"/>
      <c r="K1153" s="241"/>
      <c r="L1153" s="246"/>
      <c r="M1153" s="247"/>
      <c r="N1153" s="248"/>
      <c r="O1153" s="248"/>
      <c r="P1153" s="248"/>
      <c r="Q1153" s="248"/>
      <c r="R1153" s="248"/>
      <c r="S1153" s="248"/>
      <c r="T1153" s="249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0" t="s">
        <v>149</v>
      </c>
      <c r="AU1153" s="250" t="s">
        <v>147</v>
      </c>
      <c r="AV1153" s="14" t="s">
        <v>147</v>
      </c>
      <c r="AW1153" s="14" t="s">
        <v>30</v>
      </c>
      <c r="AX1153" s="14" t="s">
        <v>73</v>
      </c>
      <c r="AY1153" s="250" t="s">
        <v>139</v>
      </c>
    </row>
    <row r="1154" s="15" customFormat="1">
      <c r="A1154" s="15"/>
      <c r="B1154" s="262"/>
      <c r="C1154" s="263"/>
      <c r="D1154" s="231" t="s">
        <v>149</v>
      </c>
      <c r="E1154" s="264" t="s">
        <v>1</v>
      </c>
      <c r="F1154" s="265" t="s">
        <v>170</v>
      </c>
      <c r="G1154" s="263"/>
      <c r="H1154" s="266">
        <v>5.0720000000000001</v>
      </c>
      <c r="I1154" s="267"/>
      <c r="J1154" s="263"/>
      <c r="K1154" s="263"/>
      <c r="L1154" s="268"/>
      <c r="M1154" s="269"/>
      <c r="N1154" s="270"/>
      <c r="O1154" s="270"/>
      <c r="P1154" s="270"/>
      <c r="Q1154" s="270"/>
      <c r="R1154" s="270"/>
      <c r="S1154" s="270"/>
      <c r="T1154" s="271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T1154" s="272" t="s">
        <v>149</v>
      </c>
      <c r="AU1154" s="272" t="s">
        <v>147</v>
      </c>
      <c r="AV1154" s="15" t="s">
        <v>146</v>
      </c>
      <c r="AW1154" s="15" t="s">
        <v>30</v>
      </c>
      <c r="AX1154" s="15" t="s">
        <v>81</v>
      </c>
      <c r="AY1154" s="272" t="s">
        <v>139</v>
      </c>
    </row>
    <row r="1155" s="2" customFormat="1" ht="16.5" customHeight="1">
      <c r="A1155" s="38"/>
      <c r="B1155" s="39"/>
      <c r="C1155" s="215" t="s">
        <v>1514</v>
      </c>
      <c r="D1155" s="215" t="s">
        <v>142</v>
      </c>
      <c r="E1155" s="216" t="s">
        <v>1515</v>
      </c>
      <c r="F1155" s="217" t="s">
        <v>1516</v>
      </c>
      <c r="G1155" s="218" t="s">
        <v>166</v>
      </c>
      <c r="H1155" s="219">
        <v>5.0720000000000001</v>
      </c>
      <c r="I1155" s="220"/>
      <c r="J1155" s="221">
        <f>ROUND(I1155*H1155,2)</f>
        <v>0</v>
      </c>
      <c r="K1155" s="222"/>
      <c r="L1155" s="44"/>
      <c r="M1155" s="223" t="s">
        <v>1</v>
      </c>
      <c r="N1155" s="224" t="s">
        <v>39</v>
      </c>
      <c r="O1155" s="91"/>
      <c r="P1155" s="225">
        <f>O1155*H1155</f>
        <v>0</v>
      </c>
      <c r="Q1155" s="225">
        <v>0.00029999999999999997</v>
      </c>
      <c r="R1155" s="225">
        <f>Q1155*H1155</f>
        <v>0.0015215999999999999</v>
      </c>
      <c r="S1155" s="225">
        <v>0</v>
      </c>
      <c r="T1155" s="226">
        <f>S1155*H1155</f>
        <v>0</v>
      </c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R1155" s="227" t="s">
        <v>257</v>
      </c>
      <c r="AT1155" s="227" t="s">
        <v>142</v>
      </c>
      <c r="AU1155" s="227" t="s">
        <v>147</v>
      </c>
      <c r="AY1155" s="17" t="s">
        <v>139</v>
      </c>
      <c r="BE1155" s="228">
        <f>IF(N1155="základní",J1155,0)</f>
        <v>0</v>
      </c>
      <c r="BF1155" s="228">
        <f>IF(N1155="snížená",J1155,0)</f>
        <v>0</v>
      </c>
      <c r="BG1155" s="228">
        <f>IF(N1155="zákl. přenesená",J1155,0)</f>
        <v>0</v>
      </c>
      <c r="BH1155" s="228">
        <f>IF(N1155="sníž. přenesená",J1155,0)</f>
        <v>0</v>
      </c>
      <c r="BI1155" s="228">
        <f>IF(N1155="nulová",J1155,0)</f>
        <v>0</v>
      </c>
      <c r="BJ1155" s="17" t="s">
        <v>147</v>
      </c>
      <c r="BK1155" s="228">
        <f>ROUND(I1155*H1155,2)</f>
        <v>0</v>
      </c>
      <c r="BL1155" s="17" t="s">
        <v>257</v>
      </c>
      <c r="BM1155" s="227" t="s">
        <v>1517</v>
      </c>
    </row>
    <row r="1156" s="13" customFormat="1">
      <c r="A1156" s="13"/>
      <c r="B1156" s="229"/>
      <c r="C1156" s="230"/>
      <c r="D1156" s="231" t="s">
        <v>149</v>
      </c>
      <c r="E1156" s="232" t="s">
        <v>1</v>
      </c>
      <c r="F1156" s="233" t="s">
        <v>189</v>
      </c>
      <c r="G1156" s="230"/>
      <c r="H1156" s="232" t="s">
        <v>1</v>
      </c>
      <c r="I1156" s="234"/>
      <c r="J1156" s="230"/>
      <c r="K1156" s="230"/>
      <c r="L1156" s="235"/>
      <c r="M1156" s="236"/>
      <c r="N1156" s="237"/>
      <c r="O1156" s="237"/>
      <c r="P1156" s="237"/>
      <c r="Q1156" s="237"/>
      <c r="R1156" s="237"/>
      <c r="S1156" s="237"/>
      <c r="T1156" s="238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39" t="s">
        <v>149</v>
      </c>
      <c r="AU1156" s="239" t="s">
        <v>147</v>
      </c>
      <c r="AV1156" s="13" t="s">
        <v>81</v>
      </c>
      <c r="AW1156" s="13" t="s">
        <v>30</v>
      </c>
      <c r="AX1156" s="13" t="s">
        <v>73</v>
      </c>
      <c r="AY1156" s="239" t="s">
        <v>139</v>
      </c>
    </row>
    <row r="1157" s="14" customFormat="1">
      <c r="A1157" s="14"/>
      <c r="B1157" s="240"/>
      <c r="C1157" s="241"/>
      <c r="D1157" s="231" t="s">
        <v>149</v>
      </c>
      <c r="E1157" s="242" t="s">
        <v>1</v>
      </c>
      <c r="F1157" s="243" t="s">
        <v>190</v>
      </c>
      <c r="G1157" s="241"/>
      <c r="H1157" s="244">
        <v>2.508</v>
      </c>
      <c r="I1157" s="245"/>
      <c r="J1157" s="241"/>
      <c r="K1157" s="241"/>
      <c r="L1157" s="246"/>
      <c r="M1157" s="247"/>
      <c r="N1157" s="248"/>
      <c r="O1157" s="248"/>
      <c r="P1157" s="248"/>
      <c r="Q1157" s="248"/>
      <c r="R1157" s="248"/>
      <c r="S1157" s="248"/>
      <c r="T1157" s="249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50" t="s">
        <v>149</v>
      </c>
      <c r="AU1157" s="250" t="s">
        <v>147</v>
      </c>
      <c r="AV1157" s="14" t="s">
        <v>147</v>
      </c>
      <c r="AW1157" s="14" t="s">
        <v>30</v>
      </c>
      <c r="AX1157" s="14" t="s">
        <v>73</v>
      </c>
      <c r="AY1157" s="250" t="s">
        <v>139</v>
      </c>
    </row>
    <row r="1158" s="13" customFormat="1">
      <c r="A1158" s="13"/>
      <c r="B1158" s="229"/>
      <c r="C1158" s="230"/>
      <c r="D1158" s="231" t="s">
        <v>149</v>
      </c>
      <c r="E1158" s="232" t="s">
        <v>1</v>
      </c>
      <c r="F1158" s="233" t="s">
        <v>191</v>
      </c>
      <c r="G1158" s="230"/>
      <c r="H1158" s="232" t="s">
        <v>1</v>
      </c>
      <c r="I1158" s="234"/>
      <c r="J1158" s="230"/>
      <c r="K1158" s="230"/>
      <c r="L1158" s="235"/>
      <c r="M1158" s="236"/>
      <c r="N1158" s="237"/>
      <c r="O1158" s="237"/>
      <c r="P1158" s="237"/>
      <c r="Q1158" s="237"/>
      <c r="R1158" s="237"/>
      <c r="S1158" s="237"/>
      <c r="T1158" s="238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39" t="s">
        <v>149</v>
      </c>
      <c r="AU1158" s="239" t="s">
        <v>147</v>
      </c>
      <c r="AV1158" s="13" t="s">
        <v>81</v>
      </c>
      <c r="AW1158" s="13" t="s">
        <v>30</v>
      </c>
      <c r="AX1158" s="13" t="s">
        <v>73</v>
      </c>
      <c r="AY1158" s="239" t="s">
        <v>139</v>
      </c>
    </row>
    <row r="1159" s="14" customFormat="1">
      <c r="A1159" s="14"/>
      <c r="B1159" s="240"/>
      <c r="C1159" s="241"/>
      <c r="D1159" s="231" t="s">
        <v>149</v>
      </c>
      <c r="E1159" s="242" t="s">
        <v>1</v>
      </c>
      <c r="F1159" s="243" t="s">
        <v>192</v>
      </c>
      <c r="G1159" s="241"/>
      <c r="H1159" s="244">
        <v>1.006</v>
      </c>
      <c r="I1159" s="245"/>
      <c r="J1159" s="241"/>
      <c r="K1159" s="241"/>
      <c r="L1159" s="246"/>
      <c r="M1159" s="247"/>
      <c r="N1159" s="248"/>
      <c r="O1159" s="248"/>
      <c r="P1159" s="248"/>
      <c r="Q1159" s="248"/>
      <c r="R1159" s="248"/>
      <c r="S1159" s="248"/>
      <c r="T1159" s="249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50" t="s">
        <v>149</v>
      </c>
      <c r="AU1159" s="250" t="s">
        <v>147</v>
      </c>
      <c r="AV1159" s="14" t="s">
        <v>147</v>
      </c>
      <c r="AW1159" s="14" t="s">
        <v>30</v>
      </c>
      <c r="AX1159" s="14" t="s">
        <v>73</v>
      </c>
      <c r="AY1159" s="250" t="s">
        <v>139</v>
      </c>
    </row>
    <row r="1160" s="13" customFormat="1">
      <c r="A1160" s="13"/>
      <c r="B1160" s="229"/>
      <c r="C1160" s="230"/>
      <c r="D1160" s="231" t="s">
        <v>149</v>
      </c>
      <c r="E1160" s="232" t="s">
        <v>1</v>
      </c>
      <c r="F1160" s="233" t="s">
        <v>193</v>
      </c>
      <c r="G1160" s="230"/>
      <c r="H1160" s="232" t="s">
        <v>1</v>
      </c>
      <c r="I1160" s="234"/>
      <c r="J1160" s="230"/>
      <c r="K1160" s="230"/>
      <c r="L1160" s="235"/>
      <c r="M1160" s="236"/>
      <c r="N1160" s="237"/>
      <c r="O1160" s="237"/>
      <c r="P1160" s="237"/>
      <c r="Q1160" s="237"/>
      <c r="R1160" s="237"/>
      <c r="S1160" s="237"/>
      <c r="T1160" s="238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39" t="s">
        <v>149</v>
      </c>
      <c r="AU1160" s="239" t="s">
        <v>147</v>
      </c>
      <c r="AV1160" s="13" t="s">
        <v>81</v>
      </c>
      <c r="AW1160" s="13" t="s">
        <v>30</v>
      </c>
      <c r="AX1160" s="13" t="s">
        <v>73</v>
      </c>
      <c r="AY1160" s="239" t="s">
        <v>139</v>
      </c>
    </row>
    <row r="1161" s="14" customFormat="1">
      <c r="A1161" s="14"/>
      <c r="B1161" s="240"/>
      <c r="C1161" s="241"/>
      <c r="D1161" s="231" t="s">
        <v>149</v>
      </c>
      <c r="E1161" s="242" t="s">
        <v>1</v>
      </c>
      <c r="F1161" s="243" t="s">
        <v>194</v>
      </c>
      <c r="G1161" s="241"/>
      <c r="H1161" s="244">
        <v>1.5580000000000001</v>
      </c>
      <c r="I1161" s="245"/>
      <c r="J1161" s="241"/>
      <c r="K1161" s="241"/>
      <c r="L1161" s="246"/>
      <c r="M1161" s="247"/>
      <c r="N1161" s="248"/>
      <c r="O1161" s="248"/>
      <c r="P1161" s="248"/>
      <c r="Q1161" s="248"/>
      <c r="R1161" s="248"/>
      <c r="S1161" s="248"/>
      <c r="T1161" s="249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50" t="s">
        <v>149</v>
      </c>
      <c r="AU1161" s="250" t="s">
        <v>147</v>
      </c>
      <c r="AV1161" s="14" t="s">
        <v>147</v>
      </c>
      <c r="AW1161" s="14" t="s">
        <v>30</v>
      </c>
      <c r="AX1161" s="14" t="s">
        <v>73</v>
      </c>
      <c r="AY1161" s="250" t="s">
        <v>139</v>
      </c>
    </row>
    <row r="1162" s="15" customFormat="1">
      <c r="A1162" s="15"/>
      <c r="B1162" s="262"/>
      <c r="C1162" s="263"/>
      <c r="D1162" s="231" t="s">
        <v>149</v>
      </c>
      <c r="E1162" s="264" t="s">
        <v>1</v>
      </c>
      <c r="F1162" s="265" t="s">
        <v>170</v>
      </c>
      <c r="G1162" s="263"/>
      <c r="H1162" s="266">
        <v>5.0720000000000001</v>
      </c>
      <c r="I1162" s="267"/>
      <c r="J1162" s="263"/>
      <c r="K1162" s="263"/>
      <c r="L1162" s="268"/>
      <c r="M1162" s="269"/>
      <c r="N1162" s="270"/>
      <c r="O1162" s="270"/>
      <c r="P1162" s="270"/>
      <c r="Q1162" s="270"/>
      <c r="R1162" s="270"/>
      <c r="S1162" s="270"/>
      <c r="T1162" s="271"/>
      <c r="U1162" s="15"/>
      <c r="V1162" s="15"/>
      <c r="W1162" s="15"/>
      <c r="X1162" s="15"/>
      <c r="Y1162" s="15"/>
      <c r="Z1162" s="15"/>
      <c r="AA1162" s="15"/>
      <c r="AB1162" s="15"/>
      <c r="AC1162" s="15"/>
      <c r="AD1162" s="15"/>
      <c r="AE1162" s="15"/>
      <c r="AT1162" s="272" t="s">
        <v>149</v>
      </c>
      <c r="AU1162" s="272" t="s">
        <v>147</v>
      </c>
      <c r="AV1162" s="15" t="s">
        <v>146</v>
      </c>
      <c r="AW1162" s="15" t="s">
        <v>30</v>
      </c>
      <c r="AX1162" s="15" t="s">
        <v>81</v>
      </c>
      <c r="AY1162" s="272" t="s">
        <v>139</v>
      </c>
    </row>
    <row r="1163" s="2" customFormat="1" ht="24.15" customHeight="1">
      <c r="A1163" s="38"/>
      <c r="B1163" s="39"/>
      <c r="C1163" s="215" t="s">
        <v>1518</v>
      </c>
      <c r="D1163" s="215" t="s">
        <v>142</v>
      </c>
      <c r="E1163" s="216" t="s">
        <v>1519</v>
      </c>
      <c r="F1163" s="217" t="s">
        <v>1520</v>
      </c>
      <c r="G1163" s="218" t="s">
        <v>166</v>
      </c>
      <c r="H1163" s="219">
        <v>5.0720000000000001</v>
      </c>
      <c r="I1163" s="220"/>
      <c r="J1163" s="221">
        <f>ROUND(I1163*H1163,2)</f>
        <v>0</v>
      </c>
      <c r="K1163" s="222"/>
      <c r="L1163" s="44"/>
      <c r="M1163" s="223" t="s">
        <v>1</v>
      </c>
      <c r="N1163" s="224" t="s">
        <v>39</v>
      </c>
      <c r="O1163" s="91"/>
      <c r="P1163" s="225">
        <f>O1163*H1163</f>
        <v>0</v>
      </c>
      <c r="Q1163" s="225">
        <v>0.0075799999999999999</v>
      </c>
      <c r="R1163" s="225">
        <f>Q1163*H1163</f>
        <v>0.038445760000000002</v>
      </c>
      <c r="S1163" s="225">
        <v>0</v>
      </c>
      <c r="T1163" s="226">
        <f>S1163*H1163</f>
        <v>0</v>
      </c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R1163" s="227" t="s">
        <v>257</v>
      </c>
      <c r="AT1163" s="227" t="s">
        <v>142</v>
      </c>
      <c r="AU1163" s="227" t="s">
        <v>147</v>
      </c>
      <c r="AY1163" s="17" t="s">
        <v>139</v>
      </c>
      <c r="BE1163" s="228">
        <f>IF(N1163="základní",J1163,0)</f>
        <v>0</v>
      </c>
      <c r="BF1163" s="228">
        <f>IF(N1163="snížená",J1163,0)</f>
        <v>0</v>
      </c>
      <c r="BG1163" s="228">
        <f>IF(N1163="zákl. přenesená",J1163,0)</f>
        <v>0</v>
      </c>
      <c r="BH1163" s="228">
        <f>IF(N1163="sníž. přenesená",J1163,0)</f>
        <v>0</v>
      </c>
      <c r="BI1163" s="228">
        <f>IF(N1163="nulová",J1163,0)</f>
        <v>0</v>
      </c>
      <c r="BJ1163" s="17" t="s">
        <v>147</v>
      </c>
      <c r="BK1163" s="228">
        <f>ROUND(I1163*H1163,2)</f>
        <v>0</v>
      </c>
      <c r="BL1163" s="17" t="s">
        <v>257</v>
      </c>
      <c r="BM1163" s="227" t="s">
        <v>1521</v>
      </c>
    </row>
    <row r="1164" s="13" customFormat="1">
      <c r="A1164" s="13"/>
      <c r="B1164" s="229"/>
      <c r="C1164" s="230"/>
      <c r="D1164" s="231" t="s">
        <v>149</v>
      </c>
      <c r="E1164" s="232" t="s">
        <v>1</v>
      </c>
      <c r="F1164" s="233" t="s">
        <v>189</v>
      </c>
      <c r="G1164" s="230"/>
      <c r="H1164" s="232" t="s">
        <v>1</v>
      </c>
      <c r="I1164" s="234"/>
      <c r="J1164" s="230"/>
      <c r="K1164" s="230"/>
      <c r="L1164" s="235"/>
      <c r="M1164" s="236"/>
      <c r="N1164" s="237"/>
      <c r="O1164" s="237"/>
      <c r="P1164" s="237"/>
      <c r="Q1164" s="237"/>
      <c r="R1164" s="237"/>
      <c r="S1164" s="237"/>
      <c r="T1164" s="238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39" t="s">
        <v>149</v>
      </c>
      <c r="AU1164" s="239" t="s">
        <v>147</v>
      </c>
      <c r="AV1164" s="13" t="s">
        <v>81</v>
      </c>
      <c r="AW1164" s="13" t="s">
        <v>30</v>
      </c>
      <c r="AX1164" s="13" t="s">
        <v>73</v>
      </c>
      <c r="AY1164" s="239" t="s">
        <v>139</v>
      </c>
    </row>
    <row r="1165" s="14" customFormat="1">
      <c r="A1165" s="14"/>
      <c r="B1165" s="240"/>
      <c r="C1165" s="241"/>
      <c r="D1165" s="231" t="s">
        <v>149</v>
      </c>
      <c r="E1165" s="242" t="s">
        <v>1</v>
      </c>
      <c r="F1165" s="243" t="s">
        <v>190</v>
      </c>
      <c r="G1165" s="241"/>
      <c r="H1165" s="244">
        <v>2.508</v>
      </c>
      <c r="I1165" s="245"/>
      <c r="J1165" s="241"/>
      <c r="K1165" s="241"/>
      <c r="L1165" s="246"/>
      <c r="M1165" s="247"/>
      <c r="N1165" s="248"/>
      <c r="O1165" s="248"/>
      <c r="P1165" s="248"/>
      <c r="Q1165" s="248"/>
      <c r="R1165" s="248"/>
      <c r="S1165" s="248"/>
      <c r="T1165" s="249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50" t="s">
        <v>149</v>
      </c>
      <c r="AU1165" s="250" t="s">
        <v>147</v>
      </c>
      <c r="AV1165" s="14" t="s">
        <v>147</v>
      </c>
      <c r="AW1165" s="14" t="s">
        <v>30</v>
      </c>
      <c r="AX1165" s="14" t="s">
        <v>73</v>
      </c>
      <c r="AY1165" s="250" t="s">
        <v>139</v>
      </c>
    </row>
    <row r="1166" s="13" customFormat="1">
      <c r="A1166" s="13"/>
      <c r="B1166" s="229"/>
      <c r="C1166" s="230"/>
      <c r="D1166" s="231" t="s">
        <v>149</v>
      </c>
      <c r="E1166" s="232" t="s">
        <v>1</v>
      </c>
      <c r="F1166" s="233" t="s">
        <v>191</v>
      </c>
      <c r="G1166" s="230"/>
      <c r="H1166" s="232" t="s">
        <v>1</v>
      </c>
      <c r="I1166" s="234"/>
      <c r="J1166" s="230"/>
      <c r="K1166" s="230"/>
      <c r="L1166" s="235"/>
      <c r="M1166" s="236"/>
      <c r="N1166" s="237"/>
      <c r="O1166" s="237"/>
      <c r="P1166" s="237"/>
      <c r="Q1166" s="237"/>
      <c r="R1166" s="237"/>
      <c r="S1166" s="237"/>
      <c r="T1166" s="238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39" t="s">
        <v>149</v>
      </c>
      <c r="AU1166" s="239" t="s">
        <v>147</v>
      </c>
      <c r="AV1166" s="13" t="s">
        <v>81</v>
      </c>
      <c r="AW1166" s="13" t="s">
        <v>30</v>
      </c>
      <c r="AX1166" s="13" t="s">
        <v>73</v>
      </c>
      <c r="AY1166" s="239" t="s">
        <v>139</v>
      </c>
    </row>
    <row r="1167" s="14" customFormat="1">
      <c r="A1167" s="14"/>
      <c r="B1167" s="240"/>
      <c r="C1167" s="241"/>
      <c r="D1167" s="231" t="s">
        <v>149</v>
      </c>
      <c r="E1167" s="242" t="s">
        <v>1</v>
      </c>
      <c r="F1167" s="243" t="s">
        <v>192</v>
      </c>
      <c r="G1167" s="241"/>
      <c r="H1167" s="244">
        <v>1.006</v>
      </c>
      <c r="I1167" s="245"/>
      <c r="J1167" s="241"/>
      <c r="K1167" s="241"/>
      <c r="L1167" s="246"/>
      <c r="M1167" s="247"/>
      <c r="N1167" s="248"/>
      <c r="O1167" s="248"/>
      <c r="P1167" s="248"/>
      <c r="Q1167" s="248"/>
      <c r="R1167" s="248"/>
      <c r="S1167" s="248"/>
      <c r="T1167" s="249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50" t="s">
        <v>149</v>
      </c>
      <c r="AU1167" s="250" t="s">
        <v>147</v>
      </c>
      <c r="AV1167" s="14" t="s">
        <v>147</v>
      </c>
      <c r="AW1167" s="14" t="s">
        <v>30</v>
      </c>
      <c r="AX1167" s="14" t="s">
        <v>73</v>
      </c>
      <c r="AY1167" s="250" t="s">
        <v>139</v>
      </c>
    </row>
    <row r="1168" s="13" customFormat="1">
      <c r="A1168" s="13"/>
      <c r="B1168" s="229"/>
      <c r="C1168" s="230"/>
      <c r="D1168" s="231" t="s">
        <v>149</v>
      </c>
      <c r="E1168" s="232" t="s">
        <v>1</v>
      </c>
      <c r="F1168" s="233" t="s">
        <v>193</v>
      </c>
      <c r="G1168" s="230"/>
      <c r="H1168" s="232" t="s">
        <v>1</v>
      </c>
      <c r="I1168" s="234"/>
      <c r="J1168" s="230"/>
      <c r="K1168" s="230"/>
      <c r="L1168" s="235"/>
      <c r="M1168" s="236"/>
      <c r="N1168" s="237"/>
      <c r="O1168" s="237"/>
      <c r="P1168" s="237"/>
      <c r="Q1168" s="237"/>
      <c r="R1168" s="237"/>
      <c r="S1168" s="237"/>
      <c r="T1168" s="238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39" t="s">
        <v>149</v>
      </c>
      <c r="AU1168" s="239" t="s">
        <v>147</v>
      </c>
      <c r="AV1168" s="13" t="s">
        <v>81</v>
      </c>
      <c r="AW1168" s="13" t="s">
        <v>30</v>
      </c>
      <c r="AX1168" s="13" t="s">
        <v>73</v>
      </c>
      <c r="AY1168" s="239" t="s">
        <v>139</v>
      </c>
    </row>
    <row r="1169" s="14" customFormat="1">
      <c r="A1169" s="14"/>
      <c r="B1169" s="240"/>
      <c r="C1169" s="241"/>
      <c r="D1169" s="231" t="s">
        <v>149</v>
      </c>
      <c r="E1169" s="242" t="s">
        <v>1</v>
      </c>
      <c r="F1169" s="243" t="s">
        <v>194</v>
      </c>
      <c r="G1169" s="241"/>
      <c r="H1169" s="244">
        <v>1.5580000000000001</v>
      </c>
      <c r="I1169" s="245"/>
      <c r="J1169" s="241"/>
      <c r="K1169" s="241"/>
      <c r="L1169" s="246"/>
      <c r="M1169" s="247"/>
      <c r="N1169" s="248"/>
      <c r="O1169" s="248"/>
      <c r="P1169" s="248"/>
      <c r="Q1169" s="248"/>
      <c r="R1169" s="248"/>
      <c r="S1169" s="248"/>
      <c r="T1169" s="249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0" t="s">
        <v>149</v>
      </c>
      <c r="AU1169" s="250" t="s">
        <v>147</v>
      </c>
      <c r="AV1169" s="14" t="s">
        <v>147</v>
      </c>
      <c r="AW1169" s="14" t="s">
        <v>30</v>
      </c>
      <c r="AX1169" s="14" t="s">
        <v>73</v>
      </c>
      <c r="AY1169" s="250" t="s">
        <v>139</v>
      </c>
    </row>
    <row r="1170" s="15" customFormat="1">
      <c r="A1170" s="15"/>
      <c r="B1170" s="262"/>
      <c r="C1170" s="263"/>
      <c r="D1170" s="231" t="s">
        <v>149</v>
      </c>
      <c r="E1170" s="264" t="s">
        <v>1</v>
      </c>
      <c r="F1170" s="265" t="s">
        <v>170</v>
      </c>
      <c r="G1170" s="263"/>
      <c r="H1170" s="266">
        <v>5.0720000000000001</v>
      </c>
      <c r="I1170" s="267"/>
      <c r="J1170" s="263"/>
      <c r="K1170" s="263"/>
      <c r="L1170" s="268"/>
      <c r="M1170" s="269"/>
      <c r="N1170" s="270"/>
      <c r="O1170" s="270"/>
      <c r="P1170" s="270"/>
      <c r="Q1170" s="270"/>
      <c r="R1170" s="270"/>
      <c r="S1170" s="270"/>
      <c r="T1170" s="271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T1170" s="272" t="s">
        <v>149</v>
      </c>
      <c r="AU1170" s="272" t="s">
        <v>147</v>
      </c>
      <c r="AV1170" s="15" t="s">
        <v>146</v>
      </c>
      <c r="AW1170" s="15" t="s">
        <v>30</v>
      </c>
      <c r="AX1170" s="15" t="s">
        <v>81</v>
      </c>
      <c r="AY1170" s="272" t="s">
        <v>139</v>
      </c>
    </row>
    <row r="1171" s="2" customFormat="1" ht="24.15" customHeight="1">
      <c r="A1171" s="38"/>
      <c r="B1171" s="39"/>
      <c r="C1171" s="215" t="s">
        <v>1522</v>
      </c>
      <c r="D1171" s="215" t="s">
        <v>142</v>
      </c>
      <c r="E1171" s="216" t="s">
        <v>1523</v>
      </c>
      <c r="F1171" s="217" t="s">
        <v>1524</v>
      </c>
      <c r="G1171" s="218" t="s">
        <v>174</v>
      </c>
      <c r="H1171" s="219">
        <v>15.76</v>
      </c>
      <c r="I1171" s="220"/>
      <c r="J1171" s="221">
        <f>ROUND(I1171*H1171,2)</f>
        <v>0</v>
      </c>
      <c r="K1171" s="222"/>
      <c r="L1171" s="44"/>
      <c r="M1171" s="223" t="s">
        <v>1</v>
      </c>
      <c r="N1171" s="224" t="s">
        <v>39</v>
      </c>
      <c r="O1171" s="91"/>
      <c r="P1171" s="225">
        <f>O1171*H1171</f>
        <v>0</v>
      </c>
      <c r="Q1171" s="225">
        <v>0</v>
      </c>
      <c r="R1171" s="225">
        <f>Q1171*H1171</f>
        <v>0</v>
      </c>
      <c r="S1171" s="225">
        <v>0.01174</v>
      </c>
      <c r="T1171" s="226">
        <f>S1171*H1171</f>
        <v>0.1850224</v>
      </c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R1171" s="227" t="s">
        <v>257</v>
      </c>
      <c r="AT1171" s="227" t="s">
        <v>142</v>
      </c>
      <c r="AU1171" s="227" t="s">
        <v>147</v>
      </c>
      <c r="AY1171" s="17" t="s">
        <v>139</v>
      </c>
      <c r="BE1171" s="228">
        <f>IF(N1171="základní",J1171,0)</f>
        <v>0</v>
      </c>
      <c r="BF1171" s="228">
        <f>IF(N1171="snížená",J1171,0)</f>
        <v>0</v>
      </c>
      <c r="BG1171" s="228">
        <f>IF(N1171="zákl. přenesená",J1171,0)</f>
        <v>0</v>
      </c>
      <c r="BH1171" s="228">
        <f>IF(N1171="sníž. přenesená",J1171,0)</f>
        <v>0</v>
      </c>
      <c r="BI1171" s="228">
        <f>IF(N1171="nulová",J1171,0)</f>
        <v>0</v>
      </c>
      <c r="BJ1171" s="17" t="s">
        <v>147</v>
      </c>
      <c r="BK1171" s="228">
        <f>ROUND(I1171*H1171,2)</f>
        <v>0</v>
      </c>
      <c r="BL1171" s="17" t="s">
        <v>257</v>
      </c>
      <c r="BM1171" s="227" t="s">
        <v>1525</v>
      </c>
    </row>
    <row r="1172" s="13" customFormat="1">
      <c r="A1172" s="13"/>
      <c r="B1172" s="229"/>
      <c r="C1172" s="230"/>
      <c r="D1172" s="231" t="s">
        <v>149</v>
      </c>
      <c r="E1172" s="232" t="s">
        <v>1</v>
      </c>
      <c r="F1172" s="233" t="s">
        <v>1093</v>
      </c>
      <c r="G1172" s="230"/>
      <c r="H1172" s="232" t="s">
        <v>1</v>
      </c>
      <c r="I1172" s="234"/>
      <c r="J1172" s="230"/>
      <c r="K1172" s="230"/>
      <c r="L1172" s="235"/>
      <c r="M1172" s="236"/>
      <c r="N1172" s="237"/>
      <c r="O1172" s="237"/>
      <c r="P1172" s="237"/>
      <c r="Q1172" s="237"/>
      <c r="R1172" s="237"/>
      <c r="S1172" s="237"/>
      <c r="T1172" s="238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9" t="s">
        <v>149</v>
      </c>
      <c r="AU1172" s="239" t="s">
        <v>147</v>
      </c>
      <c r="AV1172" s="13" t="s">
        <v>81</v>
      </c>
      <c r="AW1172" s="13" t="s">
        <v>30</v>
      </c>
      <c r="AX1172" s="13" t="s">
        <v>73</v>
      </c>
      <c r="AY1172" s="239" t="s">
        <v>139</v>
      </c>
    </row>
    <row r="1173" s="14" customFormat="1">
      <c r="A1173" s="14"/>
      <c r="B1173" s="240"/>
      <c r="C1173" s="241"/>
      <c r="D1173" s="231" t="s">
        <v>149</v>
      </c>
      <c r="E1173" s="242" t="s">
        <v>1</v>
      </c>
      <c r="F1173" s="243" t="s">
        <v>1526</v>
      </c>
      <c r="G1173" s="241"/>
      <c r="H1173" s="244">
        <v>4.8399999999999999</v>
      </c>
      <c r="I1173" s="245"/>
      <c r="J1173" s="241"/>
      <c r="K1173" s="241"/>
      <c r="L1173" s="246"/>
      <c r="M1173" s="247"/>
      <c r="N1173" s="248"/>
      <c r="O1173" s="248"/>
      <c r="P1173" s="248"/>
      <c r="Q1173" s="248"/>
      <c r="R1173" s="248"/>
      <c r="S1173" s="248"/>
      <c r="T1173" s="249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50" t="s">
        <v>149</v>
      </c>
      <c r="AU1173" s="250" t="s">
        <v>147</v>
      </c>
      <c r="AV1173" s="14" t="s">
        <v>147</v>
      </c>
      <c r="AW1173" s="14" t="s">
        <v>30</v>
      </c>
      <c r="AX1173" s="14" t="s">
        <v>73</v>
      </c>
      <c r="AY1173" s="250" t="s">
        <v>139</v>
      </c>
    </row>
    <row r="1174" s="13" customFormat="1">
      <c r="A1174" s="13"/>
      <c r="B1174" s="229"/>
      <c r="C1174" s="230"/>
      <c r="D1174" s="231" t="s">
        <v>149</v>
      </c>
      <c r="E1174" s="232" t="s">
        <v>1</v>
      </c>
      <c r="F1174" s="233" t="s">
        <v>823</v>
      </c>
      <c r="G1174" s="230"/>
      <c r="H1174" s="232" t="s">
        <v>1</v>
      </c>
      <c r="I1174" s="234"/>
      <c r="J1174" s="230"/>
      <c r="K1174" s="230"/>
      <c r="L1174" s="235"/>
      <c r="M1174" s="236"/>
      <c r="N1174" s="237"/>
      <c r="O1174" s="237"/>
      <c r="P1174" s="237"/>
      <c r="Q1174" s="237"/>
      <c r="R1174" s="237"/>
      <c r="S1174" s="237"/>
      <c r="T1174" s="238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9" t="s">
        <v>149</v>
      </c>
      <c r="AU1174" s="239" t="s">
        <v>147</v>
      </c>
      <c r="AV1174" s="13" t="s">
        <v>81</v>
      </c>
      <c r="AW1174" s="13" t="s">
        <v>30</v>
      </c>
      <c r="AX1174" s="13" t="s">
        <v>73</v>
      </c>
      <c r="AY1174" s="239" t="s">
        <v>139</v>
      </c>
    </row>
    <row r="1175" s="14" customFormat="1">
      <c r="A1175" s="14"/>
      <c r="B1175" s="240"/>
      <c r="C1175" s="241"/>
      <c r="D1175" s="231" t="s">
        <v>149</v>
      </c>
      <c r="E1175" s="242" t="s">
        <v>1</v>
      </c>
      <c r="F1175" s="243" t="s">
        <v>1527</v>
      </c>
      <c r="G1175" s="241"/>
      <c r="H1175" s="244">
        <v>10.92</v>
      </c>
      <c r="I1175" s="245"/>
      <c r="J1175" s="241"/>
      <c r="K1175" s="241"/>
      <c r="L1175" s="246"/>
      <c r="M1175" s="247"/>
      <c r="N1175" s="248"/>
      <c r="O1175" s="248"/>
      <c r="P1175" s="248"/>
      <c r="Q1175" s="248"/>
      <c r="R1175" s="248"/>
      <c r="S1175" s="248"/>
      <c r="T1175" s="249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50" t="s">
        <v>149</v>
      </c>
      <c r="AU1175" s="250" t="s">
        <v>147</v>
      </c>
      <c r="AV1175" s="14" t="s">
        <v>147</v>
      </c>
      <c r="AW1175" s="14" t="s">
        <v>30</v>
      </c>
      <c r="AX1175" s="14" t="s">
        <v>73</v>
      </c>
      <c r="AY1175" s="250" t="s">
        <v>139</v>
      </c>
    </row>
    <row r="1176" s="15" customFormat="1">
      <c r="A1176" s="15"/>
      <c r="B1176" s="262"/>
      <c r="C1176" s="263"/>
      <c r="D1176" s="231" t="s">
        <v>149</v>
      </c>
      <c r="E1176" s="264" t="s">
        <v>1</v>
      </c>
      <c r="F1176" s="265" t="s">
        <v>170</v>
      </c>
      <c r="G1176" s="263"/>
      <c r="H1176" s="266">
        <v>15.76</v>
      </c>
      <c r="I1176" s="267"/>
      <c r="J1176" s="263"/>
      <c r="K1176" s="263"/>
      <c r="L1176" s="268"/>
      <c r="M1176" s="269"/>
      <c r="N1176" s="270"/>
      <c r="O1176" s="270"/>
      <c r="P1176" s="270"/>
      <c r="Q1176" s="270"/>
      <c r="R1176" s="270"/>
      <c r="S1176" s="270"/>
      <c r="T1176" s="271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72" t="s">
        <v>149</v>
      </c>
      <c r="AU1176" s="272" t="s">
        <v>147</v>
      </c>
      <c r="AV1176" s="15" t="s">
        <v>146</v>
      </c>
      <c r="AW1176" s="15" t="s">
        <v>30</v>
      </c>
      <c r="AX1176" s="15" t="s">
        <v>81</v>
      </c>
      <c r="AY1176" s="272" t="s">
        <v>139</v>
      </c>
    </row>
    <row r="1177" s="2" customFormat="1" ht="33" customHeight="1">
      <c r="A1177" s="38"/>
      <c r="B1177" s="39"/>
      <c r="C1177" s="215" t="s">
        <v>1528</v>
      </c>
      <c r="D1177" s="215" t="s">
        <v>142</v>
      </c>
      <c r="E1177" s="216" t="s">
        <v>1529</v>
      </c>
      <c r="F1177" s="217" t="s">
        <v>1530</v>
      </c>
      <c r="G1177" s="218" t="s">
        <v>174</v>
      </c>
      <c r="H1177" s="219">
        <v>4.7400000000000002</v>
      </c>
      <c r="I1177" s="220"/>
      <c r="J1177" s="221">
        <f>ROUND(I1177*H1177,2)</f>
        <v>0</v>
      </c>
      <c r="K1177" s="222"/>
      <c r="L1177" s="44"/>
      <c r="M1177" s="223" t="s">
        <v>1</v>
      </c>
      <c r="N1177" s="224" t="s">
        <v>39</v>
      </c>
      <c r="O1177" s="91"/>
      <c r="P1177" s="225">
        <f>O1177*H1177</f>
        <v>0</v>
      </c>
      <c r="Q1177" s="225">
        <v>0.00058</v>
      </c>
      <c r="R1177" s="225">
        <f>Q1177*H1177</f>
        <v>0.0027492000000000003</v>
      </c>
      <c r="S1177" s="225">
        <v>0</v>
      </c>
      <c r="T1177" s="226">
        <f>S1177*H1177</f>
        <v>0</v>
      </c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R1177" s="227" t="s">
        <v>257</v>
      </c>
      <c r="AT1177" s="227" t="s">
        <v>142</v>
      </c>
      <c r="AU1177" s="227" t="s">
        <v>147</v>
      </c>
      <c r="AY1177" s="17" t="s">
        <v>139</v>
      </c>
      <c r="BE1177" s="228">
        <f>IF(N1177="základní",J1177,0)</f>
        <v>0</v>
      </c>
      <c r="BF1177" s="228">
        <f>IF(N1177="snížená",J1177,0)</f>
        <v>0</v>
      </c>
      <c r="BG1177" s="228">
        <f>IF(N1177="zákl. přenesená",J1177,0)</f>
        <v>0</v>
      </c>
      <c r="BH1177" s="228">
        <f>IF(N1177="sníž. přenesená",J1177,0)</f>
        <v>0</v>
      </c>
      <c r="BI1177" s="228">
        <f>IF(N1177="nulová",J1177,0)</f>
        <v>0</v>
      </c>
      <c r="BJ1177" s="17" t="s">
        <v>147</v>
      </c>
      <c r="BK1177" s="228">
        <f>ROUND(I1177*H1177,2)</f>
        <v>0</v>
      </c>
      <c r="BL1177" s="17" t="s">
        <v>257</v>
      </c>
      <c r="BM1177" s="227" t="s">
        <v>1531</v>
      </c>
    </row>
    <row r="1178" s="13" customFormat="1">
      <c r="A1178" s="13"/>
      <c r="B1178" s="229"/>
      <c r="C1178" s="230"/>
      <c r="D1178" s="231" t="s">
        <v>149</v>
      </c>
      <c r="E1178" s="232" t="s">
        <v>1</v>
      </c>
      <c r="F1178" s="233" t="s">
        <v>1093</v>
      </c>
      <c r="G1178" s="230"/>
      <c r="H1178" s="232" t="s">
        <v>1</v>
      </c>
      <c r="I1178" s="234"/>
      <c r="J1178" s="230"/>
      <c r="K1178" s="230"/>
      <c r="L1178" s="235"/>
      <c r="M1178" s="236"/>
      <c r="N1178" s="237"/>
      <c r="O1178" s="237"/>
      <c r="P1178" s="237"/>
      <c r="Q1178" s="237"/>
      <c r="R1178" s="237"/>
      <c r="S1178" s="237"/>
      <c r="T1178" s="238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9" t="s">
        <v>149</v>
      </c>
      <c r="AU1178" s="239" t="s">
        <v>147</v>
      </c>
      <c r="AV1178" s="13" t="s">
        <v>81</v>
      </c>
      <c r="AW1178" s="13" t="s">
        <v>30</v>
      </c>
      <c r="AX1178" s="13" t="s">
        <v>73</v>
      </c>
      <c r="AY1178" s="239" t="s">
        <v>139</v>
      </c>
    </row>
    <row r="1179" s="14" customFormat="1">
      <c r="A1179" s="14"/>
      <c r="B1179" s="240"/>
      <c r="C1179" s="241"/>
      <c r="D1179" s="231" t="s">
        <v>149</v>
      </c>
      <c r="E1179" s="242" t="s">
        <v>1</v>
      </c>
      <c r="F1179" s="243" t="s">
        <v>1532</v>
      </c>
      <c r="G1179" s="241"/>
      <c r="H1179" s="244">
        <v>4.7400000000000002</v>
      </c>
      <c r="I1179" s="245"/>
      <c r="J1179" s="241"/>
      <c r="K1179" s="241"/>
      <c r="L1179" s="246"/>
      <c r="M1179" s="247"/>
      <c r="N1179" s="248"/>
      <c r="O1179" s="248"/>
      <c r="P1179" s="248"/>
      <c r="Q1179" s="248"/>
      <c r="R1179" s="248"/>
      <c r="S1179" s="248"/>
      <c r="T1179" s="249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50" t="s">
        <v>149</v>
      </c>
      <c r="AU1179" s="250" t="s">
        <v>147</v>
      </c>
      <c r="AV1179" s="14" t="s">
        <v>147</v>
      </c>
      <c r="AW1179" s="14" t="s">
        <v>30</v>
      </c>
      <c r="AX1179" s="14" t="s">
        <v>81</v>
      </c>
      <c r="AY1179" s="250" t="s">
        <v>139</v>
      </c>
    </row>
    <row r="1180" s="2" customFormat="1" ht="24.15" customHeight="1">
      <c r="A1180" s="38"/>
      <c r="B1180" s="39"/>
      <c r="C1180" s="251" t="s">
        <v>1533</v>
      </c>
      <c r="D1180" s="251" t="s">
        <v>152</v>
      </c>
      <c r="E1180" s="252" t="s">
        <v>1534</v>
      </c>
      <c r="F1180" s="253" t="s">
        <v>1535</v>
      </c>
      <c r="G1180" s="254" t="s">
        <v>160</v>
      </c>
      <c r="H1180" s="255">
        <v>11.060000000000001</v>
      </c>
      <c r="I1180" s="256"/>
      <c r="J1180" s="257">
        <f>ROUND(I1180*H1180,2)</f>
        <v>0</v>
      </c>
      <c r="K1180" s="258"/>
      <c r="L1180" s="259"/>
      <c r="M1180" s="260" t="s">
        <v>1</v>
      </c>
      <c r="N1180" s="261" t="s">
        <v>39</v>
      </c>
      <c r="O1180" s="91"/>
      <c r="P1180" s="225">
        <f>O1180*H1180</f>
        <v>0</v>
      </c>
      <c r="Q1180" s="225">
        <v>0.00125</v>
      </c>
      <c r="R1180" s="225">
        <f>Q1180*H1180</f>
        <v>0.013825000000000001</v>
      </c>
      <c r="S1180" s="225">
        <v>0</v>
      </c>
      <c r="T1180" s="226">
        <f>S1180*H1180</f>
        <v>0</v>
      </c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R1180" s="227" t="s">
        <v>338</v>
      </c>
      <c r="AT1180" s="227" t="s">
        <v>152</v>
      </c>
      <c r="AU1180" s="227" t="s">
        <v>147</v>
      </c>
      <c r="AY1180" s="17" t="s">
        <v>139</v>
      </c>
      <c r="BE1180" s="228">
        <f>IF(N1180="základní",J1180,0)</f>
        <v>0</v>
      </c>
      <c r="BF1180" s="228">
        <f>IF(N1180="snížená",J1180,0)</f>
        <v>0</v>
      </c>
      <c r="BG1180" s="228">
        <f>IF(N1180="zákl. přenesená",J1180,0)</f>
        <v>0</v>
      </c>
      <c r="BH1180" s="228">
        <f>IF(N1180="sníž. přenesená",J1180,0)</f>
        <v>0</v>
      </c>
      <c r="BI1180" s="228">
        <f>IF(N1180="nulová",J1180,0)</f>
        <v>0</v>
      </c>
      <c r="BJ1180" s="17" t="s">
        <v>147</v>
      </c>
      <c r="BK1180" s="228">
        <f>ROUND(I1180*H1180,2)</f>
        <v>0</v>
      </c>
      <c r="BL1180" s="17" t="s">
        <v>257</v>
      </c>
      <c r="BM1180" s="227" t="s">
        <v>1536</v>
      </c>
    </row>
    <row r="1181" s="14" customFormat="1">
      <c r="A1181" s="14"/>
      <c r="B1181" s="240"/>
      <c r="C1181" s="241"/>
      <c r="D1181" s="231" t="s">
        <v>149</v>
      </c>
      <c r="E1181" s="242" t="s">
        <v>1</v>
      </c>
      <c r="F1181" s="243" t="s">
        <v>1537</v>
      </c>
      <c r="G1181" s="241"/>
      <c r="H1181" s="244">
        <v>11.060000000000001</v>
      </c>
      <c r="I1181" s="245"/>
      <c r="J1181" s="241"/>
      <c r="K1181" s="241"/>
      <c r="L1181" s="246"/>
      <c r="M1181" s="247"/>
      <c r="N1181" s="248"/>
      <c r="O1181" s="248"/>
      <c r="P1181" s="248"/>
      <c r="Q1181" s="248"/>
      <c r="R1181" s="248"/>
      <c r="S1181" s="248"/>
      <c r="T1181" s="249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50" t="s">
        <v>149</v>
      </c>
      <c r="AU1181" s="250" t="s">
        <v>147</v>
      </c>
      <c r="AV1181" s="14" t="s">
        <v>147</v>
      </c>
      <c r="AW1181" s="14" t="s">
        <v>30</v>
      </c>
      <c r="AX1181" s="14" t="s">
        <v>81</v>
      </c>
      <c r="AY1181" s="250" t="s">
        <v>139</v>
      </c>
    </row>
    <row r="1182" s="2" customFormat="1" ht="37.8" customHeight="1">
      <c r="A1182" s="38"/>
      <c r="B1182" s="39"/>
      <c r="C1182" s="215" t="s">
        <v>1538</v>
      </c>
      <c r="D1182" s="215" t="s">
        <v>142</v>
      </c>
      <c r="E1182" s="216" t="s">
        <v>1539</v>
      </c>
      <c r="F1182" s="217" t="s">
        <v>1540</v>
      </c>
      <c r="G1182" s="218" t="s">
        <v>166</v>
      </c>
      <c r="H1182" s="219">
        <v>5.0720000000000001</v>
      </c>
      <c r="I1182" s="220"/>
      <c r="J1182" s="221">
        <f>ROUND(I1182*H1182,2)</f>
        <v>0</v>
      </c>
      <c r="K1182" s="222"/>
      <c r="L1182" s="44"/>
      <c r="M1182" s="223" t="s">
        <v>1</v>
      </c>
      <c r="N1182" s="224" t="s">
        <v>39</v>
      </c>
      <c r="O1182" s="91"/>
      <c r="P1182" s="225">
        <f>O1182*H1182</f>
        <v>0</v>
      </c>
      <c r="Q1182" s="225">
        <v>0.0090900000000000009</v>
      </c>
      <c r="R1182" s="225">
        <f>Q1182*H1182</f>
        <v>0.046104480000000003</v>
      </c>
      <c r="S1182" s="225">
        <v>0</v>
      </c>
      <c r="T1182" s="226">
        <f>S1182*H1182</f>
        <v>0</v>
      </c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R1182" s="227" t="s">
        <v>257</v>
      </c>
      <c r="AT1182" s="227" t="s">
        <v>142</v>
      </c>
      <c r="AU1182" s="227" t="s">
        <v>147</v>
      </c>
      <c r="AY1182" s="17" t="s">
        <v>139</v>
      </c>
      <c r="BE1182" s="228">
        <f>IF(N1182="základní",J1182,0)</f>
        <v>0</v>
      </c>
      <c r="BF1182" s="228">
        <f>IF(N1182="snížená",J1182,0)</f>
        <v>0</v>
      </c>
      <c r="BG1182" s="228">
        <f>IF(N1182="zákl. přenesená",J1182,0)</f>
        <v>0</v>
      </c>
      <c r="BH1182" s="228">
        <f>IF(N1182="sníž. přenesená",J1182,0)</f>
        <v>0</v>
      </c>
      <c r="BI1182" s="228">
        <f>IF(N1182="nulová",J1182,0)</f>
        <v>0</v>
      </c>
      <c r="BJ1182" s="17" t="s">
        <v>147</v>
      </c>
      <c r="BK1182" s="228">
        <f>ROUND(I1182*H1182,2)</f>
        <v>0</v>
      </c>
      <c r="BL1182" s="17" t="s">
        <v>257</v>
      </c>
      <c r="BM1182" s="227" t="s">
        <v>1541</v>
      </c>
    </row>
    <row r="1183" s="13" customFormat="1">
      <c r="A1183" s="13"/>
      <c r="B1183" s="229"/>
      <c r="C1183" s="230"/>
      <c r="D1183" s="231" t="s">
        <v>149</v>
      </c>
      <c r="E1183" s="232" t="s">
        <v>1</v>
      </c>
      <c r="F1183" s="233" t="s">
        <v>189</v>
      </c>
      <c r="G1183" s="230"/>
      <c r="H1183" s="232" t="s">
        <v>1</v>
      </c>
      <c r="I1183" s="234"/>
      <c r="J1183" s="230"/>
      <c r="K1183" s="230"/>
      <c r="L1183" s="235"/>
      <c r="M1183" s="236"/>
      <c r="N1183" s="237"/>
      <c r="O1183" s="237"/>
      <c r="P1183" s="237"/>
      <c r="Q1183" s="237"/>
      <c r="R1183" s="237"/>
      <c r="S1183" s="237"/>
      <c r="T1183" s="238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39" t="s">
        <v>149</v>
      </c>
      <c r="AU1183" s="239" t="s">
        <v>147</v>
      </c>
      <c r="AV1183" s="13" t="s">
        <v>81</v>
      </c>
      <c r="AW1183" s="13" t="s">
        <v>30</v>
      </c>
      <c r="AX1183" s="13" t="s">
        <v>73</v>
      </c>
      <c r="AY1183" s="239" t="s">
        <v>139</v>
      </c>
    </row>
    <row r="1184" s="14" customFormat="1">
      <c r="A1184" s="14"/>
      <c r="B1184" s="240"/>
      <c r="C1184" s="241"/>
      <c r="D1184" s="231" t="s">
        <v>149</v>
      </c>
      <c r="E1184" s="242" t="s">
        <v>1</v>
      </c>
      <c r="F1184" s="243" t="s">
        <v>190</v>
      </c>
      <c r="G1184" s="241"/>
      <c r="H1184" s="244">
        <v>2.508</v>
      </c>
      <c r="I1184" s="245"/>
      <c r="J1184" s="241"/>
      <c r="K1184" s="241"/>
      <c r="L1184" s="246"/>
      <c r="M1184" s="247"/>
      <c r="N1184" s="248"/>
      <c r="O1184" s="248"/>
      <c r="P1184" s="248"/>
      <c r="Q1184" s="248"/>
      <c r="R1184" s="248"/>
      <c r="S1184" s="248"/>
      <c r="T1184" s="249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50" t="s">
        <v>149</v>
      </c>
      <c r="AU1184" s="250" t="s">
        <v>147</v>
      </c>
      <c r="AV1184" s="14" t="s">
        <v>147</v>
      </c>
      <c r="AW1184" s="14" t="s">
        <v>30</v>
      </c>
      <c r="AX1184" s="14" t="s">
        <v>73</v>
      </c>
      <c r="AY1184" s="250" t="s">
        <v>139</v>
      </c>
    </row>
    <row r="1185" s="13" customFormat="1">
      <c r="A1185" s="13"/>
      <c r="B1185" s="229"/>
      <c r="C1185" s="230"/>
      <c r="D1185" s="231" t="s">
        <v>149</v>
      </c>
      <c r="E1185" s="232" t="s">
        <v>1</v>
      </c>
      <c r="F1185" s="233" t="s">
        <v>191</v>
      </c>
      <c r="G1185" s="230"/>
      <c r="H1185" s="232" t="s">
        <v>1</v>
      </c>
      <c r="I1185" s="234"/>
      <c r="J1185" s="230"/>
      <c r="K1185" s="230"/>
      <c r="L1185" s="235"/>
      <c r="M1185" s="236"/>
      <c r="N1185" s="237"/>
      <c r="O1185" s="237"/>
      <c r="P1185" s="237"/>
      <c r="Q1185" s="237"/>
      <c r="R1185" s="237"/>
      <c r="S1185" s="237"/>
      <c r="T1185" s="238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9" t="s">
        <v>149</v>
      </c>
      <c r="AU1185" s="239" t="s">
        <v>147</v>
      </c>
      <c r="AV1185" s="13" t="s">
        <v>81</v>
      </c>
      <c r="AW1185" s="13" t="s">
        <v>30</v>
      </c>
      <c r="AX1185" s="13" t="s">
        <v>73</v>
      </c>
      <c r="AY1185" s="239" t="s">
        <v>139</v>
      </c>
    </row>
    <row r="1186" s="14" customFormat="1">
      <c r="A1186" s="14"/>
      <c r="B1186" s="240"/>
      <c r="C1186" s="241"/>
      <c r="D1186" s="231" t="s">
        <v>149</v>
      </c>
      <c r="E1186" s="242" t="s">
        <v>1</v>
      </c>
      <c r="F1186" s="243" t="s">
        <v>192</v>
      </c>
      <c r="G1186" s="241"/>
      <c r="H1186" s="244">
        <v>1.006</v>
      </c>
      <c r="I1186" s="245"/>
      <c r="J1186" s="241"/>
      <c r="K1186" s="241"/>
      <c r="L1186" s="246"/>
      <c r="M1186" s="247"/>
      <c r="N1186" s="248"/>
      <c r="O1186" s="248"/>
      <c r="P1186" s="248"/>
      <c r="Q1186" s="248"/>
      <c r="R1186" s="248"/>
      <c r="S1186" s="248"/>
      <c r="T1186" s="249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50" t="s">
        <v>149</v>
      </c>
      <c r="AU1186" s="250" t="s">
        <v>147</v>
      </c>
      <c r="AV1186" s="14" t="s">
        <v>147</v>
      </c>
      <c r="AW1186" s="14" t="s">
        <v>30</v>
      </c>
      <c r="AX1186" s="14" t="s">
        <v>73</v>
      </c>
      <c r="AY1186" s="250" t="s">
        <v>139</v>
      </c>
    </row>
    <row r="1187" s="13" customFormat="1">
      <c r="A1187" s="13"/>
      <c r="B1187" s="229"/>
      <c r="C1187" s="230"/>
      <c r="D1187" s="231" t="s">
        <v>149</v>
      </c>
      <c r="E1187" s="232" t="s">
        <v>1</v>
      </c>
      <c r="F1187" s="233" t="s">
        <v>193</v>
      </c>
      <c r="G1187" s="230"/>
      <c r="H1187" s="232" t="s">
        <v>1</v>
      </c>
      <c r="I1187" s="234"/>
      <c r="J1187" s="230"/>
      <c r="K1187" s="230"/>
      <c r="L1187" s="235"/>
      <c r="M1187" s="236"/>
      <c r="N1187" s="237"/>
      <c r="O1187" s="237"/>
      <c r="P1187" s="237"/>
      <c r="Q1187" s="237"/>
      <c r="R1187" s="237"/>
      <c r="S1187" s="237"/>
      <c r="T1187" s="238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39" t="s">
        <v>149</v>
      </c>
      <c r="AU1187" s="239" t="s">
        <v>147</v>
      </c>
      <c r="AV1187" s="13" t="s">
        <v>81</v>
      </c>
      <c r="AW1187" s="13" t="s">
        <v>30</v>
      </c>
      <c r="AX1187" s="13" t="s">
        <v>73</v>
      </c>
      <c r="AY1187" s="239" t="s">
        <v>139</v>
      </c>
    </row>
    <row r="1188" s="14" customFormat="1">
      <c r="A1188" s="14"/>
      <c r="B1188" s="240"/>
      <c r="C1188" s="241"/>
      <c r="D1188" s="231" t="s">
        <v>149</v>
      </c>
      <c r="E1188" s="242" t="s">
        <v>1</v>
      </c>
      <c r="F1188" s="243" t="s">
        <v>194</v>
      </c>
      <c r="G1188" s="241"/>
      <c r="H1188" s="244">
        <v>1.5580000000000001</v>
      </c>
      <c r="I1188" s="245"/>
      <c r="J1188" s="241"/>
      <c r="K1188" s="241"/>
      <c r="L1188" s="246"/>
      <c r="M1188" s="247"/>
      <c r="N1188" s="248"/>
      <c r="O1188" s="248"/>
      <c r="P1188" s="248"/>
      <c r="Q1188" s="248"/>
      <c r="R1188" s="248"/>
      <c r="S1188" s="248"/>
      <c r="T1188" s="249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0" t="s">
        <v>149</v>
      </c>
      <c r="AU1188" s="250" t="s">
        <v>147</v>
      </c>
      <c r="AV1188" s="14" t="s">
        <v>147</v>
      </c>
      <c r="AW1188" s="14" t="s">
        <v>30</v>
      </c>
      <c r="AX1188" s="14" t="s">
        <v>73</v>
      </c>
      <c r="AY1188" s="250" t="s">
        <v>139</v>
      </c>
    </row>
    <row r="1189" s="15" customFormat="1">
      <c r="A1189" s="15"/>
      <c r="B1189" s="262"/>
      <c r="C1189" s="263"/>
      <c r="D1189" s="231" t="s">
        <v>149</v>
      </c>
      <c r="E1189" s="264" t="s">
        <v>1</v>
      </c>
      <c r="F1189" s="265" t="s">
        <v>170</v>
      </c>
      <c r="G1189" s="263"/>
      <c r="H1189" s="266">
        <v>5.0720000000000001</v>
      </c>
      <c r="I1189" s="267"/>
      <c r="J1189" s="263"/>
      <c r="K1189" s="263"/>
      <c r="L1189" s="268"/>
      <c r="M1189" s="269"/>
      <c r="N1189" s="270"/>
      <c r="O1189" s="270"/>
      <c r="P1189" s="270"/>
      <c r="Q1189" s="270"/>
      <c r="R1189" s="270"/>
      <c r="S1189" s="270"/>
      <c r="T1189" s="271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T1189" s="272" t="s">
        <v>149</v>
      </c>
      <c r="AU1189" s="272" t="s">
        <v>147</v>
      </c>
      <c r="AV1189" s="15" t="s">
        <v>146</v>
      </c>
      <c r="AW1189" s="15" t="s">
        <v>30</v>
      </c>
      <c r="AX1189" s="15" t="s">
        <v>81</v>
      </c>
      <c r="AY1189" s="272" t="s">
        <v>139</v>
      </c>
    </row>
    <row r="1190" s="2" customFormat="1" ht="24.15" customHeight="1">
      <c r="A1190" s="38"/>
      <c r="B1190" s="39"/>
      <c r="C1190" s="251" t="s">
        <v>1542</v>
      </c>
      <c r="D1190" s="251" t="s">
        <v>152</v>
      </c>
      <c r="E1190" s="252" t="s">
        <v>1543</v>
      </c>
      <c r="F1190" s="253" t="s">
        <v>1544</v>
      </c>
      <c r="G1190" s="254" t="s">
        <v>166</v>
      </c>
      <c r="H1190" s="255">
        <v>7.101</v>
      </c>
      <c r="I1190" s="256"/>
      <c r="J1190" s="257">
        <f>ROUND(I1190*H1190,2)</f>
        <v>0</v>
      </c>
      <c r="K1190" s="258"/>
      <c r="L1190" s="259"/>
      <c r="M1190" s="260" t="s">
        <v>1</v>
      </c>
      <c r="N1190" s="261" t="s">
        <v>39</v>
      </c>
      <c r="O1190" s="91"/>
      <c r="P1190" s="225">
        <f>O1190*H1190</f>
        <v>0</v>
      </c>
      <c r="Q1190" s="225">
        <v>0.023699999999999999</v>
      </c>
      <c r="R1190" s="225">
        <f>Q1190*H1190</f>
        <v>0.16829369999999999</v>
      </c>
      <c r="S1190" s="225">
        <v>0</v>
      </c>
      <c r="T1190" s="226">
        <f>S1190*H1190</f>
        <v>0</v>
      </c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R1190" s="227" t="s">
        <v>338</v>
      </c>
      <c r="AT1190" s="227" t="s">
        <v>152</v>
      </c>
      <c r="AU1190" s="227" t="s">
        <v>147</v>
      </c>
      <c r="AY1190" s="17" t="s">
        <v>139</v>
      </c>
      <c r="BE1190" s="228">
        <f>IF(N1190="základní",J1190,0)</f>
        <v>0</v>
      </c>
      <c r="BF1190" s="228">
        <f>IF(N1190="snížená",J1190,0)</f>
        <v>0</v>
      </c>
      <c r="BG1190" s="228">
        <f>IF(N1190="zákl. přenesená",J1190,0)</f>
        <v>0</v>
      </c>
      <c r="BH1190" s="228">
        <f>IF(N1190="sníž. přenesená",J1190,0)</f>
        <v>0</v>
      </c>
      <c r="BI1190" s="228">
        <f>IF(N1190="nulová",J1190,0)</f>
        <v>0</v>
      </c>
      <c r="BJ1190" s="17" t="s">
        <v>147</v>
      </c>
      <c r="BK1190" s="228">
        <f>ROUND(I1190*H1190,2)</f>
        <v>0</v>
      </c>
      <c r="BL1190" s="17" t="s">
        <v>257</v>
      </c>
      <c r="BM1190" s="227" t="s">
        <v>1545</v>
      </c>
    </row>
    <row r="1191" s="13" customFormat="1">
      <c r="A1191" s="13"/>
      <c r="B1191" s="229"/>
      <c r="C1191" s="230"/>
      <c r="D1191" s="231" t="s">
        <v>149</v>
      </c>
      <c r="E1191" s="232" t="s">
        <v>1</v>
      </c>
      <c r="F1191" s="233" t="s">
        <v>1546</v>
      </c>
      <c r="G1191" s="230"/>
      <c r="H1191" s="232" t="s">
        <v>1</v>
      </c>
      <c r="I1191" s="234"/>
      <c r="J1191" s="230"/>
      <c r="K1191" s="230"/>
      <c r="L1191" s="235"/>
      <c r="M1191" s="236"/>
      <c r="N1191" s="237"/>
      <c r="O1191" s="237"/>
      <c r="P1191" s="237"/>
      <c r="Q1191" s="237"/>
      <c r="R1191" s="237"/>
      <c r="S1191" s="237"/>
      <c r="T1191" s="238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9" t="s">
        <v>149</v>
      </c>
      <c r="AU1191" s="239" t="s">
        <v>147</v>
      </c>
      <c r="AV1191" s="13" t="s">
        <v>81</v>
      </c>
      <c r="AW1191" s="13" t="s">
        <v>30</v>
      </c>
      <c r="AX1191" s="13" t="s">
        <v>73</v>
      </c>
      <c r="AY1191" s="239" t="s">
        <v>139</v>
      </c>
    </row>
    <row r="1192" s="14" customFormat="1">
      <c r="A1192" s="14"/>
      <c r="B1192" s="240"/>
      <c r="C1192" s="241"/>
      <c r="D1192" s="231" t="s">
        <v>149</v>
      </c>
      <c r="E1192" s="242" t="s">
        <v>1</v>
      </c>
      <c r="F1192" s="243" t="s">
        <v>1547</v>
      </c>
      <c r="G1192" s="241"/>
      <c r="H1192" s="244">
        <v>7.101</v>
      </c>
      <c r="I1192" s="245"/>
      <c r="J1192" s="241"/>
      <c r="K1192" s="241"/>
      <c r="L1192" s="246"/>
      <c r="M1192" s="247"/>
      <c r="N1192" s="248"/>
      <c r="O1192" s="248"/>
      <c r="P1192" s="248"/>
      <c r="Q1192" s="248"/>
      <c r="R1192" s="248"/>
      <c r="S1192" s="248"/>
      <c r="T1192" s="249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50" t="s">
        <v>149</v>
      </c>
      <c r="AU1192" s="250" t="s">
        <v>147</v>
      </c>
      <c r="AV1192" s="14" t="s">
        <v>147</v>
      </c>
      <c r="AW1192" s="14" t="s">
        <v>30</v>
      </c>
      <c r="AX1192" s="14" t="s">
        <v>73</v>
      </c>
      <c r="AY1192" s="250" t="s">
        <v>139</v>
      </c>
    </row>
    <row r="1193" s="15" customFormat="1">
      <c r="A1193" s="15"/>
      <c r="B1193" s="262"/>
      <c r="C1193" s="263"/>
      <c r="D1193" s="231" t="s">
        <v>149</v>
      </c>
      <c r="E1193" s="264" t="s">
        <v>1</v>
      </c>
      <c r="F1193" s="265" t="s">
        <v>170</v>
      </c>
      <c r="G1193" s="263"/>
      <c r="H1193" s="266">
        <v>7.101</v>
      </c>
      <c r="I1193" s="267"/>
      <c r="J1193" s="263"/>
      <c r="K1193" s="263"/>
      <c r="L1193" s="268"/>
      <c r="M1193" s="269"/>
      <c r="N1193" s="270"/>
      <c r="O1193" s="270"/>
      <c r="P1193" s="270"/>
      <c r="Q1193" s="270"/>
      <c r="R1193" s="270"/>
      <c r="S1193" s="270"/>
      <c r="T1193" s="271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T1193" s="272" t="s">
        <v>149</v>
      </c>
      <c r="AU1193" s="272" t="s">
        <v>147</v>
      </c>
      <c r="AV1193" s="15" t="s">
        <v>146</v>
      </c>
      <c r="AW1193" s="15" t="s">
        <v>30</v>
      </c>
      <c r="AX1193" s="15" t="s">
        <v>81</v>
      </c>
      <c r="AY1193" s="272" t="s">
        <v>139</v>
      </c>
    </row>
    <row r="1194" s="2" customFormat="1" ht="24.15" customHeight="1">
      <c r="A1194" s="38"/>
      <c r="B1194" s="39"/>
      <c r="C1194" s="215" t="s">
        <v>1548</v>
      </c>
      <c r="D1194" s="215" t="s">
        <v>142</v>
      </c>
      <c r="E1194" s="216" t="s">
        <v>1549</v>
      </c>
      <c r="F1194" s="217" t="s">
        <v>1550</v>
      </c>
      <c r="G1194" s="218" t="s">
        <v>166</v>
      </c>
      <c r="H1194" s="219">
        <v>5.0720000000000001</v>
      </c>
      <c r="I1194" s="220"/>
      <c r="J1194" s="221">
        <f>ROUND(I1194*H1194,2)</f>
        <v>0</v>
      </c>
      <c r="K1194" s="222"/>
      <c r="L1194" s="44"/>
      <c r="M1194" s="223" t="s">
        <v>1</v>
      </c>
      <c r="N1194" s="224" t="s">
        <v>39</v>
      </c>
      <c r="O1194" s="91"/>
      <c r="P1194" s="225">
        <f>O1194*H1194</f>
        <v>0</v>
      </c>
      <c r="Q1194" s="225">
        <v>0</v>
      </c>
      <c r="R1194" s="225">
        <f>Q1194*H1194</f>
        <v>0</v>
      </c>
      <c r="S1194" s="225">
        <v>0</v>
      </c>
      <c r="T1194" s="226">
        <f>S1194*H1194</f>
        <v>0</v>
      </c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R1194" s="227" t="s">
        <v>257</v>
      </c>
      <c r="AT1194" s="227" t="s">
        <v>142</v>
      </c>
      <c r="AU1194" s="227" t="s">
        <v>147</v>
      </c>
      <c r="AY1194" s="17" t="s">
        <v>139</v>
      </c>
      <c r="BE1194" s="228">
        <f>IF(N1194="základní",J1194,0)</f>
        <v>0</v>
      </c>
      <c r="BF1194" s="228">
        <f>IF(N1194="snížená",J1194,0)</f>
        <v>0</v>
      </c>
      <c r="BG1194" s="228">
        <f>IF(N1194="zákl. přenesená",J1194,0)</f>
        <v>0</v>
      </c>
      <c r="BH1194" s="228">
        <f>IF(N1194="sníž. přenesená",J1194,0)</f>
        <v>0</v>
      </c>
      <c r="BI1194" s="228">
        <f>IF(N1194="nulová",J1194,0)</f>
        <v>0</v>
      </c>
      <c r="BJ1194" s="17" t="s">
        <v>147</v>
      </c>
      <c r="BK1194" s="228">
        <f>ROUND(I1194*H1194,2)</f>
        <v>0</v>
      </c>
      <c r="BL1194" s="17" t="s">
        <v>257</v>
      </c>
      <c r="BM1194" s="227" t="s">
        <v>1551</v>
      </c>
    </row>
    <row r="1195" s="13" customFormat="1">
      <c r="A1195" s="13"/>
      <c r="B1195" s="229"/>
      <c r="C1195" s="230"/>
      <c r="D1195" s="231" t="s">
        <v>149</v>
      </c>
      <c r="E1195" s="232" t="s">
        <v>1</v>
      </c>
      <c r="F1195" s="233" t="s">
        <v>189</v>
      </c>
      <c r="G1195" s="230"/>
      <c r="H1195" s="232" t="s">
        <v>1</v>
      </c>
      <c r="I1195" s="234"/>
      <c r="J1195" s="230"/>
      <c r="K1195" s="230"/>
      <c r="L1195" s="235"/>
      <c r="M1195" s="236"/>
      <c r="N1195" s="237"/>
      <c r="O1195" s="237"/>
      <c r="P1195" s="237"/>
      <c r="Q1195" s="237"/>
      <c r="R1195" s="237"/>
      <c r="S1195" s="237"/>
      <c r="T1195" s="238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39" t="s">
        <v>149</v>
      </c>
      <c r="AU1195" s="239" t="s">
        <v>147</v>
      </c>
      <c r="AV1195" s="13" t="s">
        <v>81</v>
      </c>
      <c r="AW1195" s="13" t="s">
        <v>30</v>
      </c>
      <c r="AX1195" s="13" t="s">
        <v>73</v>
      </c>
      <c r="AY1195" s="239" t="s">
        <v>139</v>
      </c>
    </row>
    <row r="1196" s="14" customFormat="1">
      <c r="A1196" s="14"/>
      <c r="B1196" s="240"/>
      <c r="C1196" s="241"/>
      <c r="D1196" s="231" t="s">
        <v>149</v>
      </c>
      <c r="E1196" s="242" t="s">
        <v>1</v>
      </c>
      <c r="F1196" s="243" t="s">
        <v>190</v>
      </c>
      <c r="G1196" s="241"/>
      <c r="H1196" s="244">
        <v>2.508</v>
      </c>
      <c r="I1196" s="245"/>
      <c r="J1196" s="241"/>
      <c r="K1196" s="241"/>
      <c r="L1196" s="246"/>
      <c r="M1196" s="247"/>
      <c r="N1196" s="248"/>
      <c r="O1196" s="248"/>
      <c r="P1196" s="248"/>
      <c r="Q1196" s="248"/>
      <c r="R1196" s="248"/>
      <c r="S1196" s="248"/>
      <c r="T1196" s="249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50" t="s">
        <v>149</v>
      </c>
      <c r="AU1196" s="250" t="s">
        <v>147</v>
      </c>
      <c r="AV1196" s="14" t="s">
        <v>147</v>
      </c>
      <c r="AW1196" s="14" t="s">
        <v>30</v>
      </c>
      <c r="AX1196" s="14" t="s">
        <v>73</v>
      </c>
      <c r="AY1196" s="250" t="s">
        <v>139</v>
      </c>
    </row>
    <row r="1197" s="13" customFormat="1">
      <c r="A1197" s="13"/>
      <c r="B1197" s="229"/>
      <c r="C1197" s="230"/>
      <c r="D1197" s="231" t="s">
        <v>149</v>
      </c>
      <c r="E1197" s="232" t="s">
        <v>1</v>
      </c>
      <c r="F1197" s="233" t="s">
        <v>191</v>
      </c>
      <c r="G1197" s="230"/>
      <c r="H1197" s="232" t="s">
        <v>1</v>
      </c>
      <c r="I1197" s="234"/>
      <c r="J1197" s="230"/>
      <c r="K1197" s="230"/>
      <c r="L1197" s="235"/>
      <c r="M1197" s="236"/>
      <c r="N1197" s="237"/>
      <c r="O1197" s="237"/>
      <c r="P1197" s="237"/>
      <c r="Q1197" s="237"/>
      <c r="R1197" s="237"/>
      <c r="S1197" s="237"/>
      <c r="T1197" s="238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9" t="s">
        <v>149</v>
      </c>
      <c r="AU1197" s="239" t="s">
        <v>147</v>
      </c>
      <c r="AV1197" s="13" t="s">
        <v>81</v>
      </c>
      <c r="AW1197" s="13" t="s">
        <v>30</v>
      </c>
      <c r="AX1197" s="13" t="s">
        <v>73</v>
      </c>
      <c r="AY1197" s="239" t="s">
        <v>139</v>
      </c>
    </row>
    <row r="1198" s="14" customFormat="1">
      <c r="A1198" s="14"/>
      <c r="B1198" s="240"/>
      <c r="C1198" s="241"/>
      <c r="D1198" s="231" t="s">
        <v>149</v>
      </c>
      <c r="E1198" s="242" t="s">
        <v>1</v>
      </c>
      <c r="F1198" s="243" t="s">
        <v>192</v>
      </c>
      <c r="G1198" s="241"/>
      <c r="H1198" s="244">
        <v>1.006</v>
      </c>
      <c r="I1198" s="245"/>
      <c r="J1198" s="241"/>
      <c r="K1198" s="241"/>
      <c r="L1198" s="246"/>
      <c r="M1198" s="247"/>
      <c r="N1198" s="248"/>
      <c r="O1198" s="248"/>
      <c r="P1198" s="248"/>
      <c r="Q1198" s="248"/>
      <c r="R1198" s="248"/>
      <c r="S1198" s="248"/>
      <c r="T1198" s="249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50" t="s">
        <v>149</v>
      </c>
      <c r="AU1198" s="250" t="s">
        <v>147</v>
      </c>
      <c r="AV1198" s="14" t="s">
        <v>147</v>
      </c>
      <c r="AW1198" s="14" t="s">
        <v>30</v>
      </c>
      <c r="AX1198" s="14" t="s">
        <v>73</v>
      </c>
      <c r="AY1198" s="250" t="s">
        <v>139</v>
      </c>
    </row>
    <row r="1199" s="13" customFormat="1">
      <c r="A1199" s="13"/>
      <c r="B1199" s="229"/>
      <c r="C1199" s="230"/>
      <c r="D1199" s="231" t="s">
        <v>149</v>
      </c>
      <c r="E1199" s="232" t="s">
        <v>1</v>
      </c>
      <c r="F1199" s="233" t="s">
        <v>193</v>
      </c>
      <c r="G1199" s="230"/>
      <c r="H1199" s="232" t="s">
        <v>1</v>
      </c>
      <c r="I1199" s="234"/>
      <c r="J1199" s="230"/>
      <c r="K1199" s="230"/>
      <c r="L1199" s="235"/>
      <c r="M1199" s="236"/>
      <c r="N1199" s="237"/>
      <c r="O1199" s="237"/>
      <c r="P1199" s="237"/>
      <c r="Q1199" s="237"/>
      <c r="R1199" s="237"/>
      <c r="S1199" s="237"/>
      <c r="T1199" s="238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9" t="s">
        <v>149</v>
      </c>
      <c r="AU1199" s="239" t="s">
        <v>147</v>
      </c>
      <c r="AV1199" s="13" t="s">
        <v>81</v>
      </c>
      <c r="AW1199" s="13" t="s">
        <v>30</v>
      </c>
      <c r="AX1199" s="13" t="s">
        <v>73</v>
      </c>
      <c r="AY1199" s="239" t="s">
        <v>139</v>
      </c>
    </row>
    <row r="1200" s="14" customFormat="1">
      <c r="A1200" s="14"/>
      <c r="B1200" s="240"/>
      <c r="C1200" s="241"/>
      <c r="D1200" s="231" t="s">
        <v>149</v>
      </c>
      <c r="E1200" s="242" t="s">
        <v>1</v>
      </c>
      <c r="F1200" s="243" t="s">
        <v>194</v>
      </c>
      <c r="G1200" s="241"/>
      <c r="H1200" s="244">
        <v>1.5580000000000001</v>
      </c>
      <c r="I1200" s="245"/>
      <c r="J1200" s="241"/>
      <c r="K1200" s="241"/>
      <c r="L1200" s="246"/>
      <c r="M1200" s="247"/>
      <c r="N1200" s="248"/>
      <c r="O1200" s="248"/>
      <c r="P1200" s="248"/>
      <c r="Q1200" s="248"/>
      <c r="R1200" s="248"/>
      <c r="S1200" s="248"/>
      <c r="T1200" s="249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50" t="s">
        <v>149</v>
      </c>
      <c r="AU1200" s="250" t="s">
        <v>147</v>
      </c>
      <c r="AV1200" s="14" t="s">
        <v>147</v>
      </c>
      <c r="AW1200" s="14" t="s">
        <v>30</v>
      </c>
      <c r="AX1200" s="14" t="s">
        <v>73</v>
      </c>
      <c r="AY1200" s="250" t="s">
        <v>139</v>
      </c>
    </row>
    <row r="1201" s="15" customFormat="1">
      <c r="A1201" s="15"/>
      <c r="B1201" s="262"/>
      <c r="C1201" s="263"/>
      <c r="D1201" s="231" t="s">
        <v>149</v>
      </c>
      <c r="E1201" s="264" t="s">
        <v>1</v>
      </c>
      <c r="F1201" s="265" t="s">
        <v>170</v>
      </c>
      <c r="G1201" s="263"/>
      <c r="H1201" s="266">
        <v>5.0720000000000001</v>
      </c>
      <c r="I1201" s="267"/>
      <c r="J1201" s="263"/>
      <c r="K1201" s="263"/>
      <c r="L1201" s="268"/>
      <c r="M1201" s="269"/>
      <c r="N1201" s="270"/>
      <c r="O1201" s="270"/>
      <c r="P1201" s="270"/>
      <c r="Q1201" s="270"/>
      <c r="R1201" s="270"/>
      <c r="S1201" s="270"/>
      <c r="T1201" s="271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T1201" s="272" t="s">
        <v>149</v>
      </c>
      <c r="AU1201" s="272" t="s">
        <v>147</v>
      </c>
      <c r="AV1201" s="15" t="s">
        <v>146</v>
      </c>
      <c r="AW1201" s="15" t="s">
        <v>30</v>
      </c>
      <c r="AX1201" s="15" t="s">
        <v>81</v>
      </c>
      <c r="AY1201" s="272" t="s">
        <v>139</v>
      </c>
    </row>
    <row r="1202" s="2" customFormat="1" ht="16.5" customHeight="1">
      <c r="A1202" s="38"/>
      <c r="B1202" s="39"/>
      <c r="C1202" s="215" t="s">
        <v>1552</v>
      </c>
      <c r="D1202" s="215" t="s">
        <v>142</v>
      </c>
      <c r="E1202" s="216" t="s">
        <v>1553</v>
      </c>
      <c r="F1202" s="217" t="s">
        <v>1554</v>
      </c>
      <c r="G1202" s="218" t="s">
        <v>174</v>
      </c>
      <c r="H1202" s="219">
        <v>16.039999999999999</v>
      </c>
      <c r="I1202" s="220"/>
      <c r="J1202" s="221">
        <f>ROUND(I1202*H1202,2)</f>
        <v>0</v>
      </c>
      <c r="K1202" s="222"/>
      <c r="L1202" s="44"/>
      <c r="M1202" s="223" t="s">
        <v>1</v>
      </c>
      <c r="N1202" s="224" t="s">
        <v>39</v>
      </c>
      <c r="O1202" s="91"/>
      <c r="P1202" s="225">
        <f>O1202*H1202</f>
        <v>0</v>
      </c>
      <c r="Q1202" s="225">
        <v>9.0000000000000006E-05</v>
      </c>
      <c r="R1202" s="225">
        <f>Q1202*H1202</f>
        <v>0.0014436</v>
      </c>
      <c r="S1202" s="225">
        <v>0</v>
      </c>
      <c r="T1202" s="226">
        <f>S1202*H1202</f>
        <v>0</v>
      </c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R1202" s="227" t="s">
        <v>257</v>
      </c>
      <c r="AT1202" s="227" t="s">
        <v>142</v>
      </c>
      <c r="AU1202" s="227" t="s">
        <v>147</v>
      </c>
      <c r="AY1202" s="17" t="s">
        <v>139</v>
      </c>
      <c r="BE1202" s="228">
        <f>IF(N1202="základní",J1202,0)</f>
        <v>0</v>
      </c>
      <c r="BF1202" s="228">
        <f>IF(N1202="snížená",J1202,0)</f>
        <v>0</v>
      </c>
      <c r="BG1202" s="228">
        <f>IF(N1202="zákl. přenesená",J1202,0)</f>
        <v>0</v>
      </c>
      <c r="BH1202" s="228">
        <f>IF(N1202="sníž. přenesená",J1202,0)</f>
        <v>0</v>
      </c>
      <c r="BI1202" s="228">
        <f>IF(N1202="nulová",J1202,0)</f>
        <v>0</v>
      </c>
      <c r="BJ1202" s="17" t="s">
        <v>147</v>
      </c>
      <c r="BK1202" s="228">
        <f>ROUND(I1202*H1202,2)</f>
        <v>0</v>
      </c>
      <c r="BL1202" s="17" t="s">
        <v>257</v>
      </c>
      <c r="BM1202" s="227" t="s">
        <v>1555</v>
      </c>
    </row>
    <row r="1203" s="13" customFormat="1">
      <c r="A1203" s="13"/>
      <c r="B1203" s="229"/>
      <c r="C1203" s="230"/>
      <c r="D1203" s="231" t="s">
        <v>149</v>
      </c>
      <c r="E1203" s="232" t="s">
        <v>1</v>
      </c>
      <c r="F1203" s="233" t="s">
        <v>1556</v>
      </c>
      <c r="G1203" s="230"/>
      <c r="H1203" s="232" t="s">
        <v>1</v>
      </c>
      <c r="I1203" s="234"/>
      <c r="J1203" s="230"/>
      <c r="K1203" s="230"/>
      <c r="L1203" s="235"/>
      <c r="M1203" s="236"/>
      <c r="N1203" s="237"/>
      <c r="O1203" s="237"/>
      <c r="P1203" s="237"/>
      <c r="Q1203" s="237"/>
      <c r="R1203" s="237"/>
      <c r="S1203" s="237"/>
      <c r="T1203" s="238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9" t="s">
        <v>149</v>
      </c>
      <c r="AU1203" s="239" t="s">
        <v>147</v>
      </c>
      <c r="AV1203" s="13" t="s">
        <v>81</v>
      </c>
      <c r="AW1203" s="13" t="s">
        <v>30</v>
      </c>
      <c r="AX1203" s="13" t="s">
        <v>73</v>
      </c>
      <c r="AY1203" s="239" t="s">
        <v>139</v>
      </c>
    </row>
    <row r="1204" s="13" customFormat="1">
      <c r="A1204" s="13"/>
      <c r="B1204" s="229"/>
      <c r="C1204" s="230"/>
      <c r="D1204" s="231" t="s">
        <v>149</v>
      </c>
      <c r="E1204" s="232" t="s">
        <v>1</v>
      </c>
      <c r="F1204" s="233" t="s">
        <v>229</v>
      </c>
      <c r="G1204" s="230"/>
      <c r="H1204" s="232" t="s">
        <v>1</v>
      </c>
      <c r="I1204" s="234"/>
      <c r="J1204" s="230"/>
      <c r="K1204" s="230"/>
      <c r="L1204" s="235"/>
      <c r="M1204" s="236"/>
      <c r="N1204" s="237"/>
      <c r="O1204" s="237"/>
      <c r="P1204" s="237"/>
      <c r="Q1204" s="237"/>
      <c r="R1204" s="237"/>
      <c r="S1204" s="237"/>
      <c r="T1204" s="238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9" t="s">
        <v>149</v>
      </c>
      <c r="AU1204" s="239" t="s">
        <v>147</v>
      </c>
      <c r="AV1204" s="13" t="s">
        <v>81</v>
      </c>
      <c r="AW1204" s="13" t="s">
        <v>30</v>
      </c>
      <c r="AX1204" s="13" t="s">
        <v>73</v>
      </c>
      <c r="AY1204" s="239" t="s">
        <v>139</v>
      </c>
    </row>
    <row r="1205" s="14" customFormat="1">
      <c r="A1205" s="14"/>
      <c r="B1205" s="240"/>
      <c r="C1205" s="241"/>
      <c r="D1205" s="231" t="s">
        <v>149</v>
      </c>
      <c r="E1205" s="242" t="s">
        <v>1</v>
      </c>
      <c r="F1205" s="243" t="s">
        <v>1557</v>
      </c>
      <c r="G1205" s="241"/>
      <c r="H1205" s="244">
        <v>6.46</v>
      </c>
      <c r="I1205" s="245"/>
      <c r="J1205" s="241"/>
      <c r="K1205" s="241"/>
      <c r="L1205" s="246"/>
      <c r="M1205" s="247"/>
      <c r="N1205" s="248"/>
      <c r="O1205" s="248"/>
      <c r="P1205" s="248"/>
      <c r="Q1205" s="248"/>
      <c r="R1205" s="248"/>
      <c r="S1205" s="248"/>
      <c r="T1205" s="249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0" t="s">
        <v>149</v>
      </c>
      <c r="AU1205" s="250" t="s">
        <v>147</v>
      </c>
      <c r="AV1205" s="14" t="s">
        <v>147</v>
      </c>
      <c r="AW1205" s="14" t="s">
        <v>30</v>
      </c>
      <c r="AX1205" s="14" t="s">
        <v>73</v>
      </c>
      <c r="AY1205" s="250" t="s">
        <v>139</v>
      </c>
    </row>
    <row r="1206" s="13" customFormat="1">
      <c r="A1206" s="13"/>
      <c r="B1206" s="229"/>
      <c r="C1206" s="230"/>
      <c r="D1206" s="231" t="s">
        <v>149</v>
      </c>
      <c r="E1206" s="232" t="s">
        <v>1</v>
      </c>
      <c r="F1206" s="233" t="s">
        <v>231</v>
      </c>
      <c r="G1206" s="230"/>
      <c r="H1206" s="232" t="s">
        <v>1</v>
      </c>
      <c r="I1206" s="234"/>
      <c r="J1206" s="230"/>
      <c r="K1206" s="230"/>
      <c r="L1206" s="235"/>
      <c r="M1206" s="236"/>
      <c r="N1206" s="237"/>
      <c r="O1206" s="237"/>
      <c r="P1206" s="237"/>
      <c r="Q1206" s="237"/>
      <c r="R1206" s="237"/>
      <c r="S1206" s="237"/>
      <c r="T1206" s="238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39" t="s">
        <v>149</v>
      </c>
      <c r="AU1206" s="239" t="s">
        <v>147</v>
      </c>
      <c r="AV1206" s="13" t="s">
        <v>81</v>
      </c>
      <c r="AW1206" s="13" t="s">
        <v>30</v>
      </c>
      <c r="AX1206" s="13" t="s">
        <v>73</v>
      </c>
      <c r="AY1206" s="239" t="s">
        <v>139</v>
      </c>
    </row>
    <row r="1207" s="14" customFormat="1">
      <c r="A1207" s="14"/>
      <c r="B1207" s="240"/>
      <c r="C1207" s="241"/>
      <c r="D1207" s="231" t="s">
        <v>149</v>
      </c>
      <c r="E1207" s="242" t="s">
        <v>1</v>
      </c>
      <c r="F1207" s="243" t="s">
        <v>1558</v>
      </c>
      <c r="G1207" s="241"/>
      <c r="H1207" s="244">
        <v>4.1399999999999997</v>
      </c>
      <c r="I1207" s="245"/>
      <c r="J1207" s="241"/>
      <c r="K1207" s="241"/>
      <c r="L1207" s="246"/>
      <c r="M1207" s="247"/>
      <c r="N1207" s="248"/>
      <c r="O1207" s="248"/>
      <c r="P1207" s="248"/>
      <c r="Q1207" s="248"/>
      <c r="R1207" s="248"/>
      <c r="S1207" s="248"/>
      <c r="T1207" s="249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0" t="s">
        <v>149</v>
      </c>
      <c r="AU1207" s="250" t="s">
        <v>147</v>
      </c>
      <c r="AV1207" s="14" t="s">
        <v>147</v>
      </c>
      <c r="AW1207" s="14" t="s">
        <v>30</v>
      </c>
      <c r="AX1207" s="14" t="s">
        <v>73</v>
      </c>
      <c r="AY1207" s="250" t="s">
        <v>139</v>
      </c>
    </row>
    <row r="1208" s="13" customFormat="1">
      <c r="A1208" s="13"/>
      <c r="B1208" s="229"/>
      <c r="C1208" s="230"/>
      <c r="D1208" s="231" t="s">
        <v>149</v>
      </c>
      <c r="E1208" s="232" t="s">
        <v>1</v>
      </c>
      <c r="F1208" s="233" t="s">
        <v>1093</v>
      </c>
      <c r="G1208" s="230"/>
      <c r="H1208" s="232" t="s">
        <v>1</v>
      </c>
      <c r="I1208" s="234"/>
      <c r="J1208" s="230"/>
      <c r="K1208" s="230"/>
      <c r="L1208" s="235"/>
      <c r="M1208" s="236"/>
      <c r="N1208" s="237"/>
      <c r="O1208" s="237"/>
      <c r="P1208" s="237"/>
      <c r="Q1208" s="237"/>
      <c r="R1208" s="237"/>
      <c r="S1208" s="237"/>
      <c r="T1208" s="238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39" t="s">
        <v>149</v>
      </c>
      <c r="AU1208" s="239" t="s">
        <v>147</v>
      </c>
      <c r="AV1208" s="13" t="s">
        <v>81</v>
      </c>
      <c r="AW1208" s="13" t="s">
        <v>30</v>
      </c>
      <c r="AX1208" s="13" t="s">
        <v>73</v>
      </c>
      <c r="AY1208" s="239" t="s">
        <v>139</v>
      </c>
    </row>
    <row r="1209" s="14" customFormat="1">
      <c r="A1209" s="14"/>
      <c r="B1209" s="240"/>
      <c r="C1209" s="241"/>
      <c r="D1209" s="231" t="s">
        <v>149</v>
      </c>
      <c r="E1209" s="242" t="s">
        <v>1</v>
      </c>
      <c r="F1209" s="243" t="s">
        <v>1559</v>
      </c>
      <c r="G1209" s="241"/>
      <c r="H1209" s="244">
        <v>5.4400000000000004</v>
      </c>
      <c r="I1209" s="245"/>
      <c r="J1209" s="241"/>
      <c r="K1209" s="241"/>
      <c r="L1209" s="246"/>
      <c r="M1209" s="247"/>
      <c r="N1209" s="248"/>
      <c r="O1209" s="248"/>
      <c r="P1209" s="248"/>
      <c r="Q1209" s="248"/>
      <c r="R1209" s="248"/>
      <c r="S1209" s="248"/>
      <c r="T1209" s="249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0" t="s">
        <v>149</v>
      </c>
      <c r="AU1209" s="250" t="s">
        <v>147</v>
      </c>
      <c r="AV1209" s="14" t="s">
        <v>147</v>
      </c>
      <c r="AW1209" s="14" t="s">
        <v>30</v>
      </c>
      <c r="AX1209" s="14" t="s">
        <v>73</v>
      </c>
      <c r="AY1209" s="250" t="s">
        <v>139</v>
      </c>
    </row>
    <row r="1210" s="15" customFormat="1">
      <c r="A1210" s="15"/>
      <c r="B1210" s="262"/>
      <c r="C1210" s="263"/>
      <c r="D1210" s="231" t="s">
        <v>149</v>
      </c>
      <c r="E1210" s="264" t="s">
        <v>1</v>
      </c>
      <c r="F1210" s="265" t="s">
        <v>170</v>
      </c>
      <c r="G1210" s="263"/>
      <c r="H1210" s="266">
        <v>16.039999999999999</v>
      </c>
      <c r="I1210" s="267"/>
      <c r="J1210" s="263"/>
      <c r="K1210" s="263"/>
      <c r="L1210" s="268"/>
      <c r="M1210" s="269"/>
      <c r="N1210" s="270"/>
      <c r="O1210" s="270"/>
      <c r="P1210" s="270"/>
      <c r="Q1210" s="270"/>
      <c r="R1210" s="270"/>
      <c r="S1210" s="270"/>
      <c r="T1210" s="271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T1210" s="272" t="s">
        <v>149</v>
      </c>
      <c r="AU1210" s="272" t="s">
        <v>147</v>
      </c>
      <c r="AV1210" s="15" t="s">
        <v>146</v>
      </c>
      <c r="AW1210" s="15" t="s">
        <v>30</v>
      </c>
      <c r="AX1210" s="15" t="s">
        <v>81</v>
      </c>
      <c r="AY1210" s="272" t="s">
        <v>139</v>
      </c>
    </row>
    <row r="1211" s="2" customFormat="1" ht="24.15" customHeight="1">
      <c r="A1211" s="38"/>
      <c r="B1211" s="39"/>
      <c r="C1211" s="215" t="s">
        <v>1560</v>
      </c>
      <c r="D1211" s="215" t="s">
        <v>142</v>
      </c>
      <c r="E1211" s="216" t="s">
        <v>1561</v>
      </c>
      <c r="F1211" s="217" t="s">
        <v>1562</v>
      </c>
      <c r="G1211" s="218" t="s">
        <v>174</v>
      </c>
      <c r="H1211" s="219">
        <v>16.039999999999999</v>
      </c>
      <c r="I1211" s="220"/>
      <c r="J1211" s="221">
        <f>ROUND(I1211*H1211,2)</f>
        <v>0</v>
      </c>
      <c r="K1211" s="222"/>
      <c r="L1211" s="44"/>
      <c r="M1211" s="223" t="s">
        <v>1</v>
      </c>
      <c r="N1211" s="224" t="s">
        <v>39</v>
      </c>
      <c r="O1211" s="91"/>
      <c r="P1211" s="225">
        <f>O1211*H1211</f>
        <v>0</v>
      </c>
      <c r="Q1211" s="225">
        <v>2.0000000000000002E-05</v>
      </c>
      <c r="R1211" s="225">
        <f>Q1211*H1211</f>
        <v>0.00032079999999999999</v>
      </c>
      <c r="S1211" s="225">
        <v>0</v>
      </c>
      <c r="T1211" s="226">
        <f>S1211*H1211</f>
        <v>0</v>
      </c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R1211" s="227" t="s">
        <v>257</v>
      </c>
      <c r="AT1211" s="227" t="s">
        <v>142</v>
      </c>
      <c r="AU1211" s="227" t="s">
        <v>147</v>
      </c>
      <c r="AY1211" s="17" t="s">
        <v>139</v>
      </c>
      <c r="BE1211" s="228">
        <f>IF(N1211="základní",J1211,0)</f>
        <v>0</v>
      </c>
      <c r="BF1211" s="228">
        <f>IF(N1211="snížená",J1211,0)</f>
        <v>0</v>
      </c>
      <c r="BG1211" s="228">
        <f>IF(N1211="zákl. přenesená",J1211,0)</f>
        <v>0</v>
      </c>
      <c r="BH1211" s="228">
        <f>IF(N1211="sníž. přenesená",J1211,0)</f>
        <v>0</v>
      </c>
      <c r="BI1211" s="228">
        <f>IF(N1211="nulová",J1211,0)</f>
        <v>0</v>
      </c>
      <c r="BJ1211" s="17" t="s">
        <v>147</v>
      </c>
      <c r="BK1211" s="228">
        <f>ROUND(I1211*H1211,2)</f>
        <v>0</v>
      </c>
      <c r="BL1211" s="17" t="s">
        <v>257</v>
      </c>
      <c r="BM1211" s="227" t="s">
        <v>1563</v>
      </c>
    </row>
    <row r="1212" s="13" customFormat="1">
      <c r="A1212" s="13"/>
      <c r="B1212" s="229"/>
      <c r="C1212" s="230"/>
      <c r="D1212" s="231" t="s">
        <v>149</v>
      </c>
      <c r="E1212" s="232" t="s">
        <v>1</v>
      </c>
      <c r="F1212" s="233" t="s">
        <v>1556</v>
      </c>
      <c r="G1212" s="230"/>
      <c r="H1212" s="232" t="s">
        <v>1</v>
      </c>
      <c r="I1212" s="234"/>
      <c r="J1212" s="230"/>
      <c r="K1212" s="230"/>
      <c r="L1212" s="235"/>
      <c r="M1212" s="236"/>
      <c r="N1212" s="237"/>
      <c r="O1212" s="237"/>
      <c r="P1212" s="237"/>
      <c r="Q1212" s="237"/>
      <c r="R1212" s="237"/>
      <c r="S1212" s="237"/>
      <c r="T1212" s="238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9" t="s">
        <v>149</v>
      </c>
      <c r="AU1212" s="239" t="s">
        <v>147</v>
      </c>
      <c r="AV1212" s="13" t="s">
        <v>81</v>
      </c>
      <c r="AW1212" s="13" t="s">
        <v>30</v>
      </c>
      <c r="AX1212" s="13" t="s">
        <v>73</v>
      </c>
      <c r="AY1212" s="239" t="s">
        <v>139</v>
      </c>
    </row>
    <row r="1213" s="13" customFormat="1">
      <c r="A1213" s="13"/>
      <c r="B1213" s="229"/>
      <c r="C1213" s="230"/>
      <c r="D1213" s="231" t="s">
        <v>149</v>
      </c>
      <c r="E1213" s="232" t="s">
        <v>1</v>
      </c>
      <c r="F1213" s="233" t="s">
        <v>229</v>
      </c>
      <c r="G1213" s="230"/>
      <c r="H1213" s="232" t="s">
        <v>1</v>
      </c>
      <c r="I1213" s="234"/>
      <c r="J1213" s="230"/>
      <c r="K1213" s="230"/>
      <c r="L1213" s="235"/>
      <c r="M1213" s="236"/>
      <c r="N1213" s="237"/>
      <c r="O1213" s="237"/>
      <c r="P1213" s="237"/>
      <c r="Q1213" s="237"/>
      <c r="R1213" s="237"/>
      <c r="S1213" s="237"/>
      <c r="T1213" s="238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39" t="s">
        <v>149</v>
      </c>
      <c r="AU1213" s="239" t="s">
        <v>147</v>
      </c>
      <c r="AV1213" s="13" t="s">
        <v>81</v>
      </c>
      <c r="AW1213" s="13" t="s">
        <v>30</v>
      </c>
      <c r="AX1213" s="13" t="s">
        <v>73</v>
      </c>
      <c r="AY1213" s="239" t="s">
        <v>139</v>
      </c>
    </row>
    <row r="1214" s="14" customFormat="1">
      <c r="A1214" s="14"/>
      <c r="B1214" s="240"/>
      <c r="C1214" s="241"/>
      <c r="D1214" s="231" t="s">
        <v>149</v>
      </c>
      <c r="E1214" s="242" t="s">
        <v>1</v>
      </c>
      <c r="F1214" s="243" t="s">
        <v>1557</v>
      </c>
      <c r="G1214" s="241"/>
      <c r="H1214" s="244">
        <v>6.46</v>
      </c>
      <c r="I1214" s="245"/>
      <c r="J1214" s="241"/>
      <c r="K1214" s="241"/>
      <c r="L1214" s="246"/>
      <c r="M1214" s="247"/>
      <c r="N1214" s="248"/>
      <c r="O1214" s="248"/>
      <c r="P1214" s="248"/>
      <c r="Q1214" s="248"/>
      <c r="R1214" s="248"/>
      <c r="S1214" s="248"/>
      <c r="T1214" s="249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50" t="s">
        <v>149</v>
      </c>
      <c r="AU1214" s="250" t="s">
        <v>147</v>
      </c>
      <c r="AV1214" s="14" t="s">
        <v>147</v>
      </c>
      <c r="AW1214" s="14" t="s">
        <v>30</v>
      </c>
      <c r="AX1214" s="14" t="s">
        <v>73</v>
      </c>
      <c r="AY1214" s="250" t="s">
        <v>139</v>
      </c>
    </row>
    <row r="1215" s="13" customFormat="1">
      <c r="A1215" s="13"/>
      <c r="B1215" s="229"/>
      <c r="C1215" s="230"/>
      <c r="D1215" s="231" t="s">
        <v>149</v>
      </c>
      <c r="E1215" s="232" t="s">
        <v>1</v>
      </c>
      <c r="F1215" s="233" t="s">
        <v>231</v>
      </c>
      <c r="G1215" s="230"/>
      <c r="H1215" s="232" t="s">
        <v>1</v>
      </c>
      <c r="I1215" s="234"/>
      <c r="J1215" s="230"/>
      <c r="K1215" s="230"/>
      <c r="L1215" s="235"/>
      <c r="M1215" s="236"/>
      <c r="N1215" s="237"/>
      <c r="O1215" s="237"/>
      <c r="P1215" s="237"/>
      <c r="Q1215" s="237"/>
      <c r="R1215" s="237"/>
      <c r="S1215" s="237"/>
      <c r="T1215" s="238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9" t="s">
        <v>149</v>
      </c>
      <c r="AU1215" s="239" t="s">
        <v>147</v>
      </c>
      <c r="AV1215" s="13" t="s">
        <v>81</v>
      </c>
      <c r="AW1215" s="13" t="s">
        <v>30</v>
      </c>
      <c r="AX1215" s="13" t="s">
        <v>73</v>
      </c>
      <c r="AY1215" s="239" t="s">
        <v>139</v>
      </c>
    </row>
    <row r="1216" s="14" customFormat="1">
      <c r="A1216" s="14"/>
      <c r="B1216" s="240"/>
      <c r="C1216" s="241"/>
      <c r="D1216" s="231" t="s">
        <v>149</v>
      </c>
      <c r="E1216" s="242" t="s">
        <v>1</v>
      </c>
      <c r="F1216" s="243" t="s">
        <v>1558</v>
      </c>
      <c r="G1216" s="241"/>
      <c r="H1216" s="244">
        <v>4.1399999999999997</v>
      </c>
      <c r="I1216" s="245"/>
      <c r="J1216" s="241"/>
      <c r="K1216" s="241"/>
      <c r="L1216" s="246"/>
      <c r="M1216" s="247"/>
      <c r="N1216" s="248"/>
      <c r="O1216" s="248"/>
      <c r="P1216" s="248"/>
      <c r="Q1216" s="248"/>
      <c r="R1216" s="248"/>
      <c r="S1216" s="248"/>
      <c r="T1216" s="249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50" t="s">
        <v>149</v>
      </c>
      <c r="AU1216" s="250" t="s">
        <v>147</v>
      </c>
      <c r="AV1216" s="14" t="s">
        <v>147</v>
      </c>
      <c r="AW1216" s="14" t="s">
        <v>30</v>
      </c>
      <c r="AX1216" s="14" t="s">
        <v>73</v>
      </c>
      <c r="AY1216" s="250" t="s">
        <v>139</v>
      </c>
    </row>
    <row r="1217" s="13" customFormat="1">
      <c r="A1217" s="13"/>
      <c r="B1217" s="229"/>
      <c r="C1217" s="230"/>
      <c r="D1217" s="231" t="s">
        <v>149</v>
      </c>
      <c r="E1217" s="232" t="s">
        <v>1</v>
      </c>
      <c r="F1217" s="233" t="s">
        <v>1093</v>
      </c>
      <c r="G1217" s="230"/>
      <c r="H1217" s="232" t="s">
        <v>1</v>
      </c>
      <c r="I1217" s="234"/>
      <c r="J1217" s="230"/>
      <c r="K1217" s="230"/>
      <c r="L1217" s="235"/>
      <c r="M1217" s="236"/>
      <c r="N1217" s="237"/>
      <c r="O1217" s="237"/>
      <c r="P1217" s="237"/>
      <c r="Q1217" s="237"/>
      <c r="R1217" s="237"/>
      <c r="S1217" s="237"/>
      <c r="T1217" s="238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39" t="s">
        <v>149</v>
      </c>
      <c r="AU1217" s="239" t="s">
        <v>147</v>
      </c>
      <c r="AV1217" s="13" t="s">
        <v>81</v>
      </c>
      <c r="AW1217" s="13" t="s">
        <v>30</v>
      </c>
      <c r="AX1217" s="13" t="s">
        <v>73</v>
      </c>
      <c r="AY1217" s="239" t="s">
        <v>139</v>
      </c>
    </row>
    <row r="1218" s="14" customFormat="1">
      <c r="A1218" s="14"/>
      <c r="B1218" s="240"/>
      <c r="C1218" s="241"/>
      <c r="D1218" s="231" t="s">
        <v>149</v>
      </c>
      <c r="E1218" s="242" t="s">
        <v>1</v>
      </c>
      <c r="F1218" s="243" t="s">
        <v>1559</v>
      </c>
      <c r="G1218" s="241"/>
      <c r="H1218" s="244">
        <v>5.4400000000000004</v>
      </c>
      <c r="I1218" s="245"/>
      <c r="J1218" s="241"/>
      <c r="K1218" s="241"/>
      <c r="L1218" s="246"/>
      <c r="M1218" s="247"/>
      <c r="N1218" s="248"/>
      <c r="O1218" s="248"/>
      <c r="P1218" s="248"/>
      <c r="Q1218" s="248"/>
      <c r="R1218" s="248"/>
      <c r="S1218" s="248"/>
      <c r="T1218" s="249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50" t="s">
        <v>149</v>
      </c>
      <c r="AU1218" s="250" t="s">
        <v>147</v>
      </c>
      <c r="AV1218" s="14" t="s">
        <v>147</v>
      </c>
      <c r="AW1218" s="14" t="s">
        <v>30</v>
      </c>
      <c r="AX1218" s="14" t="s">
        <v>73</v>
      </c>
      <c r="AY1218" s="250" t="s">
        <v>139</v>
      </c>
    </row>
    <row r="1219" s="15" customFormat="1">
      <c r="A1219" s="15"/>
      <c r="B1219" s="262"/>
      <c r="C1219" s="263"/>
      <c r="D1219" s="231" t="s">
        <v>149</v>
      </c>
      <c r="E1219" s="264" t="s">
        <v>1</v>
      </c>
      <c r="F1219" s="265" t="s">
        <v>170</v>
      </c>
      <c r="G1219" s="263"/>
      <c r="H1219" s="266">
        <v>16.039999999999999</v>
      </c>
      <c r="I1219" s="267"/>
      <c r="J1219" s="263"/>
      <c r="K1219" s="263"/>
      <c r="L1219" s="268"/>
      <c r="M1219" s="269"/>
      <c r="N1219" s="270"/>
      <c r="O1219" s="270"/>
      <c r="P1219" s="270"/>
      <c r="Q1219" s="270"/>
      <c r="R1219" s="270"/>
      <c r="S1219" s="270"/>
      <c r="T1219" s="271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T1219" s="272" t="s">
        <v>149</v>
      </c>
      <c r="AU1219" s="272" t="s">
        <v>147</v>
      </c>
      <c r="AV1219" s="15" t="s">
        <v>146</v>
      </c>
      <c r="AW1219" s="15" t="s">
        <v>30</v>
      </c>
      <c r="AX1219" s="15" t="s">
        <v>81</v>
      </c>
      <c r="AY1219" s="272" t="s">
        <v>139</v>
      </c>
    </row>
    <row r="1220" s="2" customFormat="1" ht="16.5" customHeight="1">
      <c r="A1220" s="38"/>
      <c r="B1220" s="39"/>
      <c r="C1220" s="215" t="s">
        <v>1564</v>
      </c>
      <c r="D1220" s="215" t="s">
        <v>142</v>
      </c>
      <c r="E1220" s="216" t="s">
        <v>1565</v>
      </c>
      <c r="F1220" s="217" t="s">
        <v>1566</v>
      </c>
      <c r="G1220" s="218" t="s">
        <v>160</v>
      </c>
      <c r="H1220" s="219">
        <v>1</v>
      </c>
      <c r="I1220" s="220"/>
      <c r="J1220" s="221">
        <f>ROUND(I1220*H1220,2)</f>
        <v>0</v>
      </c>
      <c r="K1220" s="222"/>
      <c r="L1220" s="44"/>
      <c r="M1220" s="223" t="s">
        <v>1</v>
      </c>
      <c r="N1220" s="224" t="s">
        <v>39</v>
      </c>
      <c r="O1220" s="91"/>
      <c r="P1220" s="225">
        <f>O1220*H1220</f>
        <v>0</v>
      </c>
      <c r="Q1220" s="225">
        <v>0.00018000000000000001</v>
      </c>
      <c r="R1220" s="225">
        <f>Q1220*H1220</f>
        <v>0.00018000000000000001</v>
      </c>
      <c r="S1220" s="225">
        <v>0</v>
      </c>
      <c r="T1220" s="226">
        <f>S1220*H1220</f>
        <v>0</v>
      </c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R1220" s="227" t="s">
        <v>257</v>
      </c>
      <c r="AT1220" s="227" t="s">
        <v>142</v>
      </c>
      <c r="AU1220" s="227" t="s">
        <v>147</v>
      </c>
      <c r="AY1220" s="17" t="s">
        <v>139</v>
      </c>
      <c r="BE1220" s="228">
        <f>IF(N1220="základní",J1220,0)</f>
        <v>0</v>
      </c>
      <c r="BF1220" s="228">
        <f>IF(N1220="snížená",J1220,0)</f>
        <v>0</v>
      </c>
      <c r="BG1220" s="228">
        <f>IF(N1220="zákl. přenesená",J1220,0)</f>
        <v>0</v>
      </c>
      <c r="BH1220" s="228">
        <f>IF(N1220="sníž. přenesená",J1220,0)</f>
        <v>0</v>
      </c>
      <c r="BI1220" s="228">
        <f>IF(N1220="nulová",J1220,0)</f>
        <v>0</v>
      </c>
      <c r="BJ1220" s="17" t="s">
        <v>147</v>
      </c>
      <c r="BK1220" s="228">
        <f>ROUND(I1220*H1220,2)</f>
        <v>0</v>
      </c>
      <c r="BL1220" s="17" t="s">
        <v>257</v>
      </c>
      <c r="BM1220" s="227" t="s">
        <v>1567</v>
      </c>
    </row>
    <row r="1221" s="13" customFormat="1">
      <c r="A1221" s="13"/>
      <c r="B1221" s="229"/>
      <c r="C1221" s="230"/>
      <c r="D1221" s="231" t="s">
        <v>149</v>
      </c>
      <c r="E1221" s="232" t="s">
        <v>1</v>
      </c>
      <c r="F1221" s="233" t="s">
        <v>1568</v>
      </c>
      <c r="G1221" s="230"/>
      <c r="H1221" s="232" t="s">
        <v>1</v>
      </c>
      <c r="I1221" s="234"/>
      <c r="J1221" s="230"/>
      <c r="K1221" s="230"/>
      <c r="L1221" s="235"/>
      <c r="M1221" s="236"/>
      <c r="N1221" s="237"/>
      <c r="O1221" s="237"/>
      <c r="P1221" s="237"/>
      <c r="Q1221" s="237"/>
      <c r="R1221" s="237"/>
      <c r="S1221" s="237"/>
      <c r="T1221" s="238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39" t="s">
        <v>149</v>
      </c>
      <c r="AU1221" s="239" t="s">
        <v>147</v>
      </c>
      <c r="AV1221" s="13" t="s">
        <v>81</v>
      </c>
      <c r="AW1221" s="13" t="s">
        <v>30</v>
      </c>
      <c r="AX1221" s="13" t="s">
        <v>73</v>
      </c>
      <c r="AY1221" s="239" t="s">
        <v>139</v>
      </c>
    </row>
    <row r="1222" s="14" customFormat="1">
      <c r="A1222" s="14"/>
      <c r="B1222" s="240"/>
      <c r="C1222" s="241"/>
      <c r="D1222" s="231" t="s">
        <v>149</v>
      </c>
      <c r="E1222" s="242" t="s">
        <v>1</v>
      </c>
      <c r="F1222" s="243" t="s">
        <v>81</v>
      </c>
      <c r="G1222" s="241"/>
      <c r="H1222" s="244">
        <v>1</v>
      </c>
      <c r="I1222" s="245"/>
      <c r="J1222" s="241"/>
      <c r="K1222" s="241"/>
      <c r="L1222" s="246"/>
      <c r="M1222" s="247"/>
      <c r="N1222" s="248"/>
      <c r="O1222" s="248"/>
      <c r="P1222" s="248"/>
      <c r="Q1222" s="248"/>
      <c r="R1222" s="248"/>
      <c r="S1222" s="248"/>
      <c r="T1222" s="249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50" t="s">
        <v>149</v>
      </c>
      <c r="AU1222" s="250" t="s">
        <v>147</v>
      </c>
      <c r="AV1222" s="14" t="s">
        <v>147</v>
      </c>
      <c r="AW1222" s="14" t="s">
        <v>30</v>
      </c>
      <c r="AX1222" s="14" t="s">
        <v>73</v>
      </c>
      <c r="AY1222" s="250" t="s">
        <v>139</v>
      </c>
    </row>
    <row r="1223" s="15" customFormat="1">
      <c r="A1223" s="15"/>
      <c r="B1223" s="262"/>
      <c r="C1223" s="263"/>
      <c r="D1223" s="231" t="s">
        <v>149</v>
      </c>
      <c r="E1223" s="264" t="s">
        <v>1</v>
      </c>
      <c r="F1223" s="265" t="s">
        <v>170</v>
      </c>
      <c r="G1223" s="263"/>
      <c r="H1223" s="266">
        <v>1</v>
      </c>
      <c r="I1223" s="267"/>
      <c r="J1223" s="263"/>
      <c r="K1223" s="263"/>
      <c r="L1223" s="268"/>
      <c r="M1223" s="269"/>
      <c r="N1223" s="270"/>
      <c r="O1223" s="270"/>
      <c r="P1223" s="270"/>
      <c r="Q1223" s="270"/>
      <c r="R1223" s="270"/>
      <c r="S1223" s="270"/>
      <c r="T1223" s="271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T1223" s="272" t="s">
        <v>149</v>
      </c>
      <c r="AU1223" s="272" t="s">
        <v>147</v>
      </c>
      <c r="AV1223" s="15" t="s">
        <v>146</v>
      </c>
      <c r="AW1223" s="15" t="s">
        <v>30</v>
      </c>
      <c r="AX1223" s="15" t="s">
        <v>81</v>
      </c>
      <c r="AY1223" s="272" t="s">
        <v>139</v>
      </c>
    </row>
    <row r="1224" s="2" customFormat="1" ht="24.15" customHeight="1">
      <c r="A1224" s="38"/>
      <c r="B1224" s="39"/>
      <c r="C1224" s="215" t="s">
        <v>1569</v>
      </c>
      <c r="D1224" s="215" t="s">
        <v>142</v>
      </c>
      <c r="E1224" s="216" t="s">
        <v>1570</v>
      </c>
      <c r="F1224" s="217" t="s">
        <v>1571</v>
      </c>
      <c r="G1224" s="218" t="s">
        <v>166</v>
      </c>
      <c r="H1224" s="219">
        <v>5.0720000000000001</v>
      </c>
      <c r="I1224" s="220"/>
      <c r="J1224" s="221">
        <f>ROUND(I1224*H1224,2)</f>
        <v>0</v>
      </c>
      <c r="K1224" s="222"/>
      <c r="L1224" s="44"/>
      <c r="M1224" s="223" t="s">
        <v>1</v>
      </c>
      <c r="N1224" s="224" t="s">
        <v>39</v>
      </c>
      <c r="O1224" s="91"/>
      <c r="P1224" s="225">
        <f>O1224*H1224</f>
        <v>0</v>
      </c>
      <c r="Q1224" s="225">
        <v>5.0000000000000002E-05</v>
      </c>
      <c r="R1224" s="225">
        <f>Q1224*H1224</f>
        <v>0.00025360000000000004</v>
      </c>
      <c r="S1224" s="225">
        <v>0</v>
      </c>
      <c r="T1224" s="226">
        <f>S1224*H1224</f>
        <v>0</v>
      </c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R1224" s="227" t="s">
        <v>257</v>
      </c>
      <c r="AT1224" s="227" t="s">
        <v>142</v>
      </c>
      <c r="AU1224" s="227" t="s">
        <v>147</v>
      </c>
      <c r="AY1224" s="17" t="s">
        <v>139</v>
      </c>
      <c r="BE1224" s="228">
        <f>IF(N1224="základní",J1224,0)</f>
        <v>0</v>
      </c>
      <c r="BF1224" s="228">
        <f>IF(N1224="snížená",J1224,0)</f>
        <v>0</v>
      </c>
      <c r="BG1224" s="228">
        <f>IF(N1224="zákl. přenesená",J1224,0)</f>
        <v>0</v>
      </c>
      <c r="BH1224" s="228">
        <f>IF(N1224="sníž. přenesená",J1224,0)</f>
        <v>0</v>
      </c>
      <c r="BI1224" s="228">
        <f>IF(N1224="nulová",J1224,0)</f>
        <v>0</v>
      </c>
      <c r="BJ1224" s="17" t="s">
        <v>147</v>
      </c>
      <c r="BK1224" s="228">
        <f>ROUND(I1224*H1224,2)</f>
        <v>0</v>
      </c>
      <c r="BL1224" s="17" t="s">
        <v>257</v>
      </c>
      <c r="BM1224" s="227" t="s">
        <v>1572</v>
      </c>
    </row>
    <row r="1225" s="13" customFormat="1">
      <c r="A1225" s="13"/>
      <c r="B1225" s="229"/>
      <c r="C1225" s="230"/>
      <c r="D1225" s="231" t="s">
        <v>149</v>
      </c>
      <c r="E1225" s="232" t="s">
        <v>1</v>
      </c>
      <c r="F1225" s="233" t="s">
        <v>189</v>
      </c>
      <c r="G1225" s="230"/>
      <c r="H1225" s="232" t="s">
        <v>1</v>
      </c>
      <c r="I1225" s="234"/>
      <c r="J1225" s="230"/>
      <c r="K1225" s="230"/>
      <c r="L1225" s="235"/>
      <c r="M1225" s="236"/>
      <c r="N1225" s="237"/>
      <c r="O1225" s="237"/>
      <c r="P1225" s="237"/>
      <c r="Q1225" s="237"/>
      <c r="R1225" s="237"/>
      <c r="S1225" s="237"/>
      <c r="T1225" s="238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39" t="s">
        <v>149</v>
      </c>
      <c r="AU1225" s="239" t="s">
        <v>147</v>
      </c>
      <c r="AV1225" s="13" t="s">
        <v>81</v>
      </c>
      <c r="AW1225" s="13" t="s">
        <v>30</v>
      </c>
      <c r="AX1225" s="13" t="s">
        <v>73</v>
      </c>
      <c r="AY1225" s="239" t="s">
        <v>139</v>
      </c>
    </row>
    <row r="1226" s="14" customFormat="1">
      <c r="A1226" s="14"/>
      <c r="B1226" s="240"/>
      <c r="C1226" s="241"/>
      <c r="D1226" s="231" t="s">
        <v>149</v>
      </c>
      <c r="E1226" s="242" t="s">
        <v>1</v>
      </c>
      <c r="F1226" s="243" t="s">
        <v>190</v>
      </c>
      <c r="G1226" s="241"/>
      <c r="H1226" s="244">
        <v>2.508</v>
      </c>
      <c r="I1226" s="245"/>
      <c r="J1226" s="241"/>
      <c r="K1226" s="241"/>
      <c r="L1226" s="246"/>
      <c r="M1226" s="247"/>
      <c r="N1226" s="248"/>
      <c r="O1226" s="248"/>
      <c r="P1226" s="248"/>
      <c r="Q1226" s="248"/>
      <c r="R1226" s="248"/>
      <c r="S1226" s="248"/>
      <c r="T1226" s="249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50" t="s">
        <v>149</v>
      </c>
      <c r="AU1226" s="250" t="s">
        <v>147</v>
      </c>
      <c r="AV1226" s="14" t="s">
        <v>147</v>
      </c>
      <c r="AW1226" s="14" t="s">
        <v>30</v>
      </c>
      <c r="AX1226" s="14" t="s">
        <v>73</v>
      </c>
      <c r="AY1226" s="250" t="s">
        <v>139</v>
      </c>
    </row>
    <row r="1227" s="13" customFormat="1">
      <c r="A1227" s="13"/>
      <c r="B1227" s="229"/>
      <c r="C1227" s="230"/>
      <c r="D1227" s="231" t="s">
        <v>149</v>
      </c>
      <c r="E1227" s="232" t="s">
        <v>1</v>
      </c>
      <c r="F1227" s="233" t="s">
        <v>191</v>
      </c>
      <c r="G1227" s="230"/>
      <c r="H1227" s="232" t="s">
        <v>1</v>
      </c>
      <c r="I1227" s="234"/>
      <c r="J1227" s="230"/>
      <c r="K1227" s="230"/>
      <c r="L1227" s="235"/>
      <c r="M1227" s="236"/>
      <c r="N1227" s="237"/>
      <c r="O1227" s="237"/>
      <c r="P1227" s="237"/>
      <c r="Q1227" s="237"/>
      <c r="R1227" s="237"/>
      <c r="S1227" s="237"/>
      <c r="T1227" s="238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39" t="s">
        <v>149</v>
      </c>
      <c r="AU1227" s="239" t="s">
        <v>147</v>
      </c>
      <c r="AV1227" s="13" t="s">
        <v>81</v>
      </c>
      <c r="AW1227" s="13" t="s">
        <v>30</v>
      </c>
      <c r="AX1227" s="13" t="s">
        <v>73</v>
      </c>
      <c r="AY1227" s="239" t="s">
        <v>139</v>
      </c>
    </row>
    <row r="1228" s="14" customFormat="1">
      <c r="A1228" s="14"/>
      <c r="B1228" s="240"/>
      <c r="C1228" s="241"/>
      <c r="D1228" s="231" t="s">
        <v>149</v>
      </c>
      <c r="E1228" s="242" t="s">
        <v>1</v>
      </c>
      <c r="F1228" s="243" t="s">
        <v>192</v>
      </c>
      <c r="G1228" s="241"/>
      <c r="H1228" s="244">
        <v>1.006</v>
      </c>
      <c r="I1228" s="245"/>
      <c r="J1228" s="241"/>
      <c r="K1228" s="241"/>
      <c r="L1228" s="246"/>
      <c r="M1228" s="247"/>
      <c r="N1228" s="248"/>
      <c r="O1228" s="248"/>
      <c r="P1228" s="248"/>
      <c r="Q1228" s="248"/>
      <c r="R1228" s="248"/>
      <c r="S1228" s="248"/>
      <c r="T1228" s="249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50" t="s">
        <v>149</v>
      </c>
      <c r="AU1228" s="250" t="s">
        <v>147</v>
      </c>
      <c r="AV1228" s="14" t="s">
        <v>147</v>
      </c>
      <c r="AW1228" s="14" t="s">
        <v>30</v>
      </c>
      <c r="AX1228" s="14" t="s">
        <v>73</v>
      </c>
      <c r="AY1228" s="250" t="s">
        <v>139</v>
      </c>
    </row>
    <row r="1229" s="13" customFormat="1">
      <c r="A1229" s="13"/>
      <c r="B1229" s="229"/>
      <c r="C1229" s="230"/>
      <c r="D1229" s="231" t="s">
        <v>149</v>
      </c>
      <c r="E1229" s="232" t="s">
        <v>1</v>
      </c>
      <c r="F1229" s="233" t="s">
        <v>193</v>
      </c>
      <c r="G1229" s="230"/>
      <c r="H1229" s="232" t="s">
        <v>1</v>
      </c>
      <c r="I1229" s="234"/>
      <c r="J1229" s="230"/>
      <c r="K1229" s="230"/>
      <c r="L1229" s="235"/>
      <c r="M1229" s="236"/>
      <c r="N1229" s="237"/>
      <c r="O1229" s="237"/>
      <c r="P1229" s="237"/>
      <c r="Q1229" s="237"/>
      <c r="R1229" s="237"/>
      <c r="S1229" s="237"/>
      <c r="T1229" s="238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39" t="s">
        <v>149</v>
      </c>
      <c r="AU1229" s="239" t="s">
        <v>147</v>
      </c>
      <c r="AV1229" s="13" t="s">
        <v>81</v>
      </c>
      <c r="AW1229" s="13" t="s">
        <v>30</v>
      </c>
      <c r="AX1229" s="13" t="s">
        <v>73</v>
      </c>
      <c r="AY1229" s="239" t="s">
        <v>139</v>
      </c>
    </row>
    <row r="1230" s="14" customFormat="1">
      <c r="A1230" s="14"/>
      <c r="B1230" s="240"/>
      <c r="C1230" s="241"/>
      <c r="D1230" s="231" t="s">
        <v>149</v>
      </c>
      <c r="E1230" s="242" t="s">
        <v>1</v>
      </c>
      <c r="F1230" s="243" t="s">
        <v>194</v>
      </c>
      <c r="G1230" s="241"/>
      <c r="H1230" s="244">
        <v>1.5580000000000001</v>
      </c>
      <c r="I1230" s="245"/>
      <c r="J1230" s="241"/>
      <c r="K1230" s="241"/>
      <c r="L1230" s="246"/>
      <c r="M1230" s="247"/>
      <c r="N1230" s="248"/>
      <c r="O1230" s="248"/>
      <c r="P1230" s="248"/>
      <c r="Q1230" s="248"/>
      <c r="R1230" s="248"/>
      <c r="S1230" s="248"/>
      <c r="T1230" s="249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T1230" s="250" t="s">
        <v>149</v>
      </c>
      <c r="AU1230" s="250" t="s">
        <v>147</v>
      </c>
      <c r="AV1230" s="14" t="s">
        <v>147</v>
      </c>
      <c r="AW1230" s="14" t="s">
        <v>30</v>
      </c>
      <c r="AX1230" s="14" t="s">
        <v>73</v>
      </c>
      <c r="AY1230" s="250" t="s">
        <v>139</v>
      </c>
    </row>
    <row r="1231" s="15" customFormat="1">
      <c r="A1231" s="15"/>
      <c r="B1231" s="262"/>
      <c r="C1231" s="263"/>
      <c r="D1231" s="231" t="s">
        <v>149</v>
      </c>
      <c r="E1231" s="264" t="s">
        <v>1</v>
      </c>
      <c r="F1231" s="265" t="s">
        <v>170</v>
      </c>
      <c r="G1231" s="263"/>
      <c r="H1231" s="266">
        <v>5.0720000000000001</v>
      </c>
      <c r="I1231" s="267"/>
      <c r="J1231" s="263"/>
      <c r="K1231" s="263"/>
      <c r="L1231" s="268"/>
      <c r="M1231" s="269"/>
      <c r="N1231" s="270"/>
      <c r="O1231" s="270"/>
      <c r="P1231" s="270"/>
      <c r="Q1231" s="270"/>
      <c r="R1231" s="270"/>
      <c r="S1231" s="270"/>
      <c r="T1231" s="271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T1231" s="272" t="s">
        <v>149</v>
      </c>
      <c r="AU1231" s="272" t="s">
        <v>147</v>
      </c>
      <c r="AV1231" s="15" t="s">
        <v>146</v>
      </c>
      <c r="AW1231" s="15" t="s">
        <v>30</v>
      </c>
      <c r="AX1231" s="15" t="s">
        <v>81</v>
      </c>
      <c r="AY1231" s="272" t="s">
        <v>139</v>
      </c>
    </row>
    <row r="1232" s="2" customFormat="1" ht="24.15" customHeight="1">
      <c r="A1232" s="38"/>
      <c r="B1232" s="39"/>
      <c r="C1232" s="215" t="s">
        <v>1573</v>
      </c>
      <c r="D1232" s="215" t="s">
        <v>142</v>
      </c>
      <c r="E1232" s="216" t="s">
        <v>1574</v>
      </c>
      <c r="F1232" s="217" t="s">
        <v>1575</v>
      </c>
      <c r="G1232" s="218" t="s">
        <v>145</v>
      </c>
      <c r="H1232" s="219">
        <v>0.27300000000000002</v>
      </c>
      <c r="I1232" s="220"/>
      <c r="J1232" s="221">
        <f>ROUND(I1232*H1232,2)</f>
        <v>0</v>
      </c>
      <c r="K1232" s="222"/>
      <c r="L1232" s="44"/>
      <c r="M1232" s="223" t="s">
        <v>1</v>
      </c>
      <c r="N1232" s="224" t="s">
        <v>39</v>
      </c>
      <c r="O1232" s="91"/>
      <c r="P1232" s="225">
        <f>O1232*H1232</f>
        <v>0</v>
      </c>
      <c r="Q1232" s="225">
        <v>0</v>
      </c>
      <c r="R1232" s="225">
        <f>Q1232*H1232</f>
        <v>0</v>
      </c>
      <c r="S1232" s="225">
        <v>0</v>
      </c>
      <c r="T1232" s="226">
        <f>S1232*H1232</f>
        <v>0</v>
      </c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R1232" s="227" t="s">
        <v>257</v>
      </c>
      <c r="AT1232" s="227" t="s">
        <v>142</v>
      </c>
      <c r="AU1232" s="227" t="s">
        <v>147</v>
      </c>
      <c r="AY1232" s="17" t="s">
        <v>139</v>
      </c>
      <c r="BE1232" s="228">
        <f>IF(N1232="základní",J1232,0)</f>
        <v>0</v>
      </c>
      <c r="BF1232" s="228">
        <f>IF(N1232="snížená",J1232,0)</f>
        <v>0</v>
      </c>
      <c r="BG1232" s="228">
        <f>IF(N1232="zákl. přenesená",J1232,0)</f>
        <v>0</v>
      </c>
      <c r="BH1232" s="228">
        <f>IF(N1232="sníž. přenesená",J1232,0)</f>
        <v>0</v>
      </c>
      <c r="BI1232" s="228">
        <f>IF(N1232="nulová",J1232,0)</f>
        <v>0</v>
      </c>
      <c r="BJ1232" s="17" t="s">
        <v>147</v>
      </c>
      <c r="BK1232" s="228">
        <f>ROUND(I1232*H1232,2)</f>
        <v>0</v>
      </c>
      <c r="BL1232" s="17" t="s">
        <v>257</v>
      </c>
      <c r="BM1232" s="227" t="s">
        <v>1576</v>
      </c>
    </row>
    <row r="1233" s="2" customFormat="1" ht="33" customHeight="1">
      <c r="A1233" s="38"/>
      <c r="B1233" s="39"/>
      <c r="C1233" s="215" t="s">
        <v>1577</v>
      </c>
      <c r="D1233" s="215" t="s">
        <v>142</v>
      </c>
      <c r="E1233" s="216" t="s">
        <v>1578</v>
      </c>
      <c r="F1233" s="217" t="s">
        <v>1579</v>
      </c>
      <c r="G1233" s="218" t="s">
        <v>145</v>
      </c>
      <c r="H1233" s="219">
        <v>0.54600000000000004</v>
      </c>
      <c r="I1233" s="220"/>
      <c r="J1233" s="221">
        <f>ROUND(I1233*H1233,2)</f>
        <v>0</v>
      </c>
      <c r="K1233" s="222"/>
      <c r="L1233" s="44"/>
      <c r="M1233" s="223" t="s">
        <v>1</v>
      </c>
      <c r="N1233" s="224" t="s">
        <v>39</v>
      </c>
      <c r="O1233" s="91"/>
      <c r="P1233" s="225">
        <f>O1233*H1233</f>
        <v>0</v>
      </c>
      <c r="Q1233" s="225">
        <v>0</v>
      </c>
      <c r="R1233" s="225">
        <f>Q1233*H1233</f>
        <v>0</v>
      </c>
      <c r="S1233" s="225">
        <v>0</v>
      </c>
      <c r="T1233" s="226">
        <f>S1233*H1233</f>
        <v>0</v>
      </c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R1233" s="227" t="s">
        <v>257</v>
      </c>
      <c r="AT1233" s="227" t="s">
        <v>142</v>
      </c>
      <c r="AU1233" s="227" t="s">
        <v>147</v>
      </c>
      <c r="AY1233" s="17" t="s">
        <v>139</v>
      </c>
      <c r="BE1233" s="228">
        <f>IF(N1233="základní",J1233,0)</f>
        <v>0</v>
      </c>
      <c r="BF1233" s="228">
        <f>IF(N1233="snížená",J1233,0)</f>
        <v>0</v>
      </c>
      <c r="BG1233" s="228">
        <f>IF(N1233="zákl. přenesená",J1233,0)</f>
        <v>0</v>
      </c>
      <c r="BH1233" s="228">
        <f>IF(N1233="sníž. přenesená",J1233,0)</f>
        <v>0</v>
      </c>
      <c r="BI1233" s="228">
        <f>IF(N1233="nulová",J1233,0)</f>
        <v>0</v>
      </c>
      <c r="BJ1233" s="17" t="s">
        <v>147</v>
      </c>
      <c r="BK1233" s="228">
        <f>ROUND(I1233*H1233,2)</f>
        <v>0</v>
      </c>
      <c r="BL1233" s="17" t="s">
        <v>257</v>
      </c>
      <c r="BM1233" s="227" t="s">
        <v>1580</v>
      </c>
    </row>
    <row r="1234" s="14" customFormat="1">
      <c r="A1234" s="14"/>
      <c r="B1234" s="240"/>
      <c r="C1234" s="241"/>
      <c r="D1234" s="231" t="s">
        <v>149</v>
      </c>
      <c r="E1234" s="241"/>
      <c r="F1234" s="243" t="s">
        <v>1581</v>
      </c>
      <c r="G1234" s="241"/>
      <c r="H1234" s="244">
        <v>0.54600000000000004</v>
      </c>
      <c r="I1234" s="245"/>
      <c r="J1234" s="241"/>
      <c r="K1234" s="241"/>
      <c r="L1234" s="246"/>
      <c r="M1234" s="247"/>
      <c r="N1234" s="248"/>
      <c r="O1234" s="248"/>
      <c r="P1234" s="248"/>
      <c r="Q1234" s="248"/>
      <c r="R1234" s="248"/>
      <c r="S1234" s="248"/>
      <c r="T1234" s="249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0" t="s">
        <v>149</v>
      </c>
      <c r="AU1234" s="250" t="s">
        <v>147</v>
      </c>
      <c r="AV1234" s="14" t="s">
        <v>147</v>
      </c>
      <c r="AW1234" s="14" t="s">
        <v>4</v>
      </c>
      <c r="AX1234" s="14" t="s">
        <v>81</v>
      </c>
      <c r="AY1234" s="250" t="s">
        <v>139</v>
      </c>
    </row>
    <row r="1235" s="12" customFormat="1" ht="22.8" customHeight="1">
      <c r="A1235" s="12"/>
      <c r="B1235" s="199"/>
      <c r="C1235" s="200"/>
      <c r="D1235" s="201" t="s">
        <v>72</v>
      </c>
      <c r="E1235" s="213" t="s">
        <v>1582</v>
      </c>
      <c r="F1235" s="213" t="s">
        <v>1583</v>
      </c>
      <c r="G1235" s="200"/>
      <c r="H1235" s="200"/>
      <c r="I1235" s="203"/>
      <c r="J1235" s="214">
        <f>BK1235</f>
        <v>0</v>
      </c>
      <c r="K1235" s="200"/>
      <c r="L1235" s="205"/>
      <c r="M1235" s="206"/>
      <c r="N1235" s="207"/>
      <c r="O1235" s="207"/>
      <c r="P1235" s="208">
        <f>SUM(P1236:P1301)</f>
        <v>0</v>
      </c>
      <c r="Q1235" s="207"/>
      <c r="R1235" s="208">
        <f>SUM(R1236:R1301)</f>
        <v>0.019530869999999999</v>
      </c>
      <c r="S1235" s="207"/>
      <c r="T1235" s="209">
        <f>SUM(T1236:T1301)</f>
        <v>0.024120000000000003</v>
      </c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R1235" s="210" t="s">
        <v>147</v>
      </c>
      <c r="AT1235" s="211" t="s">
        <v>72</v>
      </c>
      <c r="AU1235" s="211" t="s">
        <v>81</v>
      </c>
      <c r="AY1235" s="210" t="s">
        <v>139</v>
      </c>
      <c r="BK1235" s="212">
        <f>SUM(BK1236:BK1301)</f>
        <v>0</v>
      </c>
    </row>
    <row r="1236" s="2" customFormat="1" ht="24.15" customHeight="1">
      <c r="A1236" s="38"/>
      <c r="B1236" s="39"/>
      <c r="C1236" s="215" t="s">
        <v>1584</v>
      </c>
      <c r="D1236" s="215" t="s">
        <v>142</v>
      </c>
      <c r="E1236" s="216" t="s">
        <v>1585</v>
      </c>
      <c r="F1236" s="217" t="s">
        <v>1586</v>
      </c>
      <c r="G1236" s="218" t="s">
        <v>174</v>
      </c>
      <c r="H1236" s="219">
        <v>24.120000000000001</v>
      </c>
      <c r="I1236" s="220"/>
      <c r="J1236" s="221">
        <f>ROUND(I1236*H1236,2)</f>
        <v>0</v>
      </c>
      <c r="K1236" s="222"/>
      <c r="L1236" s="44"/>
      <c r="M1236" s="223" t="s">
        <v>1</v>
      </c>
      <c r="N1236" s="224" t="s">
        <v>39</v>
      </c>
      <c r="O1236" s="91"/>
      <c r="P1236" s="225">
        <f>O1236*H1236</f>
        <v>0</v>
      </c>
      <c r="Q1236" s="225">
        <v>0</v>
      </c>
      <c r="R1236" s="225">
        <f>Q1236*H1236</f>
        <v>0</v>
      </c>
      <c r="S1236" s="225">
        <v>0.001</v>
      </c>
      <c r="T1236" s="226">
        <f>S1236*H1236</f>
        <v>0.024120000000000003</v>
      </c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R1236" s="227" t="s">
        <v>257</v>
      </c>
      <c r="AT1236" s="227" t="s">
        <v>142</v>
      </c>
      <c r="AU1236" s="227" t="s">
        <v>147</v>
      </c>
      <c r="AY1236" s="17" t="s">
        <v>139</v>
      </c>
      <c r="BE1236" s="228">
        <f>IF(N1236="základní",J1236,0)</f>
        <v>0</v>
      </c>
      <c r="BF1236" s="228">
        <f>IF(N1236="snížená",J1236,0)</f>
        <v>0</v>
      </c>
      <c r="BG1236" s="228">
        <f>IF(N1236="zákl. přenesená",J1236,0)</f>
        <v>0</v>
      </c>
      <c r="BH1236" s="228">
        <f>IF(N1236="sníž. přenesená",J1236,0)</f>
        <v>0</v>
      </c>
      <c r="BI1236" s="228">
        <f>IF(N1236="nulová",J1236,0)</f>
        <v>0</v>
      </c>
      <c r="BJ1236" s="17" t="s">
        <v>147</v>
      </c>
      <c r="BK1236" s="228">
        <f>ROUND(I1236*H1236,2)</f>
        <v>0</v>
      </c>
      <c r="BL1236" s="17" t="s">
        <v>257</v>
      </c>
      <c r="BM1236" s="227" t="s">
        <v>1587</v>
      </c>
    </row>
    <row r="1237" s="13" customFormat="1">
      <c r="A1237" s="13"/>
      <c r="B1237" s="229"/>
      <c r="C1237" s="230"/>
      <c r="D1237" s="231" t="s">
        <v>149</v>
      </c>
      <c r="E1237" s="232" t="s">
        <v>1</v>
      </c>
      <c r="F1237" s="233" t="s">
        <v>938</v>
      </c>
      <c r="G1237" s="230"/>
      <c r="H1237" s="232" t="s">
        <v>1</v>
      </c>
      <c r="I1237" s="234"/>
      <c r="J1237" s="230"/>
      <c r="K1237" s="230"/>
      <c r="L1237" s="235"/>
      <c r="M1237" s="236"/>
      <c r="N1237" s="237"/>
      <c r="O1237" s="237"/>
      <c r="P1237" s="237"/>
      <c r="Q1237" s="237"/>
      <c r="R1237" s="237"/>
      <c r="S1237" s="237"/>
      <c r="T1237" s="238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39" t="s">
        <v>149</v>
      </c>
      <c r="AU1237" s="239" t="s">
        <v>147</v>
      </c>
      <c r="AV1237" s="13" t="s">
        <v>81</v>
      </c>
      <c r="AW1237" s="13" t="s">
        <v>30</v>
      </c>
      <c r="AX1237" s="13" t="s">
        <v>73</v>
      </c>
      <c r="AY1237" s="239" t="s">
        <v>139</v>
      </c>
    </row>
    <row r="1238" s="14" customFormat="1">
      <c r="A1238" s="14"/>
      <c r="B1238" s="240"/>
      <c r="C1238" s="241"/>
      <c r="D1238" s="231" t="s">
        <v>149</v>
      </c>
      <c r="E1238" s="242" t="s">
        <v>1</v>
      </c>
      <c r="F1238" s="243" t="s">
        <v>1588</v>
      </c>
      <c r="G1238" s="241"/>
      <c r="H1238" s="244">
        <v>18.260000000000002</v>
      </c>
      <c r="I1238" s="245"/>
      <c r="J1238" s="241"/>
      <c r="K1238" s="241"/>
      <c r="L1238" s="246"/>
      <c r="M1238" s="247"/>
      <c r="N1238" s="248"/>
      <c r="O1238" s="248"/>
      <c r="P1238" s="248"/>
      <c r="Q1238" s="248"/>
      <c r="R1238" s="248"/>
      <c r="S1238" s="248"/>
      <c r="T1238" s="249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50" t="s">
        <v>149</v>
      </c>
      <c r="AU1238" s="250" t="s">
        <v>147</v>
      </c>
      <c r="AV1238" s="14" t="s">
        <v>147</v>
      </c>
      <c r="AW1238" s="14" t="s">
        <v>30</v>
      </c>
      <c r="AX1238" s="14" t="s">
        <v>73</v>
      </c>
      <c r="AY1238" s="250" t="s">
        <v>139</v>
      </c>
    </row>
    <row r="1239" s="13" customFormat="1">
      <c r="A1239" s="13"/>
      <c r="B1239" s="229"/>
      <c r="C1239" s="230"/>
      <c r="D1239" s="231" t="s">
        <v>149</v>
      </c>
      <c r="E1239" s="232" t="s">
        <v>1</v>
      </c>
      <c r="F1239" s="233" t="s">
        <v>823</v>
      </c>
      <c r="G1239" s="230"/>
      <c r="H1239" s="232" t="s">
        <v>1</v>
      </c>
      <c r="I1239" s="234"/>
      <c r="J1239" s="230"/>
      <c r="K1239" s="230"/>
      <c r="L1239" s="235"/>
      <c r="M1239" s="236"/>
      <c r="N1239" s="237"/>
      <c r="O1239" s="237"/>
      <c r="P1239" s="237"/>
      <c r="Q1239" s="237"/>
      <c r="R1239" s="237"/>
      <c r="S1239" s="237"/>
      <c r="T1239" s="238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39" t="s">
        <v>149</v>
      </c>
      <c r="AU1239" s="239" t="s">
        <v>147</v>
      </c>
      <c r="AV1239" s="13" t="s">
        <v>81</v>
      </c>
      <c r="AW1239" s="13" t="s">
        <v>30</v>
      </c>
      <c r="AX1239" s="13" t="s">
        <v>73</v>
      </c>
      <c r="AY1239" s="239" t="s">
        <v>139</v>
      </c>
    </row>
    <row r="1240" s="14" customFormat="1">
      <c r="A1240" s="14"/>
      <c r="B1240" s="240"/>
      <c r="C1240" s="241"/>
      <c r="D1240" s="231" t="s">
        <v>149</v>
      </c>
      <c r="E1240" s="242" t="s">
        <v>1</v>
      </c>
      <c r="F1240" s="243" t="s">
        <v>1589</v>
      </c>
      <c r="G1240" s="241"/>
      <c r="H1240" s="244">
        <v>5.8600000000000003</v>
      </c>
      <c r="I1240" s="245"/>
      <c r="J1240" s="241"/>
      <c r="K1240" s="241"/>
      <c r="L1240" s="246"/>
      <c r="M1240" s="247"/>
      <c r="N1240" s="248"/>
      <c r="O1240" s="248"/>
      <c r="P1240" s="248"/>
      <c r="Q1240" s="248"/>
      <c r="R1240" s="248"/>
      <c r="S1240" s="248"/>
      <c r="T1240" s="249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50" t="s">
        <v>149</v>
      </c>
      <c r="AU1240" s="250" t="s">
        <v>147</v>
      </c>
      <c r="AV1240" s="14" t="s">
        <v>147</v>
      </c>
      <c r="AW1240" s="14" t="s">
        <v>30</v>
      </c>
      <c r="AX1240" s="14" t="s">
        <v>73</v>
      </c>
      <c r="AY1240" s="250" t="s">
        <v>139</v>
      </c>
    </row>
    <row r="1241" s="15" customFormat="1">
      <c r="A1241" s="15"/>
      <c r="B1241" s="262"/>
      <c r="C1241" s="263"/>
      <c r="D1241" s="231" t="s">
        <v>149</v>
      </c>
      <c r="E1241" s="264" t="s">
        <v>1</v>
      </c>
      <c r="F1241" s="265" t="s">
        <v>170</v>
      </c>
      <c r="G1241" s="263"/>
      <c r="H1241" s="266">
        <v>24.120000000000001</v>
      </c>
      <c r="I1241" s="267"/>
      <c r="J1241" s="263"/>
      <c r="K1241" s="263"/>
      <c r="L1241" s="268"/>
      <c r="M1241" s="269"/>
      <c r="N1241" s="270"/>
      <c r="O1241" s="270"/>
      <c r="P1241" s="270"/>
      <c r="Q1241" s="270"/>
      <c r="R1241" s="270"/>
      <c r="S1241" s="270"/>
      <c r="T1241" s="271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T1241" s="272" t="s">
        <v>149</v>
      </c>
      <c r="AU1241" s="272" t="s">
        <v>147</v>
      </c>
      <c r="AV1241" s="15" t="s">
        <v>146</v>
      </c>
      <c r="AW1241" s="15" t="s">
        <v>30</v>
      </c>
      <c r="AX1241" s="15" t="s">
        <v>81</v>
      </c>
      <c r="AY1241" s="272" t="s">
        <v>139</v>
      </c>
    </row>
    <row r="1242" s="2" customFormat="1" ht="16.5" customHeight="1">
      <c r="A1242" s="38"/>
      <c r="B1242" s="39"/>
      <c r="C1242" s="215" t="s">
        <v>1590</v>
      </c>
      <c r="D1242" s="215" t="s">
        <v>142</v>
      </c>
      <c r="E1242" s="216" t="s">
        <v>1591</v>
      </c>
      <c r="F1242" s="217" t="s">
        <v>1592</v>
      </c>
      <c r="G1242" s="218" t="s">
        <v>174</v>
      </c>
      <c r="H1242" s="219">
        <v>40.219999999999999</v>
      </c>
      <c r="I1242" s="220"/>
      <c r="J1242" s="221">
        <f>ROUND(I1242*H1242,2)</f>
        <v>0</v>
      </c>
      <c r="K1242" s="222"/>
      <c r="L1242" s="44"/>
      <c r="M1242" s="223" t="s">
        <v>1</v>
      </c>
      <c r="N1242" s="224" t="s">
        <v>39</v>
      </c>
      <c r="O1242" s="91"/>
      <c r="P1242" s="225">
        <f>O1242*H1242</f>
        <v>0</v>
      </c>
      <c r="Q1242" s="225">
        <v>0</v>
      </c>
      <c r="R1242" s="225">
        <f>Q1242*H1242</f>
        <v>0</v>
      </c>
      <c r="S1242" s="225">
        <v>0</v>
      </c>
      <c r="T1242" s="226">
        <f>S1242*H1242</f>
        <v>0</v>
      </c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R1242" s="227" t="s">
        <v>257</v>
      </c>
      <c r="AT1242" s="227" t="s">
        <v>142</v>
      </c>
      <c r="AU1242" s="227" t="s">
        <v>147</v>
      </c>
      <c r="AY1242" s="17" t="s">
        <v>139</v>
      </c>
      <c r="BE1242" s="228">
        <f>IF(N1242="základní",J1242,0)</f>
        <v>0</v>
      </c>
      <c r="BF1242" s="228">
        <f>IF(N1242="snížená",J1242,0)</f>
        <v>0</v>
      </c>
      <c r="BG1242" s="228">
        <f>IF(N1242="zákl. přenesená",J1242,0)</f>
        <v>0</v>
      </c>
      <c r="BH1242" s="228">
        <f>IF(N1242="sníž. přenesená",J1242,0)</f>
        <v>0</v>
      </c>
      <c r="BI1242" s="228">
        <f>IF(N1242="nulová",J1242,0)</f>
        <v>0</v>
      </c>
      <c r="BJ1242" s="17" t="s">
        <v>147</v>
      </c>
      <c r="BK1242" s="228">
        <f>ROUND(I1242*H1242,2)</f>
        <v>0</v>
      </c>
      <c r="BL1242" s="17" t="s">
        <v>257</v>
      </c>
      <c r="BM1242" s="227" t="s">
        <v>1593</v>
      </c>
    </row>
    <row r="1243" s="13" customFormat="1">
      <c r="A1243" s="13"/>
      <c r="B1243" s="229"/>
      <c r="C1243" s="230"/>
      <c r="D1243" s="231" t="s">
        <v>149</v>
      </c>
      <c r="E1243" s="232" t="s">
        <v>1</v>
      </c>
      <c r="F1243" s="233" t="s">
        <v>1594</v>
      </c>
      <c r="G1243" s="230"/>
      <c r="H1243" s="232" t="s">
        <v>1</v>
      </c>
      <c r="I1243" s="234"/>
      <c r="J1243" s="230"/>
      <c r="K1243" s="230"/>
      <c r="L1243" s="235"/>
      <c r="M1243" s="236"/>
      <c r="N1243" s="237"/>
      <c r="O1243" s="237"/>
      <c r="P1243" s="237"/>
      <c r="Q1243" s="237"/>
      <c r="R1243" s="237"/>
      <c r="S1243" s="237"/>
      <c r="T1243" s="238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9" t="s">
        <v>149</v>
      </c>
      <c r="AU1243" s="239" t="s">
        <v>147</v>
      </c>
      <c r="AV1243" s="13" t="s">
        <v>81</v>
      </c>
      <c r="AW1243" s="13" t="s">
        <v>30</v>
      </c>
      <c r="AX1243" s="13" t="s">
        <v>73</v>
      </c>
      <c r="AY1243" s="239" t="s">
        <v>139</v>
      </c>
    </row>
    <row r="1244" s="13" customFormat="1">
      <c r="A1244" s="13"/>
      <c r="B1244" s="229"/>
      <c r="C1244" s="230"/>
      <c r="D1244" s="231" t="s">
        <v>149</v>
      </c>
      <c r="E1244" s="232" t="s">
        <v>1</v>
      </c>
      <c r="F1244" s="233" t="s">
        <v>1013</v>
      </c>
      <c r="G1244" s="230"/>
      <c r="H1244" s="232" t="s">
        <v>1</v>
      </c>
      <c r="I1244" s="234"/>
      <c r="J1244" s="230"/>
      <c r="K1244" s="230"/>
      <c r="L1244" s="235"/>
      <c r="M1244" s="236"/>
      <c r="N1244" s="237"/>
      <c r="O1244" s="237"/>
      <c r="P1244" s="237"/>
      <c r="Q1244" s="237"/>
      <c r="R1244" s="237"/>
      <c r="S1244" s="237"/>
      <c r="T1244" s="238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39" t="s">
        <v>149</v>
      </c>
      <c r="AU1244" s="239" t="s">
        <v>147</v>
      </c>
      <c r="AV1244" s="13" t="s">
        <v>81</v>
      </c>
      <c r="AW1244" s="13" t="s">
        <v>30</v>
      </c>
      <c r="AX1244" s="13" t="s">
        <v>73</v>
      </c>
      <c r="AY1244" s="239" t="s">
        <v>139</v>
      </c>
    </row>
    <row r="1245" s="14" customFormat="1">
      <c r="A1245" s="14"/>
      <c r="B1245" s="240"/>
      <c r="C1245" s="241"/>
      <c r="D1245" s="231" t="s">
        <v>149</v>
      </c>
      <c r="E1245" s="242" t="s">
        <v>1</v>
      </c>
      <c r="F1245" s="243" t="s">
        <v>1595</v>
      </c>
      <c r="G1245" s="241"/>
      <c r="H1245" s="244">
        <v>10.84</v>
      </c>
      <c r="I1245" s="245"/>
      <c r="J1245" s="241"/>
      <c r="K1245" s="241"/>
      <c r="L1245" s="246"/>
      <c r="M1245" s="247"/>
      <c r="N1245" s="248"/>
      <c r="O1245" s="248"/>
      <c r="P1245" s="248"/>
      <c r="Q1245" s="248"/>
      <c r="R1245" s="248"/>
      <c r="S1245" s="248"/>
      <c r="T1245" s="249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50" t="s">
        <v>149</v>
      </c>
      <c r="AU1245" s="250" t="s">
        <v>147</v>
      </c>
      <c r="AV1245" s="14" t="s">
        <v>147</v>
      </c>
      <c r="AW1245" s="14" t="s">
        <v>30</v>
      </c>
      <c r="AX1245" s="14" t="s">
        <v>73</v>
      </c>
      <c r="AY1245" s="250" t="s">
        <v>139</v>
      </c>
    </row>
    <row r="1246" s="13" customFormat="1">
      <c r="A1246" s="13"/>
      <c r="B1246" s="229"/>
      <c r="C1246" s="230"/>
      <c r="D1246" s="231" t="s">
        <v>149</v>
      </c>
      <c r="E1246" s="232" t="s">
        <v>1</v>
      </c>
      <c r="F1246" s="233" t="s">
        <v>823</v>
      </c>
      <c r="G1246" s="230"/>
      <c r="H1246" s="232" t="s">
        <v>1</v>
      </c>
      <c r="I1246" s="234"/>
      <c r="J1246" s="230"/>
      <c r="K1246" s="230"/>
      <c r="L1246" s="235"/>
      <c r="M1246" s="236"/>
      <c r="N1246" s="237"/>
      <c r="O1246" s="237"/>
      <c r="P1246" s="237"/>
      <c r="Q1246" s="237"/>
      <c r="R1246" s="237"/>
      <c r="S1246" s="237"/>
      <c r="T1246" s="238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39" t="s">
        <v>149</v>
      </c>
      <c r="AU1246" s="239" t="s">
        <v>147</v>
      </c>
      <c r="AV1246" s="13" t="s">
        <v>81</v>
      </c>
      <c r="AW1246" s="13" t="s">
        <v>30</v>
      </c>
      <c r="AX1246" s="13" t="s">
        <v>73</v>
      </c>
      <c r="AY1246" s="239" t="s">
        <v>139</v>
      </c>
    </row>
    <row r="1247" s="14" customFormat="1">
      <c r="A1247" s="14"/>
      <c r="B1247" s="240"/>
      <c r="C1247" s="241"/>
      <c r="D1247" s="231" t="s">
        <v>149</v>
      </c>
      <c r="E1247" s="242" t="s">
        <v>1</v>
      </c>
      <c r="F1247" s="243" t="s">
        <v>1596</v>
      </c>
      <c r="G1247" s="241"/>
      <c r="H1247" s="244">
        <v>11.119999999999999</v>
      </c>
      <c r="I1247" s="245"/>
      <c r="J1247" s="241"/>
      <c r="K1247" s="241"/>
      <c r="L1247" s="246"/>
      <c r="M1247" s="247"/>
      <c r="N1247" s="248"/>
      <c r="O1247" s="248"/>
      <c r="P1247" s="248"/>
      <c r="Q1247" s="248"/>
      <c r="R1247" s="248"/>
      <c r="S1247" s="248"/>
      <c r="T1247" s="249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0" t="s">
        <v>149</v>
      </c>
      <c r="AU1247" s="250" t="s">
        <v>147</v>
      </c>
      <c r="AV1247" s="14" t="s">
        <v>147</v>
      </c>
      <c r="AW1247" s="14" t="s">
        <v>30</v>
      </c>
      <c r="AX1247" s="14" t="s">
        <v>73</v>
      </c>
      <c r="AY1247" s="250" t="s">
        <v>139</v>
      </c>
    </row>
    <row r="1248" s="13" customFormat="1">
      <c r="A1248" s="13"/>
      <c r="B1248" s="229"/>
      <c r="C1248" s="230"/>
      <c r="D1248" s="231" t="s">
        <v>149</v>
      </c>
      <c r="E1248" s="232" t="s">
        <v>1</v>
      </c>
      <c r="F1248" s="233" t="s">
        <v>1597</v>
      </c>
      <c r="G1248" s="230"/>
      <c r="H1248" s="232" t="s">
        <v>1</v>
      </c>
      <c r="I1248" s="234"/>
      <c r="J1248" s="230"/>
      <c r="K1248" s="230"/>
      <c r="L1248" s="235"/>
      <c r="M1248" s="236"/>
      <c r="N1248" s="237"/>
      <c r="O1248" s="237"/>
      <c r="P1248" s="237"/>
      <c r="Q1248" s="237"/>
      <c r="R1248" s="237"/>
      <c r="S1248" s="237"/>
      <c r="T1248" s="238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39" t="s">
        <v>149</v>
      </c>
      <c r="AU1248" s="239" t="s">
        <v>147</v>
      </c>
      <c r="AV1248" s="13" t="s">
        <v>81</v>
      </c>
      <c r="AW1248" s="13" t="s">
        <v>30</v>
      </c>
      <c r="AX1248" s="13" t="s">
        <v>73</v>
      </c>
      <c r="AY1248" s="239" t="s">
        <v>139</v>
      </c>
    </row>
    <row r="1249" s="13" customFormat="1">
      <c r="A1249" s="13"/>
      <c r="B1249" s="229"/>
      <c r="C1249" s="230"/>
      <c r="D1249" s="231" t="s">
        <v>149</v>
      </c>
      <c r="E1249" s="232" t="s">
        <v>1</v>
      </c>
      <c r="F1249" s="233" t="s">
        <v>938</v>
      </c>
      <c r="G1249" s="230"/>
      <c r="H1249" s="232" t="s">
        <v>1</v>
      </c>
      <c r="I1249" s="234"/>
      <c r="J1249" s="230"/>
      <c r="K1249" s="230"/>
      <c r="L1249" s="235"/>
      <c r="M1249" s="236"/>
      <c r="N1249" s="237"/>
      <c r="O1249" s="237"/>
      <c r="P1249" s="237"/>
      <c r="Q1249" s="237"/>
      <c r="R1249" s="237"/>
      <c r="S1249" s="237"/>
      <c r="T1249" s="238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9" t="s">
        <v>149</v>
      </c>
      <c r="AU1249" s="239" t="s">
        <v>147</v>
      </c>
      <c r="AV1249" s="13" t="s">
        <v>81</v>
      </c>
      <c r="AW1249" s="13" t="s">
        <v>30</v>
      </c>
      <c r="AX1249" s="13" t="s">
        <v>73</v>
      </c>
      <c r="AY1249" s="239" t="s">
        <v>139</v>
      </c>
    </row>
    <row r="1250" s="14" customFormat="1">
      <c r="A1250" s="14"/>
      <c r="B1250" s="240"/>
      <c r="C1250" s="241"/>
      <c r="D1250" s="231" t="s">
        <v>149</v>
      </c>
      <c r="E1250" s="242" t="s">
        <v>1</v>
      </c>
      <c r="F1250" s="243" t="s">
        <v>1588</v>
      </c>
      <c r="G1250" s="241"/>
      <c r="H1250" s="244">
        <v>18.260000000000002</v>
      </c>
      <c r="I1250" s="245"/>
      <c r="J1250" s="241"/>
      <c r="K1250" s="241"/>
      <c r="L1250" s="246"/>
      <c r="M1250" s="247"/>
      <c r="N1250" s="248"/>
      <c r="O1250" s="248"/>
      <c r="P1250" s="248"/>
      <c r="Q1250" s="248"/>
      <c r="R1250" s="248"/>
      <c r="S1250" s="248"/>
      <c r="T1250" s="249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50" t="s">
        <v>149</v>
      </c>
      <c r="AU1250" s="250" t="s">
        <v>147</v>
      </c>
      <c r="AV1250" s="14" t="s">
        <v>147</v>
      </c>
      <c r="AW1250" s="14" t="s">
        <v>30</v>
      </c>
      <c r="AX1250" s="14" t="s">
        <v>73</v>
      </c>
      <c r="AY1250" s="250" t="s">
        <v>139</v>
      </c>
    </row>
    <row r="1251" s="15" customFormat="1">
      <c r="A1251" s="15"/>
      <c r="B1251" s="262"/>
      <c r="C1251" s="263"/>
      <c r="D1251" s="231" t="s">
        <v>149</v>
      </c>
      <c r="E1251" s="264" t="s">
        <v>1</v>
      </c>
      <c r="F1251" s="265" t="s">
        <v>170</v>
      </c>
      <c r="G1251" s="263"/>
      <c r="H1251" s="266">
        <v>40.219999999999999</v>
      </c>
      <c r="I1251" s="267"/>
      <c r="J1251" s="263"/>
      <c r="K1251" s="263"/>
      <c r="L1251" s="268"/>
      <c r="M1251" s="269"/>
      <c r="N1251" s="270"/>
      <c r="O1251" s="270"/>
      <c r="P1251" s="270"/>
      <c r="Q1251" s="270"/>
      <c r="R1251" s="270"/>
      <c r="S1251" s="270"/>
      <c r="T1251" s="271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T1251" s="272" t="s">
        <v>149</v>
      </c>
      <c r="AU1251" s="272" t="s">
        <v>147</v>
      </c>
      <c r="AV1251" s="15" t="s">
        <v>146</v>
      </c>
      <c r="AW1251" s="15" t="s">
        <v>30</v>
      </c>
      <c r="AX1251" s="15" t="s">
        <v>81</v>
      </c>
      <c r="AY1251" s="272" t="s">
        <v>139</v>
      </c>
    </row>
    <row r="1252" s="2" customFormat="1" ht="16.5" customHeight="1">
      <c r="A1252" s="38"/>
      <c r="B1252" s="39"/>
      <c r="C1252" s="251" t="s">
        <v>1598</v>
      </c>
      <c r="D1252" s="251" t="s">
        <v>152</v>
      </c>
      <c r="E1252" s="252" t="s">
        <v>1599</v>
      </c>
      <c r="F1252" s="253" t="s">
        <v>1600</v>
      </c>
      <c r="G1252" s="254" t="s">
        <v>174</v>
      </c>
      <c r="H1252" s="255">
        <v>19.721</v>
      </c>
      <c r="I1252" s="256"/>
      <c r="J1252" s="257">
        <f>ROUND(I1252*H1252,2)</f>
        <v>0</v>
      </c>
      <c r="K1252" s="258"/>
      <c r="L1252" s="259"/>
      <c r="M1252" s="260" t="s">
        <v>1</v>
      </c>
      <c r="N1252" s="261" t="s">
        <v>39</v>
      </c>
      <c r="O1252" s="91"/>
      <c r="P1252" s="225">
        <f>O1252*H1252</f>
        <v>0</v>
      </c>
      <c r="Q1252" s="225">
        <v>0.00020000000000000001</v>
      </c>
      <c r="R1252" s="225">
        <f>Q1252*H1252</f>
        <v>0.0039442000000000001</v>
      </c>
      <c r="S1252" s="225">
        <v>0</v>
      </c>
      <c r="T1252" s="226">
        <f>S1252*H1252</f>
        <v>0</v>
      </c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R1252" s="227" t="s">
        <v>338</v>
      </c>
      <c r="AT1252" s="227" t="s">
        <v>152</v>
      </c>
      <c r="AU1252" s="227" t="s">
        <v>147</v>
      </c>
      <c r="AY1252" s="17" t="s">
        <v>139</v>
      </c>
      <c r="BE1252" s="228">
        <f>IF(N1252="základní",J1252,0)</f>
        <v>0</v>
      </c>
      <c r="BF1252" s="228">
        <f>IF(N1252="snížená",J1252,0)</f>
        <v>0</v>
      </c>
      <c r="BG1252" s="228">
        <f>IF(N1252="zákl. přenesená",J1252,0)</f>
        <v>0</v>
      </c>
      <c r="BH1252" s="228">
        <f>IF(N1252="sníž. přenesená",J1252,0)</f>
        <v>0</v>
      </c>
      <c r="BI1252" s="228">
        <f>IF(N1252="nulová",J1252,0)</f>
        <v>0</v>
      </c>
      <c r="BJ1252" s="17" t="s">
        <v>147</v>
      </c>
      <c r="BK1252" s="228">
        <f>ROUND(I1252*H1252,2)</f>
        <v>0</v>
      </c>
      <c r="BL1252" s="17" t="s">
        <v>257</v>
      </c>
      <c r="BM1252" s="227" t="s">
        <v>1601</v>
      </c>
    </row>
    <row r="1253" s="13" customFormat="1">
      <c r="A1253" s="13"/>
      <c r="B1253" s="229"/>
      <c r="C1253" s="230"/>
      <c r="D1253" s="231" t="s">
        <v>149</v>
      </c>
      <c r="E1253" s="232" t="s">
        <v>1</v>
      </c>
      <c r="F1253" s="233" t="s">
        <v>1597</v>
      </c>
      <c r="G1253" s="230"/>
      <c r="H1253" s="232" t="s">
        <v>1</v>
      </c>
      <c r="I1253" s="234"/>
      <c r="J1253" s="230"/>
      <c r="K1253" s="230"/>
      <c r="L1253" s="235"/>
      <c r="M1253" s="236"/>
      <c r="N1253" s="237"/>
      <c r="O1253" s="237"/>
      <c r="P1253" s="237"/>
      <c r="Q1253" s="237"/>
      <c r="R1253" s="237"/>
      <c r="S1253" s="237"/>
      <c r="T1253" s="238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39" t="s">
        <v>149</v>
      </c>
      <c r="AU1253" s="239" t="s">
        <v>147</v>
      </c>
      <c r="AV1253" s="13" t="s">
        <v>81</v>
      </c>
      <c r="AW1253" s="13" t="s">
        <v>30</v>
      </c>
      <c r="AX1253" s="13" t="s">
        <v>73</v>
      </c>
      <c r="AY1253" s="239" t="s">
        <v>139</v>
      </c>
    </row>
    <row r="1254" s="13" customFormat="1">
      <c r="A1254" s="13"/>
      <c r="B1254" s="229"/>
      <c r="C1254" s="230"/>
      <c r="D1254" s="231" t="s">
        <v>149</v>
      </c>
      <c r="E1254" s="232" t="s">
        <v>1</v>
      </c>
      <c r="F1254" s="233" t="s">
        <v>938</v>
      </c>
      <c r="G1254" s="230"/>
      <c r="H1254" s="232" t="s">
        <v>1</v>
      </c>
      <c r="I1254" s="234"/>
      <c r="J1254" s="230"/>
      <c r="K1254" s="230"/>
      <c r="L1254" s="235"/>
      <c r="M1254" s="236"/>
      <c r="N1254" s="237"/>
      <c r="O1254" s="237"/>
      <c r="P1254" s="237"/>
      <c r="Q1254" s="237"/>
      <c r="R1254" s="237"/>
      <c r="S1254" s="237"/>
      <c r="T1254" s="238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39" t="s">
        <v>149</v>
      </c>
      <c r="AU1254" s="239" t="s">
        <v>147</v>
      </c>
      <c r="AV1254" s="13" t="s">
        <v>81</v>
      </c>
      <c r="AW1254" s="13" t="s">
        <v>30</v>
      </c>
      <c r="AX1254" s="13" t="s">
        <v>73</v>
      </c>
      <c r="AY1254" s="239" t="s">
        <v>139</v>
      </c>
    </row>
    <row r="1255" s="14" customFormat="1">
      <c r="A1255" s="14"/>
      <c r="B1255" s="240"/>
      <c r="C1255" s="241"/>
      <c r="D1255" s="231" t="s">
        <v>149</v>
      </c>
      <c r="E1255" s="242" t="s">
        <v>1</v>
      </c>
      <c r="F1255" s="243" t="s">
        <v>1588</v>
      </c>
      <c r="G1255" s="241"/>
      <c r="H1255" s="244">
        <v>18.260000000000002</v>
      </c>
      <c r="I1255" s="245"/>
      <c r="J1255" s="241"/>
      <c r="K1255" s="241"/>
      <c r="L1255" s="246"/>
      <c r="M1255" s="247"/>
      <c r="N1255" s="248"/>
      <c r="O1255" s="248"/>
      <c r="P1255" s="248"/>
      <c r="Q1255" s="248"/>
      <c r="R1255" s="248"/>
      <c r="S1255" s="248"/>
      <c r="T1255" s="249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0" t="s">
        <v>149</v>
      </c>
      <c r="AU1255" s="250" t="s">
        <v>147</v>
      </c>
      <c r="AV1255" s="14" t="s">
        <v>147</v>
      </c>
      <c r="AW1255" s="14" t="s">
        <v>30</v>
      </c>
      <c r="AX1255" s="14" t="s">
        <v>73</v>
      </c>
      <c r="AY1255" s="250" t="s">
        <v>139</v>
      </c>
    </row>
    <row r="1256" s="15" customFormat="1">
      <c r="A1256" s="15"/>
      <c r="B1256" s="262"/>
      <c r="C1256" s="263"/>
      <c r="D1256" s="231" t="s">
        <v>149</v>
      </c>
      <c r="E1256" s="264" t="s">
        <v>1</v>
      </c>
      <c r="F1256" s="265" t="s">
        <v>170</v>
      </c>
      <c r="G1256" s="263"/>
      <c r="H1256" s="266">
        <v>18.260000000000002</v>
      </c>
      <c r="I1256" s="267"/>
      <c r="J1256" s="263"/>
      <c r="K1256" s="263"/>
      <c r="L1256" s="268"/>
      <c r="M1256" s="269"/>
      <c r="N1256" s="270"/>
      <c r="O1256" s="270"/>
      <c r="P1256" s="270"/>
      <c r="Q1256" s="270"/>
      <c r="R1256" s="270"/>
      <c r="S1256" s="270"/>
      <c r="T1256" s="271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T1256" s="272" t="s">
        <v>149</v>
      </c>
      <c r="AU1256" s="272" t="s">
        <v>147</v>
      </c>
      <c r="AV1256" s="15" t="s">
        <v>146</v>
      </c>
      <c r="AW1256" s="15" t="s">
        <v>30</v>
      </c>
      <c r="AX1256" s="15" t="s">
        <v>81</v>
      </c>
      <c r="AY1256" s="272" t="s">
        <v>139</v>
      </c>
    </row>
    <row r="1257" s="14" customFormat="1">
      <c r="A1257" s="14"/>
      <c r="B1257" s="240"/>
      <c r="C1257" s="241"/>
      <c r="D1257" s="231" t="s">
        <v>149</v>
      </c>
      <c r="E1257" s="241"/>
      <c r="F1257" s="243" t="s">
        <v>1602</v>
      </c>
      <c r="G1257" s="241"/>
      <c r="H1257" s="244">
        <v>19.721</v>
      </c>
      <c r="I1257" s="245"/>
      <c r="J1257" s="241"/>
      <c r="K1257" s="241"/>
      <c r="L1257" s="246"/>
      <c r="M1257" s="247"/>
      <c r="N1257" s="248"/>
      <c r="O1257" s="248"/>
      <c r="P1257" s="248"/>
      <c r="Q1257" s="248"/>
      <c r="R1257" s="248"/>
      <c r="S1257" s="248"/>
      <c r="T1257" s="249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50" t="s">
        <v>149</v>
      </c>
      <c r="AU1257" s="250" t="s">
        <v>147</v>
      </c>
      <c r="AV1257" s="14" t="s">
        <v>147</v>
      </c>
      <c r="AW1257" s="14" t="s">
        <v>4</v>
      </c>
      <c r="AX1257" s="14" t="s">
        <v>81</v>
      </c>
      <c r="AY1257" s="250" t="s">
        <v>139</v>
      </c>
    </row>
    <row r="1258" s="2" customFormat="1" ht="16.5" customHeight="1">
      <c r="A1258" s="38"/>
      <c r="B1258" s="39"/>
      <c r="C1258" s="251" t="s">
        <v>1603</v>
      </c>
      <c r="D1258" s="251" t="s">
        <v>152</v>
      </c>
      <c r="E1258" s="252" t="s">
        <v>1604</v>
      </c>
      <c r="F1258" s="253" t="s">
        <v>1605</v>
      </c>
      <c r="G1258" s="254" t="s">
        <v>174</v>
      </c>
      <c r="H1258" s="255">
        <v>23.716999999999999</v>
      </c>
      <c r="I1258" s="256"/>
      <c r="J1258" s="257">
        <f>ROUND(I1258*H1258,2)</f>
        <v>0</v>
      </c>
      <c r="K1258" s="258"/>
      <c r="L1258" s="259"/>
      <c r="M1258" s="260" t="s">
        <v>1</v>
      </c>
      <c r="N1258" s="261" t="s">
        <v>39</v>
      </c>
      <c r="O1258" s="91"/>
      <c r="P1258" s="225">
        <f>O1258*H1258</f>
        <v>0</v>
      </c>
      <c r="Q1258" s="225">
        <v>0.00020000000000000001</v>
      </c>
      <c r="R1258" s="225">
        <f>Q1258*H1258</f>
        <v>0.0047434</v>
      </c>
      <c r="S1258" s="225">
        <v>0</v>
      </c>
      <c r="T1258" s="226">
        <f>S1258*H1258</f>
        <v>0</v>
      </c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R1258" s="227" t="s">
        <v>338</v>
      </c>
      <c r="AT1258" s="227" t="s">
        <v>152</v>
      </c>
      <c r="AU1258" s="227" t="s">
        <v>147</v>
      </c>
      <c r="AY1258" s="17" t="s">
        <v>139</v>
      </c>
      <c r="BE1258" s="228">
        <f>IF(N1258="základní",J1258,0)</f>
        <v>0</v>
      </c>
      <c r="BF1258" s="228">
        <f>IF(N1258="snížená",J1258,0)</f>
        <v>0</v>
      </c>
      <c r="BG1258" s="228">
        <f>IF(N1258="zákl. přenesená",J1258,0)</f>
        <v>0</v>
      </c>
      <c r="BH1258" s="228">
        <f>IF(N1258="sníž. přenesená",J1258,0)</f>
        <v>0</v>
      </c>
      <c r="BI1258" s="228">
        <f>IF(N1258="nulová",J1258,0)</f>
        <v>0</v>
      </c>
      <c r="BJ1258" s="17" t="s">
        <v>147</v>
      </c>
      <c r="BK1258" s="228">
        <f>ROUND(I1258*H1258,2)</f>
        <v>0</v>
      </c>
      <c r="BL1258" s="17" t="s">
        <v>257</v>
      </c>
      <c r="BM1258" s="227" t="s">
        <v>1606</v>
      </c>
    </row>
    <row r="1259" s="13" customFormat="1">
      <c r="A1259" s="13"/>
      <c r="B1259" s="229"/>
      <c r="C1259" s="230"/>
      <c r="D1259" s="231" t="s">
        <v>149</v>
      </c>
      <c r="E1259" s="232" t="s">
        <v>1</v>
      </c>
      <c r="F1259" s="233" t="s">
        <v>1594</v>
      </c>
      <c r="G1259" s="230"/>
      <c r="H1259" s="232" t="s">
        <v>1</v>
      </c>
      <c r="I1259" s="234"/>
      <c r="J1259" s="230"/>
      <c r="K1259" s="230"/>
      <c r="L1259" s="235"/>
      <c r="M1259" s="236"/>
      <c r="N1259" s="237"/>
      <c r="O1259" s="237"/>
      <c r="P1259" s="237"/>
      <c r="Q1259" s="237"/>
      <c r="R1259" s="237"/>
      <c r="S1259" s="237"/>
      <c r="T1259" s="238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39" t="s">
        <v>149</v>
      </c>
      <c r="AU1259" s="239" t="s">
        <v>147</v>
      </c>
      <c r="AV1259" s="13" t="s">
        <v>81</v>
      </c>
      <c r="AW1259" s="13" t="s">
        <v>30</v>
      </c>
      <c r="AX1259" s="13" t="s">
        <v>73</v>
      </c>
      <c r="AY1259" s="239" t="s">
        <v>139</v>
      </c>
    </row>
    <row r="1260" s="13" customFormat="1">
      <c r="A1260" s="13"/>
      <c r="B1260" s="229"/>
      <c r="C1260" s="230"/>
      <c r="D1260" s="231" t="s">
        <v>149</v>
      </c>
      <c r="E1260" s="232" t="s">
        <v>1</v>
      </c>
      <c r="F1260" s="233" t="s">
        <v>1013</v>
      </c>
      <c r="G1260" s="230"/>
      <c r="H1260" s="232" t="s">
        <v>1</v>
      </c>
      <c r="I1260" s="234"/>
      <c r="J1260" s="230"/>
      <c r="K1260" s="230"/>
      <c r="L1260" s="235"/>
      <c r="M1260" s="236"/>
      <c r="N1260" s="237"/>
      <c r="O1260" s="237"/>
      <c r="P1260" s="237"/>
      <c r="Q1260" s="237"/>
      <c r="R1260" s="237"/>
      <c r="S1260" s="237"/>
      <c r="T1260" s="238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39" t="s">
        <v>149</v>
      </c>
      <c r="AU1260" s="239" t="s">
        <v>147</v>
      </c>
      <c r="AV1260" s="13" t="s">
        <v>81</v>
      </c>
      <c r="AW1260" s="13" t="s">
        <v>30</v>
      </c>
      <c r="AX1260" s="13" t="s">
        <v>73</v>
      </c>
      <c r="AY1260" s="239" t="s">
        <v>139</v>
      </c>
    </row>
    <row r="1261" s="14" customFormat="1">
      <c r="A1261" s="14"/>
      <c r="B1261" s="240"/>
      <c r="C1261" s="241"/>
      <c r="D1261" s="231" t="s">
        <v>149</v>
      </c>
      <c r="E1261" s="242" t="s">
        <v>1</v>
      </c>
      <c r="F1261" s="243" t="s">
        <v>1595</v>
      </c>
      <c r="G1261" s="241"/>
      <c r="H1261" s="244">
        <v>10.84</v>
      </c>
      <c r="I1261" s="245"/>
      <c r="J1261" s="241"/>
      <c r="K1261" s="241"/>
      <c r="L1261" s="246"/>
      <c r="M1261" s="247"/>
      <c r="N1261" s="248"/>
      <c r="O1261" s="248"/>
      <c r="P1261" s="248"/>
      <c r="Q1261" s="248"/>
      <c r="R1261" s="248"/>
      <c r="S1261" s="248"/>
      <c r="T1261" s="249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50" t="s">
        <v>149</v>
      </c>
      <c r="AU1261" s="250" t="s">
        <v>147</v>
      </c>
      <c r="AV1261" s="14" t="s">
        <v>147</v>
      </c>
      <c r="AW1261" s="14" t="s">
        <v>30</v>
      </c>
      <c r="AX1261" s="14" t="s">
        <v>73</v>
      </c>
      <c r="AY1261" s="250" t="s">
        <v>139</v>
      </c>
    </row>
    <row r="1262" s="13" customFormat="1">
      <c r="A1262" s="13"/>
      <c r="B1262" s="229"/>
      <c r="C1262" s="230"/>
      <c r="D1262" s="231" t="s">
        <v>149</v>
      </c>
      <c r="E1262" s="232" t="s">
        <v>1</v>
      </c>
      <c r="F1262" s="233" t="s">
        <v>823</v>
      </c>
      <c r="G1262" s="230"/>
      <c r="H1262" s="232" t="s">
        <v>1</v>
      </c>
      <c r="I1262" s="234"/>
      <c r="J1262" s="230"/>
      <c r="K1262" s="230"/>
      <c r="L1262" s="235"/>
      <c r="M1262" s="236"/>
      <c r="N1262" s="237"/>
      <c r="O1262" s="237"/>
      <c r="P1262" s="237"/>
      <c r="Q1262" s="237"/>
      <c r="R1262" s="237"/>
      <c r="S1262" s="237"/>
      <c r="T1262" s="238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39" t="s">
        <v>149</v>
      </c>
      <c r="AU1262" s="239" t="s">
        <v>147</v>
      </c>
      <c r="AV1262" s="13" t="s">
        <v>81</v>
      </c>
      <c r="AW1262" s="13" t="s">
        <v>30</v>
      </c>
      <c r="AX1262" s="13" t="s">
        <v>73</v>
      </c>
      <c r="AY1262" s="239" t="s">
        <v>139</v>
      </c>
    </row>
    <row r="1263" s="14" customFormat="1">
      <c r="A1263" s="14"/>
      <c r="B1263" s="240"/>
      <c r="C1263" s="241"/>
      <c r="D1263" s="231" t="s">
        <v>149</v>
      </c>
      <c r="E1263" s="242" t="s">
        <v>1</v>
      </c>
      <c r="F1263" s="243" t="s">
        <v>1596</v>
      </c>
      <c r="G1263" s="241"/>
      <c r="H1263" s="244">
        <v>11.119999999999999</v>
      </c>
      <c r="I1263" s="245"/>
      <c r="J1263" s="241"/>
      <c r="K1263" s="241"/>
      <c r="L1263" s="246"/>
      <c r="M1263" s="247"/>
      <c r="N1263" s="248"/>
      <c r="O1263" s="248"/>
      <c r="P1263" s="248"/>
      <c r="Q1263" s="248"/>
      <c r="R1263" s="248"/>
      <c r="S1263" s="248"/>
      <c r="T1263" s="249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50" t="s">
        <v>149</v>
      </c>
      <c r="AU1263" s="250" t="s">
        <v>147</v>
      </c>
      <c r="AV1263" s="14" t="s">
        <v>147</v>
      </c>
      <c r="AW1263" s="14" t="s">
        <v>30</v>
      </c>
      <c r="AX1263" s="14" t="s">
        <v>73</v>
      </c>
      <c r="AY1263" s="250" t="s">
        <v>139</v>
      </c>
    </row>
    <row r="1264" s="15" customFormat="1">
      <c r="A1264" s="15"/>
      <c r="B1264" s="262"/>
      <c r="C1264" s="263"/>
      <c r="D1264" s="231" t="s">
        <v>149</v>
      </c>
      <c r="E1264" s="264" t="s">
        <v>1</v>
      </c>
      <c r="F1264" s="265" t="s">
        <v>170</v>
      </c>
      <c r="G1264" s="263"/>
      <c r="H1264" s="266">
        <v>21.960000000000001</v>
      </c>
      <c r="I1264" s="267"/>
      <c r="J1264" s="263"/>
      <c r="K1264" s="263"/>
      <c r="L1264" s="268"/>
      <c r="M1264" s="269"/>
      <c r="N1264" s="270"/>
      <c r="O1264" s="270"/>
      <c r="P1264" s="270"/>
      <c r="Q1264" s="270"/>
      <c r="R1264" s="270"/>
      <c r="S1264" s="270"/>
      <c r="T1264" s="271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T1264" s="272" t="s">
        <v>149</v>
      </c>
      <c r="AU1264" s="272" t="s">
        <v>147</v>
      </c>
      <c r="AV1264" s="15" t="s">
        <v>146</v>
      </c>
      <c r="AW1264" s="15" t="s">
        <v>30</v>
      </c>
      <c r="AX1264" s="15" t="s">
        <v>81</v>
      </c>
      <c r="AY1264" s="272" t="s">
        <v>139</v>
      </c>
    </row>
    <row r="1265" s="14" customFormat="1">
      <c r="A1265" s="14"/>
      <c r="B1265" s="240"/>
      <c r="C1265" s="241"/>
      <c r="D1265" s="231" t="s">
        <v>149</v>
      </c>
      <c r="E1265" s="241"/>
      <c r="F1265" s="243" t="s">
        <v>1607</v>
      </c>
      <c r="G1265" s="241"/>
      <c r="H1265" s="244">
        <v>23.716999999999999</v>
      </c>
      <c r="I1265" s="245"/>
      <c r="J1265" s="241"/>
      <c r="K1265" s="241"/>
      <c r="L1265" s="246"/>
      <c r="M1265" s="247"/>
      <c r="N1265" s="248"/>
      <c r="O1265" s="248"/>
      <c r="P1265" s="248"/>
      <c r="Q1265" s="248"/>
      <c r="R1265" s="248"/>
      <c r="S1265" s="248"/>
      <c r="T1265" s="249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50" t="s">
        <v>149</v>
      </c>
      <c r="AU1265" s="250" t="s">
        <v>147</v>
      </c>
      <c r="AV1265" s="14" t="s">
        <v>147</v>
      </c>
      <c r="AW1265" s="14" t="s">
        <v>4</v>
      </c>
      <c r="AX1265" s="14" t="s">
        <v>81</v>
      </c>
      <c r="AY1265" s="250" t="s">
        <v>139</v>
      </c>
    </row>
    <row r="1266" s="2" customFormat="1" ht="24.15" customHeight="1">
      <c r="A1266" s="38"/>
      <c r="B1266" s="39"/>
      <c r="C1266" s="215" t="s">
        <v>1608</v>
      </c>
      <c r="D1266" s="215" t="s">
        <v>142</v>
      </c>
      <c r="E1266" s="216" t="s">
        <v>1609</v>
      </c>
      <c r="F1266" s="217" t="s">
        <v>1610</v>
      </c>
      <c r="G1266" s="218" t="s">
        <v>166</v>
      </c>
      <c r="H1266" s="219">
        <v>20.459</v>
      </c>
      <c r="I1266" s="220"/>
      <c r="J1266" s="221">
        <f>ROUND(I1266*H1266,2)</f>
        <v>0</v>
      </c>
      <c r="K1266" s="222"/>
      <c r="L1266" s="44"/>
      <c r="M1266" s="223" t="s">
        <v>1</v>
      </c>
      <c r="N1266" s="224" t="s">
        <v>39</v>
      </c>
      <c r="O1266" s="91"/>
      <c r="P1266" s="225">
        <f>O1266*H1266</f>
        <v>0</v>
      </c>
      <c r="Q1266" s="225">
        <v>8.0000000000000007E-05</v>
      </c>
      <c r="R1266" s="225">
        <f>Q1266*H1266</f>
        <v>0.0016367200000000002</v>
      </c>
      <c r="S1266" s="225">
        <v>0</v>
      </c>
      <c r="T1266" s="226">
        <f>S1266*H1266</f>
        <v>0</v>
      </c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R1266" s="227" t="s">
        <v>257</v>
      </c>
      <c r="AT1266" s="227" t="s">
        <v>142</v>
      </c>
      <c r="AU1266" s="227" t="s">
        <v>147</v>
      </c>
      <c r="AY1266" s="17" t="s">
        <v>139</v>
      </c>
      <c r="BE1266" s="228">
        <f>IF(N1266="základní",J1266,0)</f>
        <v>0</v>
      </c>
      <c r="BF1266" s="228">
        <f>IF(N1266="snížená",J1266,0)</f>
        <v>0</v>
      </c>
      <c r="BG1266" s="228">
        <f>IF(N1266="zákl. přenesená",J1266,0)</f>
        <v>0</v>
      </c>
      <c r="BH1266" s="228">
        <f>IF(N1266="sníž. přenesená",J1266,0)</f>
        <v>0</v>
      </c>
      <c r="BI1266" s="228">
        <f>IF(N1266="nulová",J1266,0)</f>
        <v>0</v>
      </c>
      <c r="BJ1266" s="17" t="s">
        <v>147</v>
      </c>
      <c r="BK1266" s="228">
        <f>ROUND(I1266*H1266,2)</f>
        <v>0</v>
      </c>
      <c r="BL1266" s="17" t="s">
        <v>257</v>
      </c>
      <c r="BM1266" s="227" t="s">
        <v>1611</v>
      </c>
    </row>
    <row r="1267" s="13" customFormat="1">
      <c r="A1267" s="13"/>
      <c r="B1267" s="229"/>
      <c r="C1267" s="230"/>
      <c r="D1267" s="231" t="s">
        <v>149</v>
      </c>
      <c r="E1267" s="232" t="s">
        <v>1</v>
      </c>
      <c r="F1267" s="233" t="s">
        <v>197</v>
      </c>
      <c r="G1267" s="230"/>
      <c r="H1267" s="232" t="s">
        <v>1</v>
      </c>
      <c r="I1267" s="234"/>
      <c r="J1267" s="230"/>
      <c r="K1267" s="230"/>
      <c r="L1267" s="235"/>
      <c r="M1267" s="236"/>
      <c r="N1267" s="237"/>
      <c r="O1267" s="237"/>
      <c r="P1267" s="237"/>
      <c r="Q1267" s="237"/>
      <c r="R1267" s="237"/>
      <c r="S1267" s="237"/>
      <c r="T1267" s="238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39" t="s">
        <v>149</v>
      </c>
      <c r="AU1267" s="239" t="s">
        <v>147</v>
      </c>
      <c r="AV1267" s="13" t="s">
        <v>81</v>
      </c>
      <c r="AW1267" s="13" t="s">
        <v>30</v>
      </c>
      <c r="AX1267" s="13" t="s">
        <v>73</v>
      </c>
      <c r="AY1267" s="239" t="s">
        <v>139</v>
      </c>
    </row>
    <row r="1268" s="14" customFormat="1">
      <c r="A1268" s="14"/>
      <c r="B1268" s="240"/>
      <c r="C1268" s="241"/>
      <c r="D1268" s="231" t="s">
        <v>149</v>
      </c>
      <c r="E1268" s="242" t="s">
        <v>1</v>
      </c>
      <c r="F1268" s="243" t="s">
        <v>1612</v>
      </c>
      <c r="G1268" s="241"/>
      <c r="H1268" s="244">
        <v>20.459</v>
      </c>
      <c r="I1268" s="245"/>
      <c r="J1268" s="241"/>
      <c r="K1268" s="241"/>
      <c r="L1268" s="246"/>
      <c r="M1268" s="247"/>
      <c r="N1268" s="248"/>
      <c r="O1268" s="248"/>
      <c r="P1268" s="248"/>
      <c r="Q1268" s="248"/>
      <c r="R1268" s="248"/>
      <c r="S1268" s="248"/>
      <c r="T1268" s="249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50" t="s">
        <v>149</v>
      </c>
      <c r="AU1268" s="250" t="s">
        <v>147</v>
      </c>
      <c r="AV1268" s="14" t="s">
        <v>147</v>
      </c>
      <c r="AW1268" s="14" t="s">
        <v>30</v>
      </c>
      <c r="AX1268" s="14" t="s">
        <v>73</v>
      </c>
      <c r="AY1268" s="250" t="s">
        <v>139</v>
      </c>
    </row>
    <row r="1269" s="15" customFormat="1">
      <c r="A1269" s="15"/>
      <c r="B1269" s="262"/>
      <c r="C1269" s="263"/>
      <c r="D1269" s="231" t="s">
        <v>149</v>
      </c>
      <c r="E1269" s="264" t="s">
        <v>1</v>
      </c>
      <c r="F1269" s="265" t="s">
        <v>170</v>
      </c>
      <c r="G1269" s="263"/>
      <c r="H1269" s="266">
        <v>20.459</v>
      </c>
      <c r="I1269" s="267"/>
      <c r="J1269" s="263"/>
      <c r="K1269" s="263"/>
      <c r="L1269" s="268"/>
      <c r="M1269" s="269"/>
      <c r="N1269" s="270"/>
      <c r="O1269" s="270"/>
      <c r="P1269" s="270"/>
      <c r="Q1269" s="270"/>
      <c r="R1269" s="270"/>
      <c r="S1269" s="270"/>
      <c r="T1269" s="271"/>
      <c r="U1269" s="15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T1269" s="272" t="s">
        <v>149</v>
      </c>
      <c r="AU1269" s="272" t="s">
        <v>147</v>
      </c>
      <c r="AV1269" s="15" t="s">
        <v>146</v>
      </c>
      <c r="AW1269" s="15" t="s">
        <v>30</v>
      </c>
      <c r="AX1269" s="15" t="s">
        <v>81</v>
      </c>
      <c r="AY1269" s="272" t="s">
        <v>139</v>
      </c>
    </row>
    <row r="1270" s="2" customFormat="1" ht="16.5" customHeight="1">
      <c r="A1270" s="38"/>
      <c r="B1270" s="39"/>
      <c r="C1270" s="215" t="s">
        <v>1613</v>
      </c>
      <c r="D1270" s="215" t="s">
        <v>142</v>
      </c>
      <c r="E1270" s="216" t="s">
        <v>1614</v>
      </c>
      <c r="F1270" s="217" t="s">
        <v>1615</v>
      </c>
      <c r="G1270" s="218" t="s">
        <v>166</v>
      </c>
      <c r="H1270" s="219">
        <v>20.459</v>
      </c>
      <c r="I1270" s="220"/>
      <c r="J1270" s="221">
        <f>ROUND(I1270*H1270,2)</f>
        <v>0</v>
      </c>
      <c r="K1270" s="222"/>
      <c r="L1270" s="44"/>
      <c r="M1270" s="223" t="s">
        <v>1</v>
      </c>
      <c r="N1270" s="224" t="s">
        <v>39</v>
      </c>
      <c r="O1270" s="91"/>
      <c r="P1270" s="225">
        <f>O1270*H1270</f>
        <v>0</v>
      </c>
      <c r="Q1270" s="225">
        <v>1.0000000000000001E-05</v>
      </c>
      <c r="R1270" s="225">
        <f>Q1270*H1270</f>
        <v>0.00020459000000000002</v>
      </c>
      <c r="S1270" s="225">
        <v>0</v>
      </c>
      <c r="T1270" s="226">
        <f>S1270*H1270</f>
        <v>0</v>
      </c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R1270" s="227" t="s">
        <v>257</v>
      </c>
      <c r="AT1270" s="227" t="s">
        <v>142</v>
      </c>
      <c r="AU1270" s="227" t="s">
        <v>147</v>
      </c>
      <c r="AY1270" s="17" t="s">
        <v>139</v>
      </c>
      <c r="BE1270" s="228">
        <f>IF(N1270="základní",J1270,0)</f>
        <v>0</v>
      </c>
      <c r="BF1270" s="228">
        <f>IF(N1270="snížená",J1270,0)</f>
        <v>0</v>
      </c>
      <c r="BG1270" s="228">
        <f>IF(N1270="zákl. přenesená",J1270,0)</f>
        <v>0</v>
      </c>
      <c r="BH1270" s="228">
        <f>IF(N1270="sníž. přenesená",J1270,0)</f>
        <v>0</v>
      </c>
      <c r="BI1270" s="228">
        <f>IF(N1270="nulová",J1270,0)</f>
        <v>0</v>
      </c>
      <c r="BJ1270" s="17" t="s">
        <v>147</v>
      </c>
      <c r="BK1270" s="228">
        <f>ROUND(I1270*H1270,2)</f>
        <v>0</v>
      </c>
      <c r="BL1270" s="17" t="s">
        <v>257</v>
      </c>
      <c r="BM1270" s="227" t="s">
        <v>1616</v>
      </c>
    </row>
    <row r="1271" s="13" customFormat="1">
      <c r="A1271" s="13"/>
      <c r="B1271" s="229"/>
      <c r="C1271" s="230"/>
      <c r="D1271" s="231" t="s">
        <v>149</v>
      </c>
      <c r="E1271" s="232" t="s">
        <v>1</v>
      </c>
      <c r="F1271" s="233" t="s">
        <v>197</v>
      </c>
      <c r="G1271" s="230"/>
      <c r="H1271" s="232" t="s">
        <v>1</v>
      </c>
      <c r="I1271" s="234"/>
      <c r="J1271" s="230"/>
      <c r="K1271" s="230"/>
      <c r="L1271" s="235"/>
      <c r="M1271" s="236"/>
      <c r="N1271" s="237"/>
      <c r="O1271" s="237"/>
      <c r="P1271" s="237"/>
      <c r="Q1271" s="237"/>
      <c r="R1271" s="237"/>
      <c r="S1271" s="237"/>
      <c r="T1271" s="238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39" t="s">
        <v>149</v>
      </c>
      <c r="AU1271" s="239" t="s">
        <v>147</v>
      </c>
      <c r="AV1271" s="13" t="s">
        <v>81</v>
      </c>
      <c r="AW1271" s="13" t="s">
        <v>30</v>
      </c>
      <c r="AX1271" s="13" t="s">
        <v>73</v>
      </c>
      <c r="AY1271" s="239" t="s">
        <v>139</v>
      </c>
    </row>
    <row r="1272" s="14" customFormat="1">
      <c r="A1272" s="14"/>
      <c r="B1272" s="240"/>
      <c r="C1272" s="241"/>
      <c r="D1272" s="231" t="s">
        <v>149</v>
      </c>
      <c r="E1272" s="242" t="s">
        <v>1</v>
      </c>
      <c r="F1272" s="243" t="s">
        <v>1612</v>
      </c>
      <c r="G1272" s="241"/>
      <c r="H1272" s="244">
        <v>20.459</v>
      </c>
      <c r="I1272" s="245"/>
      <c r="J1272" s="241"/>
      <c r="K1272" s="241"/>
      <c r="L1272" s="246"/>
      <c r="M1272" s="247"/>
      <c r="N1272" s="248"/>
      <c r="O1272" s="248"/>
      <c r="P1272" s="248"/>
      <c r="Q1272" s="248"/>
      <c r="R1272" s="248"/>
      <c r="S1272" s="248"/>
      <c r="T1272" s="249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50" t="s">
        <v>149</v>
      </c>
      <c r="AU1272" s="250" t="s">
        <v>147</v>
      </c>
      <c r="AV1272" s="14" t="s">
        <v>147</v>
      </c>
      <c r="AW1272" s="14" t="s">
        <v>30</v>
      </c>
      <c r="AX1272" s="14" t="s">
        <v>73</v>
      </c>
      <c r="AY1272" s="250" t="s">
        <v>139</v>
      </c>
    </row>
    <row r="1273" s="15" customFormat="1">
      <c r="A1273" s="15"/>
      <c r="B1273" s="262"/>
      <c r="C1273" s="263"/>
      <c r="D1273" s="231" t="s">
        <v>149</v>
      </c>
      <c r="E1273" s="264" t="s">
        <v>1</v>
      </c>
      <c r="F1273" s="265" t="s">
        <v>170</v>
      </c>
      <c r="G1273" s="263"/>
      <c r="H1273" s="266">
        <v>20.459</v>
      </c>
      <c r="I1273" s="267"/>
      <c r="J1273" s="263"/>
      <c r="K1273" s="263"/>
      <c r="L1273" s="268"/>
      <c r="M1273" s="269"/>
      <c r="N1273" s="270"/>
      <c r="O1273" s="270"/>
      <c r="P1273" s="270"/>
      <c r="Q1273" s="270"/>
      <c r="R1273" s="270"/>
      <c r="S1273" s="270"/>
      <c r="T1273" s="271"/>
      <c r="U1273" s="15"/>
      <c r="V1273" s="15"/>
      <c r="W1273" s="15"/>
      <c r="X1273" s="15"/>
      <c r="Y1273" s="15"/>
      <c r="Z1273" s="15"/>
      <c r="AA1273" s="15"/>
      <c r="AB1273" s="15"/>
      <c r="AC1273" s="15"/>
      <c r="AD1273" s="15"/>
      <c r="AE1273" s="15"/>
      <c r="AT1273" s="272" t="s">
        <v>149</v>
      </c>
      <c r="AU1273" s="272" t="s">
        <v>147</v>
      </c>
      <c r="AV1273" s="15" t="s">
        <v>146</v>
      </c>
      <c r="AW1273" s="15" t="s">
        <v>30</v>
      </c>
      <c r="AX1273" s="15" t="s">
        <v>81</v>
      </c>
      <c r="AY1273" s="272" t="s">
        <v>139</v>
      </c>
    </row>
    <row r="1274" s="2" customFormat="1" ht="16.5" customHeight="1">
      <c r="A1274" s="38"/>
      <c r="B1274" s="39"/>
      <c r="C1274" s="215" t="s">
        <v>1617</v>
      </c>
      <c r="D1274" s="215" t="s">
        <v>142</v>
      </c>
      <c r="E1274" s="216" t="s">
        <v>1618</v>
      </c>
      <c r="F1274" s="217" t="s">
        <v>1619</v>
      </c>
      <c r="G1274" s="218" t="s">
        <v>166</v>
      </c>
      <c r="H1274" s="219">
        <v>20.459</v>
      </c>
      <c r="I1274" s="220"/>
      <c r="J1274" s="221">
        <f>ROUND(I1274*H1274,2)</f>
        <v>0</v>
      </c>
      <c r="K1274" s="222"/>
      <c r="L1274" s="44"/>
      <c r="M1274" s="223" t="s">
        <v>1</v>
      </c>
      <c r="N1274" s="224" t="s">
        <v>39</v>
      </c>
      <c r="O1274" s="91"/>
      <c r="P1274" s="225">
        <f>O1274*H1274</f>
        <v>0</v>
      </c>
      <c r="Q1274" s="225">
        <v>1.0000000000000001E-05</v>
      </c>
      <c r="R1274" s="225">
        <f>Q1274*H1274</f>
        <v>0.00020459000000000002</v>
      </c>
      <c r="S1274" s="225">
        <v>0</v>
      </c>
      <c r="T1274" s="226">
        <f>S1274*H1274</f>
        <v>0</v>
      </c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R1274" s="227" t="s">
        <v>257</v>
      </c>
      <c r="AT1274" s="227" t="s">
        <v>142</v>
      </c>
      <c r="AU1274" s="227" t="s">
        <v>147</v>
      </c>
      <c r="AY1274" s="17" t="s">
        <v>139</v>
      </c>
      <c r="BE1274" s="228">
        <f>IF(N1274="základní",J1274,0)</f>
        <v>0</v>
      </c>
      <c r="BF1274" s="228">
        <f>IF(N1274="snížená",J1274,0)</f>
        <v>0</v>
      </c>
      <c r="BG1274" s="228">
        <f>IF(N1274="zákl. přenesená",J1274,0)</f>
        <v>0</v>
      </c>
      <c r="BH1274" s="228">
        <f>IF(N1274="sníž. přenesená",J1274,0)</f>
        <v>0</v>
      </c>
      <c r="BI1274" s="228">
        <f>IF(N1274="nulová",J1274,0)</f>
        <v>0</v>
      </c>
      <c r="BJ1274" s="17" t="s">
        <v>147</v>
      </c>
      <c r="BK1274" s="228">
        <f>ROUND(I1274*H1274,2)</f>
        <v>0</v>
      </c>
      <c r="BL1274" s="17" t="s">
        <v>257</v>
      </c>
      <c r="BM1274" s="227" t="s">
        <v>1620</v>
      </c>
    </row>
    <row r="1275" s="13" customFormat="1">
      <c r="A1275" s="13"/>
      <c r="B1275" s="229"/>
      <c r="C1275" s="230"/>
      <c r="D1275" s="231" t="s">
        <v>149</v>
      </c>
      <c r="E1275" s="232" t="s">
        <v>1</v>
      </c>
      <c r="F1275" s="233" t="s">
        <v>197</v>
      </c>
      <c r="G1275" s="230"/>
      <c r="H1275" s="232" t="s">
        <v>1</v>
      </c>
      <c r="I1275" s="234"/>
      <c r="J1275" s="230"/>
      <c r="K1275" s="230"/>
      <c r="L1275" s="235"/>
      <c r="M1275" s="236"/>
      <c r="N1275" s="237"/>
      <c r="O1275" s="237"/>
      <c r="P1275" s="237"/>
      <c r="Q1275" s="237"/>
      <c r="R1275" s="237"/>
      <c r="S1275" s="237"/>
      <c r="T1275" s="238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39" t="s">
        <v>149</v>
      </c>
      <c r="AU1275" s="239" t="s">
        <v>147</v>
      </c>
      <c r="AV1275" s="13" t="s">
        <v>81</v>
      </c>
      <c r="AW1275" s="13" t="s">
        <v>30</v>
      </c>
      <c r="AX1275" s="13" t="s">
        <v>73</v>
      </c>
      <c r="AY1275" s="239" t="s">
        <v>139</v>
      </c>
    </row>
    <row r="1276" s="14" customFormat="1">
      <c r="A1276" s="14"/>
      <c r="B1276" s="240"/>
      <c r="C1276" s="241"/>
      <c r="D1276" s="231" t="s">
        <v>149</v>
      </c>
      <c r="E1276" s="242" t="s">
        <v>1</v>
      </c>
      <c r="F1276" s="243" t="s">
        <v>1612</v>
      </c>
      <c r="G1276" s="241"/>
      <c r="H1276" s="244">
        <v>20.459</v>
      </c>
      <c r="I1276" s="245"/>
      <c r="J1276" s="241"/>
      <c r="K1276" s="241"/>
      <c r="L1276" s="246"/>
      <c r="M1276" s="247"/>
      <c r="N1276" s="248"/>
      <c r="O1276" s="248"/>
      <c r="P1276" s="248"/>
      <c r="Q1276" s="248"/>
      <c r="R1276" s="248"/>
      <c r="S1276" s="248"/>
      <c r="T1276" s="249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50" t="s">
        <v>149</v>
      </c>
      <c r="AU1276" s="250" t="s">
        <v>147</v>
      </c>
      <c r="AV1276" s="14" t="s">
        <v>147</v>
      </c>
      <c r="AW1276" s="14" t="s">
        <v>30</v>
      </c>
      <c r="AX1276" s="14" t="s">
        <v>73</v>
      </c>
      <c r="AY1276" s="250" t="s">
        <v>139</v>
      </c>
    </row>
    <row r="1277" s="15" customFormat="1">
      <c r="A1277" s="15"/>
      <c r="B1277" s="262"/>
      <c r="C1277" s="263"/>
      <c r="D1277" s="231" t="s">
        <v>149</v>
      </c>
      <c r="E1277" s="264" t="s">
        <v>1</v>
      </c>
      <c r="F1277" s="265" t="s">
        <v>170</v>
      </c>
      <c r="G1277" s="263"/>
      <c r="H1277" s="266">
        <v>20.459</v>
      </c>
      <c r="I1277" s="267"/>
      <c r="J1277" s="263"/>
      <c r="K1277" s="263"/>
      <c r="L1277" s="268"/>
      <c r="M1277" s="269"/>
      <c r="N1277" s="270"/>
      <c r="O1277" s="270"/>
      <c r="P1277" s="270"/>
      <c r="Q1277" s="270"/>
      <c r="R1277" s="270"/>
      <c r="S1277" s="270"/>
      <c r="T1277" s="271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T1277" s="272" t="s">
        <v>149</v>
      </c>
      <c r="AU1277" s="272" t="s">
        <v>147</v>
      </c>
      <c r="AV1277" s="15" t="s">
        <v>146</v>
      </c>
      <c r="AW1277" s="15" t="s">
        <v>30</v>
      </c>
      <c r="AX1277" s="15" t="s">
        <v>81</v>
      </c>
      <c r="AY1277" s="272" t="s">
        <v>139</v>
      </c>
    </row>
    <row r="1278" s="2" customFormat="1" ht="16.5" customHeight="1">
      <c r="A1278" s="38"/>
      <c r="B1278" s="39"/>
      <c r="C1278" s="215" t="s">
        <v>1621</v>
      </c>
      <c r="D1278" s="215" t="s">
        <v>142</v>
      </c>
      <c r="E1278" s="216" t="s">
        <v>1622</v>
      </c>
      <c r="F1278" s="217" t="s">
        <v>1623</v>
      </c>
      <c r="G1278" s="218" t="s">
        <v>166</v>
      </c>
      <c r="H1278" s="219">
        <v>20.459</v>
      </c>
      <c r="I1278" s="220"/>
      <c r="J1278" s="221">
        <f>ROUND(I1278*H1278,2)</f>
        <v>0</v>
      </c>
      <c r="K1278" s="222"/>
      <c r="L1278" s="44"/>
      <c r="M1278" s="223" t="s">
        <v>1</v>
      </c>
      <c r="N1278" s="224" t="s">
        <v>39</v>
      </c>
      <c r="O1278" s="91"/>
      <c r="P1278" s="225">
        <f>O1278*H1278</f>
        <v>0</v>
      </c>
      <c r="Q1278" s="225">
        <v>1.0000000000000001E-05</v>
      </c>
      <c r="R1278" s="225">
        <f>Q1278*H1278</f>
        <v>0.00020459000000000002</v>
      </c>
      <c r="S1278" s="225">
        <v>0</v>
      </c>
      <c r="T1278" s="226">
        <f>S1278*H1278</f>
        <v>0</v>
      </c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R1278" s="227" t="s">
        <v>257</v>
      </c>
      <c r="AT1278" s="227" t="s">
        <v>142</v>
      </c>
      <c r="AU1278" s="227" t="s">
        <v>147</v>
      </c>
      <c r="AY1278" s="17" t="s">
        <v>139</v>
      </c>
      <c r="BE1278" s="228">
        <f>IF(N1278="základní",J1278,0)</f>
        <v>0</v>
      </c>
      <c r="BF1278" s="228">
        <f>IF(N1278="snížená",J1278,0)</f>
        <v>0</v>
      </c>
      <c r="BG1278" s="228">
        <f>IF(N1278="zákl. přenesená",J1278,0)</f>
        <v>0</v>
      </c>
      <c r="BH1278" s="228">
        <f>IF(N1278="sníž. přenesená",J1278,0)</f>
        <v>0</v>
      </c>
      <c r="BI1278" s="228">
        <f>IF(N1278="nulová",J1278,0)</f>
        <v>0</v>
      </c>
      <c r="BJ1278" s="17" t="s">
        <v>147</v>
      </c>
      <c r="BK1278" s="228">
        <f>ROUND(I1278*H1278,2)</f>
        <v>0</v>
      </c>
      <c r="BL1278" s="17" t="s">
        <v>257</v>
      </c>
      <c r="BM1278" s="227" t="s">
        <v>1624</v>
      </c>
    </row>
    <row r="1279" s="13" customFormat="1">
      <c r="A1279" s="13"/>
      <c r="B1279" s="229"/>
      <c r="C1279" s="230"/>
      <c r="D1279" s="231" t="s">
        <v>149</v>
      </c>
      <c r="E1279" s="232" t="s">
        <v>1</v>
      </c>
      <c r="F1279" s="233" t="s">
        <v>197</v>
      </c>
      <c r="G1279" s="230"/>
      <c r="H1279" s="232" t="s">
        <v>1</v>
      </c>
      <c r="I1279" s="234"/>
      <c r="J1279" s="230"/>
      <c r="K1279" s="230"/>
      <c r="L1279" s="235"/>
      <c r="M1279" s="236"/>
      <c r="N1279" s="237"/>
      <c r="O1279" s="237"/>
      <c r="P1279" s="237"/>
      <c r="Q1279" s="237"/>
      <c r="R1279" s="237"/>
      <c r="S1279" s="237"/>
      <c r="T1279" s="238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39" t="s">
        <v>149</v>
      </c>
      <c r="AU1279" s="239" t="s">
        <v>147</v>
      </c>
      <c r="AV1279" s="13" t="s">
        <v>81</v>
      </c>
      <c r="AW1279" s="13" t="s">
        <v>30</v>
      </c>
      <c r="AX1279" s="13" t="s">
        <v>73</v>
      </c>
      <c r="AY1279" s="239" t="s">
        <v>139</v>
      </c>
    </row>
    <row r="1280" s="14" customFormat="1">
      <c r="A1280" s="14"/>
      <c r="B1280" s="240"/>
      <c r="C1280" s="241"/>
      <c r="D1280" s="231" t="s">
        <v>149</v>
      </c>
      <c r="E1280" s="242" t="s">
        <v>1</v>
      </c>
      <c r="F1280" s="243" t="s">
        <v>1612</v>
      </c>
      <c r="G1280" s="241"/>
      <c r="H1280" s="244">
        <v>20.459</v>
      </c>
      <c r="I1280" s="245"/>
      <c r="J1280" s="241"/>
      <c r="K1280" s="241"/>
      <c r="L1280" s="246"/>
      <c r="M1280" s="247"/>
      <c r="N1280" s="248"/>
      <c r="O1280" s="248"/>
      <c r="P1280" s="248"/>
      <c r="Q1280" s="248"/>
      <c r="R1280" s="248"/>
      <c r="S1280" s="248"/>
      <c r="T1280" s="249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50" t="s">
        <v>149</v>
      </c>
      <c r="AU1280" s="250" t="s">
        <v>147</v>
      </c>
      <c r="AV1280" s="14" t="s">
        <v>147</v>
      </c>
      <c r="AW1280" s="14" t="s">
        <v>30</v>
      </c>
      <c r="AX1280" s="14" t="s">
        <v>73</v>
      </c>
      <c r="AY1280" s="250" t="s">
        <v>139</v>
      </c>
    </row>
    <row r="1281" s="15" customFormat="1">
      <c r="A1281" s="15"/>
      <c r="B1281" s="262"/>
      <c r="C1281" s="263"/>
      <c r="D1281" s="231" t="s">
        <v>149</v>
      </c>
      <c r="E1281" s="264" t="s">
        <v>1</v>
      </c>
      <c r="F1281" s="265" t="s">
        <v>170</v>
      </c>
      <c r="G1281" s="263"/>
      <c r="H1281" s="266">
        <v>20.459</v>
      </c>
      <c r="I1281" s="267"/>
      <c r="J1281" s="263"/>
      <c r="K1281" s="263"/>
      <c r="L1281" s="268"/>
      <c r="M1281" s="269"/>
      <c r="N1281" s="270"/>
      <c r="O1281" s="270"/>
      <c r="P1281" s="270"/>
      <c r="Q1281" s="270"/>
      <c r="R1281" s="270"/>
      <c r="S1281" s="270"/>
      <c r="T1281" s="271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T1281" s="272" t="s">
        <v>149</v>
      </c>
      <c r="AU1281" s="272" t="s">
        <v>147</v>
      </c>
      <c r="AV1281" s="15" t="s">
        <v>146</v>
      </c>
      <c r="AW1281" s="15" t="s">
        <v>30</v>
      </c>
      <c r="AX1281" s="15" t="s">
        <v>81</v>
      </c>
      <c r="AY1281" s="272" t="s">
        <v>139</v>
      </c>
    </row>
    <row r="1282" s="2" customFormat="1" ht="16.5" customHeight="1">
      <c r="A1282" s="38"/>
      <c r="B1282" s="39"/>
      <c r="C1282" s="215" t="s">
        <v>1625</v>
      </c>
      <c r="D1282" s="215" t="s">
        <v>142</v>
      </c>
      <c r="E1282" s="216" t="s">
        <v>1626</v>
      </c>
      <c r="F1282" s="217" t="s">
        <v>1627</v>
      </c>
      <c r="G1282" s="218" t="s">
        <v>166</v>
      </c>
      <c r="H1282" s="219">
        <v>40.917999999999999</v>
      </c>
      <c r="I1282" s="220"/>
      <c r="J1282" s="221">
        <f>ROUND(I1282*H1282,2)</f>
        <v>0</v>
      </c>
      <c r="K1282" s="222"/>
      <c r="L1282" s="44"/>
      <c r="M1282" s="223" t="s">
        <v>1</v>
      </c>
      <c r="N1282" s="224" t="s">
        <v>39</v>
      </c>
      <c r="O1282" s="91"/>
      <c r="P1282" s="225">
        <f>O1282*H1282</f>
        <v>0</v>
      </c>
      <c r="Q1282" s="225">
        <v>0</v>
      </c>
      <c r="R1282" s="225">
        <f>Q1282*H1282</f>
        <v>0</v>
      </c>
      <c r="S1282" s="225">
        <v>0</v>
      </c>
      <c r="T1282" s="226">
        <f>S1282*H1282</f>
        <v>0</v>
      </c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R1282" s="227" t="s">
        <v>257</v>
      </c>
      <c r="AT1282" s="227" t="s">
        <v>142</v>
      </c>
      <c r="AU1282" s="227" t="s">
        <v>147</v>
      </c>
      <c r="AY1282" s="17" t="s">
        <v>139</v>
      </c>
      <c r="BE1282" s="228">
        <f>IF(N1282="základní",J1282,0)</f>
        <v>0</v>
      </c>
      <c r="BF1282" s="228">
        <f>IF(N1282="snížená",J1282,0)</f>
        <v>0</v>
      </c>
      <c r="BG1282" s="228">
        <f>IF(N1282="zákl. přenesená",J1282,0)</f>
        <v>0</v>
      </c>
      <c r="BH1282" s="228">
        <f>IF(N1282="sníž. přenesená",J1282,0)</f>
        <v>0</v>
      </c>
      <c r="BI1282" s="228">
        <f>IF(N1282="nulová",J1282,0)</f>
        <v>0</v>
      </c>
      <c r="BJ1282" s="17" t="s">
        <v>147</v>
      </c>
      <c r="BK1282" s="228">
        <f>ROUND(I1282*H1282,2)</f>
        <v>0</v>
      </c>
      <c r="BL1282" s="17" t="s">
        <v>257</v>
      </c>
      <c r="BM1282" s="227" t="s">
        <v>1628</v>
      </c>
    </row>
    <row r="1283" s="13" customFormat="1">
      <c r="A1283" s="13"/>
      <c r="B1283" s="229"/>
      <c r="C1283" s="230"/>
      <c r="D1283" s="231" t="s">
        <v>149</v>
      </c>
      <c r="E1283" s="232" t="s">
        <v>1</v>
      </c>
      <c r="F1283" s="233" t="s">
        <v>197</v>
      </c>
      <c r="G1283" s="230"/>
      <c r="H1283" s="232" t="s">
        <v>1</v>
      </c>
      <c r="I1283" s="234"/>
      <c r="J1283" s="230"/>
      <c r="K1283" s="230"/>
      <c r="L1283" s="235"/>
      <c r="M1283" s="236"/>
      <c r="N1283" s="237"/>
      <c r="O1283" s="237"/>
      <c r="P1283" s="237"/>
      <c r="Q1283" s="237"/>
      <c r="R1283" s="237"/>
      <c r="S1283" s="237"/>
      <c r="T1283" s="238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9" t="s">
        <v>149</v>
      </c>
      <c r="AU1283" s="239" t="s">
        <v>147</v>
      </c>
      <c r="AV1283" s="13" t="s">
        <v>81</v>
      </c>
      <c r="AW1283" s="13" t="s">
        <v>30</v>
      </c>
      <c r="AX1283" s="13" t="s">
        <v>73</v>
      </c>
      <c r="AY1283" s="239" t="s">
        <v>139</v>
      </c>
    </row>
    <row r="1284" s="14" customFormat="1">
      <c r="A1284" s="14"/>
      <c r="B1284" s="240"/>
      <c r="C1284" s="241"/>
      <c r="D1284" s="231" t="s">
        <v>149</v>
      </c>
      <c r="E1284" s="242" t="s">
        <v>1</v>
      </c>
      <c r="F1284" s="243" t="s">
        <v>1612</v>
      </c>
      <c r="G1284" s="241"/>
      <c r="H1284" s="244">
        <v>20.459</v>
      </c>
      <c r="I1284" s="245"/>
      <c r="J1284" s="241"/>
      <c r="K1284" s="241"/>
      <c r="L1284" s="246"/>
      <c r="M1284" s="247"/>
      <c r="N1284" s="248"/>
      <c r="O1284" s="248"/>
      <c r="P1284" s="248"/>
      <c r="Q1284" s="248"/>
      <c r="R1284" s="248"/>
      <c r="S1284" s="248"/>
      <c r="T1284" s="249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0" t="s">
        <v>149</v>
      </c>
      <c r="AU1284" s="250" t="s">
        <v>147</v>
      </c>
      <c r="AV1284" s="14" t="s">
        <v>147</v>
      </c>
      <c r="AW1284" s="14" t="s">
        <v>30</v>
      </c>
      <c r="AX1284" s="14" t="s">
        <v>73</v>
      </c>
      <c r="AY1284" s="250" t="s">
        <v>139</v>
      </c>
    </row>
    <row r="1285" s="14" customFormat="1">
      <c r="A1285" s="14"/>
      <c r="B1285" s="240"/>
      <c r="C1285" s="241"/>
      <c r="D1285" s="231" t="s">
        <v>149</v>
      </c>
      <c r="E1285" s="242" t="s">
        <v>1</v>
      </c>
      <c r="F1285" s="243" t="s">
        <v>1629</v>
      </c>
      <c r="G1285" s="241"/>
      <c r="H1285" s="244">
        <v>20.459</v>
      </c>
      <c r="I1285" s="245"/>
      <c r="J1285" s="241"/>
      <c r="K1285" s="241"/>
      <c r="L1285" s="246"/>
      <c r="M1285" s="247"/>
      <c r="N1285" s="248"/>
      <c r="O1285" s="248"/>
      <c r="P1285" s="248"/>
      <c r="Q1285" s="248"/>
      <c r="R1285" s="248"/>
      <c r="S1285" s="248"/>
      <c r="T1285" s="249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50" t="s">
        <v>149</v>
      </c>
      <c r="AU1285" s="250" t="s">
        <v>147</v>
      </c>
      <c r="AV1285" s="14" t="s">
        <v>147</v>
      </c>
      <c r="AW1285" s="14" t="s">
        <v>30</v>
      </c>
      <c r="AX1285" s="14" t="s">
        <v>73</v>
      </c>
      <c r="AY1285" s="250" t="s">
        <v>139</v>
      </c>
    </row>
    <row r="1286" s="15" customFormat="1">
      <c r="A1286" s="15"/>
      <c r="B1286" s="262"/>
      <c r="C1286" s="263"/>
      <c r="D1286" s="231" t="s">
        <v>149</v>
      </c>
      <c r="E1286" s="264" t="s">
        <v>1</v>
      </c>
      <c r="F1286" s="265" t="s">
        <v>170</v>
      </c>
      <c r="G1286" s="263"/>
      <c r="H1286" s="266">
        <v>40.917999999999999</v>
      </c>
      <c r="I1286" s="267"/>
      <c r="J1286" s="263"/>
      <c r="K1286" s="263"/>
      <c r="L1286" s="268"/>
      <c r="M1286" s="269"/>
      <c r="N1286" s="270"/>
      <c r="O1286" s="270"/>
      <c r="P1286" s="270"/>
      <c r="Q1286" s="270"/>
      <c r="R1286" s="270"/>
      <c r="S1286" s="270"/>
      <c r="T1286" s="271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T1286" s="272" t="s">
        <v>149</v>
      </c>
      <c r="AU1286" s="272" t="s">
        <v>147</v>
      </c>
      <c r="AV1286" s="15" t="s">
        <v>146</v>
      </c>
      <c r="AW1286" s="15" t="s">
        <v>30</v>
      </c>
      <c r="AX1286" s="15" t="s">
        <v>81</v>
      </c>
      <c r="AY1286" s="272" t="s">
        <v>139</v>
      </c>
    </row>
    <row r="1287" s="2" customFormat="1" ht="16.5" customHeight="1">
      <c r="A1287" s="38"/>
      <c r="B1287" s="39"/>
      <c r="C1287" s="215" t="s">
        <v>1630</v>
      </c>
      <c r="D1287" s="215" t="s">
        <v>142</v>
      </c>
      <c r="E1287" s="216" t="s">
        <v>1631</v>
      </c>
      <c r="F1287" s="217" t="s">
        <v>1632</v>
      </c>
      <c r="G1287" s="218" t="s">
        <v>166</v>
      </c>
      <c r="H1287" s="219">
        <v>20.459</v>
      </c>
      <c r="I1287" s="220"/>
      <c r="J1287" s="221">
        <f>ROUND(I1287*H1287,2)</f>
        <v>0</v>
      </c>
      <c r="K1287" s="222"/>
      <c r="L1287" s="44"/>
      <c r="M1287" s="223" t="s">
        <v>1</v>
      </c>
      <c r="N1287" s="224" t="s">
        <v>39</v>
      </c>
      <c r="O1287" s="91"/>
      <c r="P1287" s="225">
        <f>O1287*H1287</f>
        <v>0</v>
      </c>
      <c r="Q1287" s="225">
        <v>0.00025999999999999998</v>
      </c>
      <c r="R1287" s="225">
        <f>Q1287*H1287</f>
        <v>0.0053193399999999997</v>
      </c>
      <c r="S1287" s="225">
        <v>0</v>
      </c>
      <c r="T1287" s="226">
        <f>S1287*H1287</f>
        <v>0</v>
      </c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R1287" s="227" t="s">
        <v>257</v>
      </c>
      <c r="AT1287" s="227" t="s">
        <v>142</v>
      </c>
      <c r="AU1287" s="227" t="s">
        <v>147</v>
      </c>
      <c r="AY1287" s="17" t="s">
        <v>139</v>
      </c>
      <c r="BE1287" s="228">
        <f>IF(N1287="základní",J1287,0)</f>
        <v>0</v>
      </c>
      <c r="BF1287" s="228">
        <f>IF(N1287="snížená",J1287,0)</f>
        <v>0</v>
      </c>
      <c r="BG1287" s="228">
        <f>IF(N1287="zákl. přenesená",J1287,0)</f>
        <v>0</v>
      </c>
      <c r="BH1287" s="228">
        <f>IF(N1287="sníž. přenesená",J1287,0)</f>
        <v>0</v>
      </c>
      <c r="BI1287" s="228">
        <f>IF(N1287="nulová",J1287,0)</f>
        <v>0</v>
      </c>
      <c r="BJ1287" s="17" t="s">
        <v>147</v>
      </c>
      <c r="BK1287" s="228">
        <f>ROUND(I1287*H1287,2)</f>
        <v>0</v>
      </c>
      <c r="BL1287" s="17" t="s">
        <v>257</v>
      </c>
      <c r="BM1287" s="227" t="s">
        <v>1633</v>
      </c>
    </row>
    <row r="1288" s="13" customFormat="1">
      <c r="A1288" s="13"/>
      <c r="B1288" s="229"/>
      <c r="C1288" s="230"/>
      <c r="D1288" s="231" t="s">
        <v>149</v>
      </c>
      <c r="E1288" s="232" t="s">
        <v>1</v>
      </c>
      <c r="F1288" s="233" t="s">
        <v>197</v>
      </c>
      <c r="G1288" s="230"/>
      <c r="H1288" s="232" t="s">
        <v>1</v>
      </c>
      <c r="I1288" s="234"/>
      <c r="J1288" s="230"/>
      <c r="K1288" s="230"/>
      <c r="L1288" s="235"/>
      <c r="M1288" s="236"/>
      <c r="N1288" s="237"/>
      <c r="O1288" s="237"/>
      <c r="P1288" s="237"/>
      <c r="Q1288" s="237"/>
      <c r="R1288" s="237"/>
      <c r="S1288" s="237"/>
      <c r="T1288" s="238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39" t="s">
        <v>149</v>
      </c>
      <c r="AU1288" s="239" t="s">
        <v>147</v>
      </c>
      <c r="AV1288" s="13" t="s">
        <v>81</v>
      </c>
      <c r="AW1288" s="13" t="s">
        <v>30</v>
      </c>
      <c r="AX1288" s="13" t="s">
        <v>73</v>
      </c>
      <c r="AY1288" s="239" t="s">
        <v>139</v>
      </c>
    </row>
    <row r="1289" s="14" customFormat="1">
      <c r="A1289" s="14"/>
      <c r="B1289" s="240"/>
      <c r="C1289" s="241"/>
      <c r="D1289" s="231" t="s">
        <v>149</v>
      </c>
      <c r="E1289" s="242" t="s">
        <v>1</v>
      </c>
      <c r="F1289" s="243" t="s">
        <v>1612</v>
      </c>
      <c r="G1289" s="241"/>
      <c r="H1289" s="244">
        <v>20.459</v>
      </c>
      <c r="I1289" s="245"/>
      <c r="J1289" s="241"/>
      <c r="K1289" s="241"/>
      <c r="L1289" s="246"/>
      <c r="M1289" s="247"/>
      <c r="N1289" s="248"/>
      <c r="O1289" s="248"/>
      <c r="P1289" s="248"/>
      <c r="Q1289" s="248"/>
      <c r="R1289" s="248"/>
      <c r="S1289" s="248"/>
      <c r="T1289" s="249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50" t="s">
        <v>149</v>
      </c>
      <c r="AU1289" s="250" t="s">
        <v>147</v>
      </c>
      <c r="AV1289" s="14" t="s">
        <v>147</v>
      </c>
      <c r="AW1289" s="14" t="s">
        <v>30</v>
      </c>
      <c r="AX1289" s="14" t="s">
        <v>73</v>
      </c>
      <c r="AY1289" s="250" t="s">
        <v>139</v>
      </c>
    </row>
    <row r="1290" s="15" customFormat="1">
      <c r="A1290" s="15"/>
      <c r="B1290" s="262"/>
      <c r="C1290" s="263"/>
      <c r="D1290" s="231" t="s">
        <v>149</v>
      </c>
      <c r="E1290" s="264" t="s">
        <v>1</v>
      </c>
      <c r="F1290" s="265" t="s">
        <v>170</v>
      </c>
      <c r="G1290" s="263"/>
      <c r="H1290" s="266">
        <v>20.459</v>
      </c>
      <c r="I1290" s="267"/>
      <c r="J1290" s="263"/>
      <c r="K1290" s="263"/>
      <c r="L1290" s="268"/>
      <c r="M1290" s="269"/>
      <c r="N1290" s="270"/>
      <c r="O1290" s="270"/>
      <c r="P1290" s="270"/>
      <c r="Q1290" s="270"/>
      <c r="R1290" s="270"/>
      <c r="S1290" s="270"/>
      <c r="T1290" s="271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T1290" s="272" t="s">
        <v>149</v>
      </c>
      <c r="AU1290" s="272" t="s">
        <v>147</v>
      </c>
      <c r="AV1290" s="15" t="s">
        <v>146</v>
      </c>
      <c r="AW1290" s="15" t="s">
        <v>30</v>
      </c>
      <c r="AX1290" s="15" t="s">
        <v>81</v>
      </c>
      <c r="AY1290" s="272" t="s">
        <v>139</v>
      </c>
    </row>
    <row r="1291" s="2" customFormat="1" ht="21.75" customHeight="1">
      <c r="A1291" s="38"/>
      <c r="B1291" s="39"/>
      <c r="C1291" s="215" t="s">
        <v>1634</v>
      </c>
      <c r="D1291" s="215" t="s">
        <v>142</v>
      </c>
      <c r="E1291" s="216" t="s">
        <v>1635</v>
      </c>
      <c r="F1291" s="217" t="s">
        <v>1636</v>
      </c>
      <c r="G1291" s="218" t="s">
        <v>166</v>
      </c>
      <c r="H1291" s="219">
        <v>20.459</v>
      </c>
      <c r="I1291" s="220"/>
      <c r="J1291" s="221">
        <f>ROUND(I1291*H1291,2)</f>
        <v>0</v>
      </c>
      <c r="K1291" s="222"/>
      <c r="L1291" s="44"/>
      <c r="M1291" s="223" t="s">
        <v>1</v>
      </c>
      <c r="N1291" s="224" t="s">
        <v>39</v>
      </c>
      <c r="O1291" s="91"/>
      <c r="P1291" s="225">
        <f>O1291*H1291</f>
        <v>0</v>
      </c>
      <c r="Q1291" s="225">
        <v>0.00014999999999999999</v>
      </c>
      <c r="R1291" s="225">
        <f>Q1291*H1291</f>
        <v>0.0030688499999999997</v>
      </c>
      <c r="S1291" s="225">
        <v>0</v>
      </c>
      <c r="T1291" s="226">
        <f>S1291*H1291</f>
        <v>0</v>
      </c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R1291" s="227" t="s">
        <v>257</v>
      </c>
      <c r="AT1291" s="227" t="s">
        <v>142</v>
      </c>
      <c r="AU1291" s="227" t="s">
        <v>147</v>
      </c>
      <c r="AY1291" s="17" t="s">
        <v>139</v>
      </c>
      <c r="BE1291" s="228">
        <f>IF(N1291="základní",J1291,0)</f>
        <v>0</v>
      </c>
      <c r="BF1291" s="228">
        <f>IF(N1291="snížená",J1291,0)</f>
        <v>0</v>
      </c>
      <c r="BG1291" s="228">
        <f>IF(N1291="zákl. přenesená",J1291,0)</f>
        <v>0</v>
      </c>
      <c r="BH1291" s="228">
        <f>IF(N1291="sníž. přenesená",J1291,0)</f>
        <v>0</v>
      </c>
      <c r="BI1291" s="228">
        <f>IF(N1291="nulová",J1291,0)</f>
        <v>0</v>
      </c>
      <c r="BJ1291" s="17" t="s">
        <v>147</v>
      </c>
      <c r="BK1291" s="228">
        <f>ROUND(I1291*H1291,2)</f>
        <v>0</v>
      </c>
      <c r="BL1291" s="17" t="s">
        <v>257</v>
      </c>
      <c r="BM1291" s="227" t="s">
        <v>1637</v>
      </c>
    </row>
    <row r="1292" s="13" customFormat="1">
      <c r="A1292" s="13"/>
      <c r="B1292" s="229"/>
      <c r="C1292" s="230"/>
      <c r="D1292" s="231" t="s">
        <v>149</v>
      </c>
      <c r="E1292" s="232" t="s">
        <v>1</v>
      </c>
      <c r="F1292" s="233" t="s">
        <v>197</v>
      </c>
      <c r="G1292" s="230"/>
      <c r="H1292" s="232" t="s">
        <v>1</v>
      </c>
      <c r="I1292" s="234"/>
      <c r="J1292" s="230"/>
      <c r="K1292" s="230"/>
      <c r="L1292" s="235"/>
      <c r="M1292" s="236"/>
      <c r="N1292" s="237"/>
      <c r="O1292" s="237"/>
      <c r="P1292" s="237"/>
      <c r="Q1292" s="237"/>
      <c r="R1292" s="237"/>
      <c r="S1292" s="237"/>
      <c r="T1292" s="238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39" t="s">
        <v>149</v>
      </c>
      <c r="AU1292" s="239" t="s">
        <v>147</v>
      </c>
      <c r="AV1292" s="13" t="s">
        <v>81</v>
      </c>
      <c r="AW1292" s="13" t="s">
        <v>30</v>
      </c>
      <c r="AX1292" s="13" t="s">
        <v>73</v>
      </c>
      <c r="AY1292" s="239" t="s">
        <v>139</v>
      </c>
    </row>
    <row r="1293" s="14" customFormat="1">
      <c r="A1293" s="14"/>
      <c r="B1293" s="240"/>
      <c r="C1293" s="241"/>
      <c r="D1293" s="231" t="s">
        <v>149</v>
      </c>
      <c r="E1293" s="242" t="s">
        <v>1</v>
      </c>
      <c r="F1293" s="243" t="s">
        <v>1612</v>
      </c>
      <c r="G1293" s="241"/>
      <c r="H1293" s="244">
        <v>20.459</v>
      </c>
      <c r="I1293" s="245"/>
      <c r="J1293" s="241"/>
      <c r="K1293" s="241"/>
      <c r="L1293" s="246"/>
      <c r="M1293" s="247"/>
      <c r="N1293" s="248"/>
      <c r="O1293" s="248"/>
      <c r="P1293" s="248"/>
      <c r="Q1293" s="248"/>
      <c r="R1293" s="248"/>
      <c r="S1293" s="248"/>
      <c r="T1293" s="249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50" t="s">
        <v>149</v>
      </c>
      <c r="AU1293" s="250" t="s">
        <v>147</v>
      </c>
      <c r="AV1293" s="14" t="s">
        <v>147</v>
      </c>
      <c r="AW1293" s="14" t="s">
        <v>30</v>
      </c>
      <c r="AX1293" s="14" t="s">
        <v>73</v>
      </c>
      <c r="AY1293" s="250" t="s">
        <v>139</v>
      </c>
    </row>
    <row r="1294" s="15" customFormat="1">
      <c r="A1294" s="15"/>
      <c r="B1294" s="262"/>
      <c r="C1294" s="263"/>
      <c r="D1294" s="231" t="s">
        <v>149</v>
      </c>
      <c r="E1294" s="264" t="s">
        <v>1</v>
      </c>
      <c r="F1294" s="265" t="s">
        <v>170</v>
      </c>
      <c r="G1294" s="263"/>
      <c r="H1294" s="266">
        <v>20.459</v>
      </c>
      <c r="I1294" s="267"/>
      <c r="J1294" s="263"/>
      <c r="K1294" s="263"/>
      <c r="L1294" s="268"/>
      <c r="M1294" s="269"/>
      <c r="N1294" s="270"/>
      <c r="O1294" s="270"/>
      <c r="P1294" s="270"/>
      <c r="Q1294" s="270"/>
      <c r="R1294" s="270"/>
      <c r="S1294" s="270"/>
      <c r="T1294" s="271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  <c r="AE1294" s="15"/>
      <c r="AT1294" s="272" t="s">
        <v>149</v>
      </c>
      <c r="AU1294" s="272" t="s">
        <v>147</v>
      </c>
      <c r="AV1294" s="15" t="s">
        <v>146</v>
      </c>
      <c r="AW1294" s="15" t="s">
        <v>30</v>
      </c>
      <c r="AX1294" s="15" t="s">
        <v>81</v>
      </c>
      <c r="AY1294" s="272" t="s">
        <v>139</v>
      </c>
    </row>
    <row r="1295" s="2" customFormat="1" ht="24.15" customHeight="1">
      <c r="A1295" s="38"/>
      <c r="B1295" s="39"/>
      <c r="C1295" s="215" t="s">
        <v>1638</v>
      </c>
      <c r="D1295" s="215" t="s">
        <v>142</v>
      </c>
      <c r="E1295" s="216" t="s">
        <v>1639</v>
      </c>
      <c r="F1295" s="217" t="s">
        <v>1640</v>
      </c>
      <c r="G1295" s="218" t="s">
        <v>166</v>
      </c>
      <c r="H1295" s="219">
        <v>20.459</v>
      </c>
      <c r="I1295" s="220"/>
      <c r="J1295" s="221">
        <f>ROUND(I1295*H1295,2)</f>
        <v>0</v>
      </c>
      <c r="K1295" s="222"/>
      <c r="L1295" s="44"/>
      <c r="M1295" s="223" t="s">
        <v>1</v>
      </c>
      <c r="N1295" s="224" t="s">
        <v>39</v>
      </c>
      <c r="O1295" s="91"/>
      <c r="P1295" s="225">
        <f>O1295*H1295</f>
        <v>0</v>
      </c>
      <c r="Q1295" s="225">
        <v>1.0000000000000001E-05</v>
      </c>
      <c r="R1295" s="225">
        <f>Q1295*H1295</f>
        <v>0.00020459000000000002</v>
      </c>
      <c r="S1295" s="225">
        <v>0</v>
      </c>
      <c r="T1295" s="226">
        <f>S1295*H1295</f>
        <v>0</v>
      </c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R1295" s="227" t="s">
        <v>257</v>
      </c>
      <c r="AT1295" s="227" t="s">
        <v>142</v>
      </c>
      <c r="AU1295" s="227" t="s">
        <v>147</v>
      </c>
      <c r="AY1295" s="17" t="s">
        <v>139</v>
      </c>
      <c r="BE1295" s="228">
        <f>IF(N1295="základní",J1295,0)</f>
        <v>0</v>
      </c>
      <c r="BF1295" s="228">
        <f>IF(N1295="snížená",J1295,0)</f>
        <v>0</v>
      </c>
      <c r="BG1295" s="228">
        <f>IF(N1295="zákl. přenesená",J1295,0)</f>
        <v>0</v>
      </c>
      <c r="BH1295" s="228">
        <f>IF(N1295="sníž. přenesená",J1295,0)</f>
        <v>0</v>
      </c>
      <c r="BI1295" s="228">
        <f>IF(N1295="nulová",J1295,0)</f>
        <v>0</v>
      </c>
      <c r="BJ1295" s="17" t="s">
        <v>147</v>
      </c>
      <c r="BK1295" s="228">
        <f>ROUND(I1295*H1295,2)</f>
        <v>0</v>
      </c>
      <c r="BL1295" s="17" t="s">
        <v>257</v>
      </c>
      <c r="BM1295" s="227" t="s">
        <v>1641</v>
      </c>
    </row>
    <row r="1296" s="13" customFormat="1">
      <c r="A1296" s="13"/>
      <c r="B1296" s="229"/>
      <c r="C1296" s="230"/>
      <c r="D1296" s="231" t="s">
        <v>149</v>
      </c>
      <c r="E1296" s="232" t="s">
        <v>1</v>
      </c>
      <c r="F1296" s="233" t="s">
        <v>197</v>
      </c>
      <c r="G1296" s="230"/>
      <c r="H1296" s="232" t="s">
        <v>1</v>
      </c>
      <c r="I1296" s="234"/>
      <c r="J1296" s="230"/>
      <c r="K1296" s="230"/>
      <c r="L1296" s="235"/>
      <c r="M1296" s="236"/>
      <c r="N1296" s="237"/>
      <c r="O1296" s="237"/>
      <c r="P1296" s="237"/>
      <c r="Q1296" s="237"/>
      <c r="R1296" s="237"/>
      <c r="S1296" s="237"/>
      <c r="T1296" s="238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39" t="s">
        <v>149</v>
      </c>
      <c r="AU1296" s="239" t="s">
        <v>147</v>
      </c>
      <c r="AV1296" s="13" t="s">
        <v>81</v>
      </c>
      <c r="AW1296" s="13" t="s">
        <v>30</v>
      </c>
      <c r="AX1296" s="13" t="s">
        <v>73</v>
      </c>
      <c r="AY1296" s="239" t="s">
        <v>139</v>
      </c>
    </row>
    <row r="1297" s="14" customFormat="1">
      <c r="A1297" s="14"/>
      <c r="B1297" s="240"/>
      <c r="C1297" s="241"/>
      <c r="D1297" s="231" t="s">
        <v>149</v>
      </c>
      <c r="E1297" s="242" t="s">
        <v>1</v>
      </c>
      <c r="F1297" s="243" t="s">
        <v>1612</v>
      </c>
      <c r="G1297" s="241"/>
      <c r="H1297" s="244">
        <v>20.459</v>
      </c>
      <c r="I1297" s="245"/>
      <c r="J1297" s="241"/>
      <c r="K1297" s="241"/>
      <c r="L1297" s="246"/>
      <c r="M1297" s="247"/>
      <c r="N1297" s="248"/>
      <c r="O1297" s="248"/>
      <c r="P1297" s="248"/>
      <c r="Q1297" s="248"/>
      <c r="R1297" s="248"/>
      <c r="S1297" s="248"/>
      <c r="T1297" s="249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50" t="s">
        <v>149</v>
      </c>
      <c r="AU1297" s="250" t="s">
        <v>147</v>
      </c>
      <c r="AV1297" s="14" t="s">
        <v>147</v>
      </c>
      <c r="AW1297" s="14" t="s">
        <v>30</v>
      </c>
      <c r="AX1297" s="14" t="s">
        <v>73</v>
      </c>
      <c r="AY1297" s="250" t="s">
        <v>139</v>
      </c>
    </row>
    <row r="1298" s="15" customFormat="1">
      <c r="A1298" s="15"/>
      <c r="B1298" s="262"/>
      <c r="C1298" s="263"/>
      <c r="D1298" s="231" t="s">
        <v>149</v>
      </c>
      <c r="E1298" s="264" t="s">
        <v>1</v>
      </c>
      <c r="F1298" s="265" t="s">
        <v>170</v>
      </c>
      <c r="G1298" s="263"/>
      <c r="H1298" s="266">
        <v>20.459</v>
      </c>
      <c r="I1298" s="267"/>
      <c r="J1298" s="263"/>
      <c r="K1298" s="263"/>
      <c r="L1298" s="268"/>
      <c r="M1298" s="269"/>
      <c r="N1298" s="270"/>
      <c r="O1298" s="270"/>
      <c r="P1298" s="270"/>
      <c r="Q1298" s="270"/>
      <c r="R1298" s="270"/>
      <c r="S1298" s="270"/>
      <c r="T1298" s="271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T1298" s="272" t="s">
        <v>149</v>
      </c>
      <c r="AU1298" s="272" t="s">
        <v>147</v>
      </c>
      <c r="AV1298" s="15" t="s">
        <v>146</v>
      </c>
      <c r="AW1298" s="15" t="s">
        <v>30</v>
      </c>
      <c r="AX1298" s="15" t="s">
        <v>81</v>
      </c>
      <c r="AY1298" s="272" t="s">
        <v>139</v>
      </c>
    </row>
    <row r="1299" s="2" customFormat="1" ht="24.15" customHeight="1">
      <c r="A1299" s="38"/>
      <c r="B1299" s="39"/>
      <c r="C1299" s="215" t="s">
        <v>1642</v>
      </c>
      <c r="D1299" s="215" t="s">
        <v>142</v>
      </c>
      <c r="E1299" s="216" t="s">
        <v>1643</v>
      </c>
      <c r="F1299" s="217" t="s">
        <v>1644</v>
      </c>
      <c r="G1299" s="218" t="s">
        <v>145</v>
      </c>
      <c r="H1299" s="219">
        <v>0.02</v>
      </c>
      <c r="I1299" s="220"/>
      <c r="J1299" s="221">
        <f>ROUND(I1299*H1299,2)</f>
        <v>0</v>
      </c>
      <c r="K1299" s="222"/>
      <c r="L1299" s="44"/>
      <c r="M1299" s="223" t="s">
        <v>1</v>
      </c>
      <c r="N1299" s="224" t="s">
        <v>39</v>
      </c>
      <c r="O1299" s="91"/>
      <c r="P1299" s="225">
        <f>O1299*H1299</f>
        <v>0</v>
      </c>
      <c r="Q1299" s="225">
        <v>0</v>
      </c>
      <c r="R1299" s="225">
        <f>Q1299*H1299</f>
        <v>0</v>
      </c>
      <c r="S1299" s="225">
        <v>0</v>
      </c>
      <c r="T1299" s="226">
        <f>S1299*H1299</f>
        <v>0</v>
      </c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R1299" s="227" t="s">
        <v>257</v>
      </c>
      <c r="AT1299" s="227" t="s">
        <v>142</v>
      </c>
      <c r="AU1299" s="227" t="s">
        <v>147</v>
      </c>
      <c r="AY1299" s="17" t="s">
        <v>139</v>
      </c>
      <c r="BE1299" s="228">
        <f>IF(N1299="základní",J1299,0)</f>
        <v>0</v>
      </c>
      <c r="BF1299" s="228">
        <f>IF(N1299="snížená",J1299,0)</f>
        <v>0</v>
      </c>
      <c r="BG1299" s="228">
        <f>IF(N1299="zákl. přenesená",J1299,0)</f>
        <v>0</v>
      </c>
      <c r="BH1299" s="228">
        <f>IF(N1299="sníž. přenesená",J1299,0)</f>
        <v>0</v>
      </c>
      <c r="BI1299" s="228">
        <f>IF(N1299="nulová",J1299,0)</f>
        <v>0</v>
      </c>
      <c r="BJ1299" s="17" t="s">
        <v>147</v>
      </c>
      <c r="BK1299" s="228">
        <f>ROUND(I1299*H1299,2)</f>
        <v>0</v>
      </c>
      <c r="BL1299" s="17" t="s">
        <v>257</v>
      </c>
      <c r="BM1299" s="227" t="s">
        <v>1645</v>
      </c>
    </row>
    <row r="1300" s="2" customFormat="1" ht="33" customHeight="1">
      <c r="A1300" s="38"/>
      <c r="B1300" s="39"/>
      <c r="C1300" s="215" t="s">
        <v>1646</v>
      </c>
      <c r="D1300" s="215" t="s">
        <v>142</v>
      </c>
      <c r="E1300" s="216" t="s">
        <v>1647</v>
      </c>
      <c r="F1300" s="217" t="s">
        <v>1648</v>
      </c>
      <c r="G1300" s="218" t="s">
        <v>145</v>
      </c>
      <c r="H1300" s="219">
        <v>0.040000000000000001</v>
      </c>
      <c r="I1300" s="220"/>
      <c r="J1300" s="221">
        <f>ROUND(I1300*H1300,2)</f>
        <v>0</v>
      </c>
      <c r="K1300" s="222"/>
      <c r="L1300" s="44"/>
      <c r="M1300" s="223" t="s">
        <v>1</v>
      </c>
      <c r="N1300" s="224" t="s">
        <v>39</v>
      </c>
      <c r="O1300" s="91"/>
      <c r="P1300" s="225">
        <f>O1300*H1300</f>
        <v>0</v>
      </c>
      <c r="Q1300" s="225">
        <v>0</v>
      </c>
      <c r="R1300" s="225">
        <f>Q1300*H1300</f>
        <v>0</v>
      </c>
      <c r="S1300" s="225">
        <v>0</v>
      </c>
      <c r="T1300" s="226">
        <f>S1300*H1300</f>
        <v>0</v>
      </c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R1300" s="227" t="s">
        <v>257</v>
      </c>
      <c r="AT1300" s="227" t="s">
        <v>142</v>
      </c>
      <c r="AU1300" s="227" t="s">
        <v>147</v>
      </c>
      <c r="AY1300" s="17" t="s">
        <v>139</v>
      </c>
      <c r="BE1300" s="228">
        <f>IF(N1300="základní",J1300,0)</f>
        <v>0</v>
      </c>
      <c r="BF1300" s="228">
        <f>IF(N1300="snížená",J1300,0)</f>
        <v>0</v>
      </c>
      <c r="BG1300" s="228">
        <f>IF(N1300="zákl. přenesená",J1300,0)</f>
        <v>0</v>
      </c>
      <c r="BH1300" s="228">
        <f>IF(N1300="sníž. přenesená",J1300,0)</f>
        <v>0</v>
      </c>
      <c r="BI1300" s="228">
        <f>IF(N1300="nulová",J1300,0)</f>
        <v>0</v>
      </c>
      <c r="BJ1300" s="17" t="s">
        <v>147</v>
      </c>
      <c r="BK1300" s="228">
        <f>ROUND(I1300*H1300,2)</f>
        <v>0</v>
      </c>
      <c r="BL1300" s="17" t="s">
        <v>257</v>
      </c>
      <c r="BM1300" s="227" t="s">
        <v>1649</v>
      </c>
    </row>
    <row r="1301" s="14" customFormat="1">
      <c r="A1301" s="14"/>
      <c r="B1301" s="240"/>
      <c r="C1301" s="241"/>
      <c r="D1301" s="231" t="s">
        <v>149</v>
      </c>
      <c r="E1301" s="241"/>
      <c r="F1301" s="243" t="s">
        <v>1650</v>
      </c>
      <c r="G1301" s="241"/>
      <c r="H1301" s="244">
        <v>0.040000000000000001</v>
      </c>
      <c r="I1301" s="245"/>
      <c r="J1301" s="241"/>
      <c r="K1301" s="241"/>
      <c r="L1301" s="246"/>
      <c r="M1301" s="247"/>
      <c r="N1301" s="248"/>
      <c r="O1301" s="248"/>
      <c r="P1301" s="248"/>
      <c r="Q1301" s="248"/>
      <c r="R1301" s="248"/>
      <c r="S1301" s="248"/>
      <c r="T1301" s="249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50" t="s">
        <v>149</v>
      </c>
      <c r="AU1301" s="250" t="s">
        <v>147</v>
      </c>
      <c r="AV1301" s="14" t="s">
        <v>147</v>
      </c>
      <c r="AW1301" s="14" t="s">
        <v>4</v>
      </c>
      <c r="AX1301" s="14" t="s">
        <v>81</v>
      </c>
      <c r="AY1301" s="250" t="s">
        <v>139</v>
      </c>
    </row>
    <row r="1302" s="12" customFormat="1" ht="22.8" customHeight="1">
      <c r="A1302" s="12"/>
      <c r="B1302" s="199"/>
      <c r="C1302" s="200"/>
      <c r="D1302" s="201" t="s">
        <v>72</v>
      </c>
      <c r="E1302" s="213" t="s">
        <v>1651</v>
      </c>
      <c r="F1302" s="213" t="s">
        <v>1652</v>
      </c>
      <c r="G1302" s="200"/>
      <c r="H1302" s="200"/>
      <c r="I1302" s="203"/>
      <c r="J1302" s="214">
        <f>BK1302</f>
        <v>0</v>
      </c>
      <c r="K1302" s="200"/>
      <c r="L1302" s="205"/>
      <c r="M1302" s="206"/>
      <c r="N1302" s="207"/>
      <c r="O1302" s="207"/>
      <c r="P1302" s="208">
        <f>SUM(P1303:P1359)</f>
        <v>0</v>
      </c>
      <c r="Q1302" s="207"/>
      <c r="R1302" s="208">
        <f>SUM(R1303:R1359)</f>
        <v>0.179641</v>
      </c>
      <c r="S1302" s="207"/>
      <c r="T1302" s="209">
        <f>SUM(T1303:T1359)</f>
        <v>0.039595999999999999</v>
      </c>
      <c r="U1302" s="12"/>
      <c r="V1302" s="12"/>
      <c r="W1302" s="12"/>
      <c r="X1302" s="12"/>
      <c r="Y1302" s="12"/>
      <c r="Z1302" s="12"/>
      <c r="AA1302" s="12"/>
      <c r="AB1302" s="12"/>
      <c r="AC1302" s="12"/>
      <c r="AD1302" s="12"/>
      <c r="AE1302" s="12"/>
      <c r="AR1302" s="210" t="s">
        <v>147</v>
      </c>
      <c r="AT1302" s="211" t="s">
        <v>72</v>
      </c>
      <c r="AU1302" s="211" t="s">
        <v>81</v>
      </c>
      <c r="AY1302" s="210" t="s">
        <v>139</v>
      </c>
      <c r="BK1302" s="212">
        <f>SUM(BK1303:BK1359)</f>
        <v>0</v>
      </c>
    </row>
    <row r="1303" s="2" customFormat="1" ht="24.15" customHeight="1">
      <c r="A1303" s="38"/>
      <c r="B1303" s="39"/>
      <c r="C1303" s="215" t="s">
        <v>1653</v>
      </c>
      <c r="D1303" s="215" t="s">
        <v>142</v>
      </c>
      <c r="E1303" s="216" t="s">
        <v>1654</v>
      </c>
      <c r="F1303" s="217" t="s">
        <v>1655</v>
      </c>
      <c r="G1303" s="218" t="s">
        <v>166</v>
      </c>
      <c r="H1303" s="219">
        <v>14.875999999999999</v>
      </c>
      <c r="I1303" s="220"/>
      <c r="J1303" s="221">
        <f>ROUND(I1303*H1303,2)</f>
        <v>0</v>
      </c>
      <c r="K1303" s="222"/>
      <c r="L1303" s="44"/>
      <c r="M1303" s="223" t="s">
        <v>1</v>
      </c>
      <c r="N1303" s="224" t="s">
        <v>39</v>
      </c>
      <c r="O1303" s="91"/>
      <c r="P1303" s="225">
        <f>O1303*H1303</f>
        <v>0</v>
      </c>
      <c r="Q1303" s="225">
        <v>0</v>
      </c>
      <c r="R1303" s="225">
        <f>Q1303*H1303</f>
        <v>0</v>
      </c>
      <c r="S1303" s="225">
        <v>0</v>
      </c>
      <c r="T1303" s="226">
        <f>S1303*H1303</f>
        <v>0</v>
      </c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R1303" s="227" t="s">
        <v>257</v>
      </c>
      <c r="AT1303" s="227" t="s">
        <v>142</v>
      </c>
      <c r="AU1303" s="227" t="s">
        <v>147</v>
      </c>
      <c r="AY1303" s="17" t="s">
        <v>139</v>
      </c>
      <c r="BE1303" s="228">
        <f>IF(N1303="základní",J1303,0)</f>
        <v>0</v>
      </c>
      <c r="BF1303" s="228">
        <f>IF(N1303="snížená",J1303,0)</f>
        <v>0</v>
      </c>
      <c r="BG1303" s="228">
        <f>IF(N1303="zákl. přenesená",J1303,0)</f>
        <v>0</v>
      </c>
      <c r="BH1303" s="228">
        <f>IF(N1303="sníž. přenesená",J1303,0)</f>
        <v>0</v>
      </c>
      <c r="BI1303" s="228">
        <f>IF(N1303="nulová",J1303,0)</f>
        <v>0</v>
      </c>
      <c r="BJ1303" s="17" t="s">
        <v>147</v>
      </c>
      <c r="BK1303" s="228">
        <f>ROUND(I1303*H1303,2)</f>
        <v>0</v>
      </c>
      <c r="BL1303" s="17" t="s">
        <v>257</v>
      </c>
      <c r="BM1303" s="227" t="s">
        <v>1656</v>
      </c>
    </row>
    <row r="1304" s="13" customFormat="1">
      <c r="A1304" s="13"/>
      <c r="B1304" s="229"/>
      <c r="C1304" s="230"/>
      <c r="D1304" s="231" t="s">
        <v>149</v>
      </c>
      <c r="E1304" s="232" t="s">
        <v>1</v>
      </c>
      <c r="F1304" s="233" t="s">
        <v>187</v>
      </c>
      <c r="G1304" s="230"/>
      <c r="H1304" s="232" t="s">
        <v>1</v>
      </c>
      <c r="I1304" s="234"/>
      <c r="J1304" s="230"/>
      <c r="K1304" s="230"/>
      <c r="L1304" s="235"/>
      <c r="M1304" s="236"/>
      <c r="N1304" s="237"/>
      <c r="O1304" s="237"/>
      <c r="P1304" s="237"/>
      <c r="Q1304" s="237"/>
      <c r="R1304" s="237"/>
      <c r="S1304" s="237"/>
      <c r="T1304" s="238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39" t="s">
        <v>149</v>
      </c>
      <c r="AU1304" s="239" t="s">
        <v>147</v>
      </c>
      <c r="AV1304" s="13" t="s">
        <v>81</v>
      </c>
      <c r="AW1304" s="13" t="s">
        <v>30</v>
      </c>
      <c r="AX1304" s="13" t="s">
        <v>73</v>
      </c>
      <c r="AY1304" s="239" t="s">
        <v>139</v>
      </c>
    </row>
    <row r="1305" s="14" customFormat="1">
      <c r="A1305" s="14"/>
      <c r="B1305" s="240"/>
      <c r="C1305" s="241"/>
      <c r="D1305" s="231" t="s">
        <v>149</v>
      </c>
      <c r="E1305" s="242" t="s">
        <v>1</v>
      </c>
      <c r="F1305" s="243" t="s">
        <v>188</v>
      </c>
      <c r="G1305" s="241"/>
      <c r="H1305" s="244">
        <v>6.1950000000000003</v>
      </c>
      <c r="I1305" s="245"/>
      <c r="J1305" s="241"/>
      <c r="K1305" s="241"/>
      <c r="L1305" s="246"/>
      <c r="M1305" s="247"/>
      <c r="N1305" s="248"/>
      <c r="O1305" s="248"/>
      <c r="P1305" s="248"/>
      <c r="Q1305" s="248"/>
      <c r="R1305" s="248"/>
      <c r="S1305" s="248"/>
      <c r="T1305" s="249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50" t="s">
        <v>149</v>
      </c>
      <c r="AU1305" s="250" t="s">
        <v>147</v>
      </c>
      <c r="AV1305" s="14" t="s">
        <v>147</v>
      </c>
      <c r="AW1305" s="14" t="s">
        <v>30</v>
      </c>
      <c r="AX1305" s="14" t="s">
        <v>73</v>
      </c>
      <c r="AY1305" s="250" t="s">
        <v>139</v>
      </c>
    </row>
    <row r="1306" s="13" customFormat="1">
      <c r="A1306" s="13"/>
      <c r="B1306" s="229"/>
      <c r="C1306" s="230"/>
      <c r="D1306" s="231" t="s">
        <v>149</v>
      </c>
      <c r="E1306" s="232" t="s">
        <v>1</v>
      </c>
      <c r="F1306" s="233" t="s">
        <v>195</v>
      </c>
      <c r="G1306" s="230"/>
      <c r="H1306" s="232" t="s">
        <v>1</v>
      </c>
      <c r="I1306" s="234"/>
      <c r="J1306" s="230"/>
      <c r="K1306" s="230"/>
      <c r="L1306" s="235"/>
      <c r="M1306" s="236"/>
      <c r="N1306" s="237"/>
      <c r="O1306" s="237"/>
      <c r="P1306" s="237"/>
      <c r="Q1306" s="237"/>
      <c r="R1306" s="237"/>
      <c r="S1306" s="237"/>
      <c r="T1306" s="238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39" t="s">
        <v>149</v>
      </c>
      <c r="AU1306" s="239" t="s">
        <v>147</v>
      </c>
      <c r="AV1306" s="13" t="s">
        <v>81</v>
      </c>
      <c r="AW1306" s="13" t="s">
        <v>30</v>
      </c>
      <c r="AX1306" s="13" t="s">
        <v>73</v>
      </c>
      <c r="AY1306" s="239" t="s">
        <v>139</v>
      </c>
    </row>
    <row r="1307" s="14" customFormat="1">
      <c r="A1307" s="14"/>
      <c r="B1307" s="240"/>
      <c r="C1307" s="241"/>
      <c r="D1307" s="231" t="s">
        <v>149</v>
      </c>
      <c r="E1307" s="242" t="s">
        <v>1</v>
      </c>
      <c r="F1307" s="243" t="s">
        <v>196</v>
      </c>
      <c r="G1307" s="241"/>
      <c r="H1307" s="244">
        <v>8.6809999999999992</v>
      </c>
      <c r="I1307" s="245"/>
      <c r="J1307" s="241"/>
      <c r="K1307" s="241"/>
      <c r="L1307" s="246"/>
      <c r="M1307" s="247"/>
      <c r="N1307" s="248"/>
      <c r="O1307" s="248"/>
      <c r="P1307" s="248"/>
      <c r="Q1307" s="248"/>
      <c r="R1307" s="248"/>
      <c r="S1307" s="248"/>
      <c r="T1307" s="249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50" t="s">
        <v>149</v>
      </c>
      <c r="AU1307" s="250" t="s">
        <v>147</v>
      </c>
      <c r="AV1307" s="14" t="s">
        <v>147</v>
      </c>
      <c r="AW1307" s="14" t="s">
        <v>30</v>
      </c>
      <c r="AX1307" s="14" t="s">
        <v>73</v>
      </c>
      <c r="AY1307" s="250" t="s">
        <v>139</v>
      </c>
    </row>
    <row r="1308" s="15" customFormat="1">
      <c r="A1308" s="15"/>
      <c r="B1308" s="262"/>
      <c r="C1308" s="263"/>
      <c r="D1308" s="231" t="s">
        <v>149</v>
      </c>
      <c r="E1308" s="264" t="s">
        <v>1</v>
      </c>
      <c r="F1308" s="265" t="s">
        <v>170</v>
      </c>
      <c r="G1308" s="263"/>
      <c r="H1308" s="266">
        <v>14.875999999999999</v>
      </c>
      <c r="I1308" s="267"/>
      <c r="J1308" s="263"/>
      <c r="K1308" s="263"/>
      <c r="L1308" s="268"/>
      <c r="M1308" s="269"/>
      <c r="N1308" s="270"/>
      <c r="O1308" s="270"/>
      <c r="P1308" s="270"/>
      <c r="Q1308" s="270"/>
      <c r="R1308" s="270"/>
      <c r="S1308" s="270"/>
      <c r="T1308" s="271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T1308" s="272" t="s">
        <v>149</v>
      </c>
      <c r="AU1308" s="272" t="s">
        <v>147</v>
      </c>
      <c r="AV1308" s="15" t="s">
        <v>146</v>
      </c>
      <c r="AW1308" s="15" t="s">
        <v>30</v>
      </c>
      <c r="AX1308" s="15" t="s">
        <v>81</v>
      </c>
      <c r="AY1308" s="272" t="s">
        <v>139</v>
      </c>
    </row>
    <row r="1309" s="2" customFormat="1" ht="24.15" customHeight="1">
      <c r="A1309" s="38"/>
      <c r="B1309" s="39"/>
      <c r="C1309" s="215" t="s">
        <v>1657</v>
      </c>
      <c r="D1309" s="215" t="s">
        <v>142</v>
      </c>
      <c r="E1309" s="216" t="s">
        <v>1658</v>
      </c>
      <c r="F1309" s="217" t="s">
        <v>1659</v>
      </c>
      <c r="G1309" s="218" t="s">
        <v>166</v>
      </c>
      <c r="H1309" s="219">
        <v>14.875999999999999</v>
      </c>
      <c r="I1309" s="220"/>
      <c r="J1309" s="221">
        <f>ROUND(I1309*H1309,2)</f>
        <v>0</v>
      </c>
      <c r="K1309" s="222"/>
      <c r="L1309" s="44"/>
      <c r="M1309" s="223" t="s">
        <v>1</v>
      </c>
      <c r="N1309" s="224" t="s">
        <v>39</v>
      </c>
      <c r="O1309" s="91"/>
      <c r="P1309" s="225">
        <f>O1309*H1309</f>
        <v>0</v>
      </c>
      <c r="Q1309" s="225">
        <v>0</v>
      </c>
      <c r="R1309" s="225">
        <f>Q1309*H1309</f>
        <v>0</v>
      </c>
      <c r="S1309" s="225">
        <v>0</v>
      </c>
      <c r="T1309" s="226">
        <f>S1309*H1309</f>
        <v>0</v>
      </c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R1309" s="227" t="s">
        <v>257</v>
      </c>
      <c r="AT1309" s="227" t="s">
        <v>142</v>
      </c>
      <c r="AU1309" s="227" t="s">
        <v>147</v>
      </c>
      <c r="AY1309" s="17" t="s">
        <v>139</v>
      </c>
      <c r="BE1309" s="228">
        <f>IF(N1309="základní",J1309,0)</f>
        <v>0</v>
      </c>
      <c r="BF1309" s="228">
        <f>IF(N1309="snížená",J1309,0)</f>
        <v>0</v>
      </c>
      <c r="BG1309" s="228">
        <f>IF(N1309="zákl. přenesená",J1309,0)</f>
        <v>0</v>
      </c>
      <c r="BH1309" s="228">
        <f>IF(N1309="sníž. přenesená",J1309,0)</f>
        <v>0</v>
      </c>
      <c r="BI1309" s="228">
        <f>IF(N1309="nulová",J1309,0)</f>
        <v>0</v>
      </c>
      <c r="BJ1309" s="17" t="s">
        <v>147</v>
      </c>
      <c r="BK1309" s="228">
        <f>ROUND(I1309*H1309,2)</f>
        <v>0</v>
      </c>
      <c r="BL1309" s="17" t="s">
        <v>257</v>
      </c>
      <c r="BM1309" s="227" t="s">
        <v>1660</v>
      </c>
    </row>
    <row r="1310" s="13" customFormat="1">
      <c r="A1310" s="13"/>
      <c r="B1310" s="229"/>
      <c r="C1310" s="230"/>
      <c r="D1310" s="231" t="s">
        <v>149</v>
      </c>
      <c r="E1310" s="232" t="s">
        <v>1</v>
      </c>
      <c r="F1310" s="233" t="s">
        <v>187</v>
      </c>
      <c r="G1310" s="230"/>
      <c r="H1310" s="232" t="s">
        <v>1</v>
      </c>
      <c r="I1310" s="234"/>
      <c r="J1310" s="230"/>
      <c r="K1310" s="230"/>
      <c r="L1310" s="235"/>
      <c r="M1310" s="236"/>
      <c r="N1310" s="237"/>
      <c r="O1310" s="237"/>
      <c r="P1310" s="237"/>
      <c r="Q1310" s="237"/>
      <c r="R1310" s="237"/>
      <c r="S1310" s="237"/>
      <c r="T1310" s="238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39" t="s">
        <v>149</v>
      </c>
      <c r="AU1310" s="239" t="s">
        <v>147</v>
      </c>
      <c r="AV1310" s="13" t="s">
        <v>81</v>
      </c>
      <c r="AW1310" s="13" t="s">
        <v>30</v>
      </c>
      <c r="AX1310" s="13" t="s">
        <v>73</v>
      </c>
      <c r="AY1310" s="239" t="s">
        <v>139</v>
      </c>
    </row>
    <row r="1311" s="14" customFormat="1">
      <c r="A1311" s="14"/>
      <c r="B1311" s="240"/>
      <c r="C1311" s="241"/>
      <c r="D1311" s="231" t="s">
        <v>149</v>
      </c>
      <c r="E1311" s="242" t="s">
        <v>1</v>
      </c>
      <c r="F1311" s="243" t="s">
        <v>188</v>
      </c>
      <c r="G1311" s="241"/>
      <c r="H1311" s="244">
        <v>6.1950000000000003</v>
      </c>
      <c r="I1311" s="245"/>
      <c r="J1311" s="241"/>
      <c r="K1311" s="241"/>
      <c r="L1311" s="246"/>
      <c r="M1311" s="247"/>
      <c r="N1311" s="248"/>
      <c r="O1311" s="248"/>
      <c r="P1311" s="248"/>
      <c r="Q1311" s="248"/>
      <c r="R1311" s="248"/>
      <c r="S1311" s="248"/>
      <c r="T1311" s="249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50" t="s">
        <v>149</v>
      </c>
      <c r="AU1311" s="250" t="s">
        <v>147</v>
      </c>
      <c r="AV1311" s="14" t="s">
        <v>147</v>
      </c>
      <c r="AW1311" s="14" t="s">
        <v>30</v>
      </c>
      <c r="AX1311" s="14" t="s">
        <v>73</v>
      </c>
      <c r="AY1311" s="250" t="s">
        <v>139</v>
      </c>
    </row>
    <row r="1312" s="13" customFormat="1">
      <c r="A1312" s="13"/>
      <c r="B1312" s="229"/>
      <c r="C1312" s="230"/>
      <c r="D1312" s="231" t="s">
        <v>149</v>
      </c>
      <c r="E1312" s="232" t="s">
        <v>1</v>
      </c>
      <c r="F1312" s="233" t="s">
        <v>195</v>
      </c>
      <c r="G1312" s="230"/>
      <c r="H1312" s="232" t="s">
        <v>1</v>
      </c>
      <c r="I1312" s="234"/>
      <c r="J1312" s="230"/>
      <c r="K1312" s="230"/>
      <c r="L1312" s="235"/>
      <c r="M1312" s="236"/>
      <c r="N1312" s="237"/>
      <c r="O1312" s="237"/>
      <c r="P1312" s="237"/>
      <c r="Q1312" s="237"/>
      <c r="R1312" s="237"/>
      <c r="S1312" s="237"/>
      <c r="T1312" s="238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39" t="s">
        <v>149</v>
      </c>
      <c r="AU1312" s="239" t="s">
        <v>147</v>
      </c>
      <c r="AV1312" s="13" t="s">
        <v>81</v>
      </c>
      <c r="AW1312" s="13" t="s">
        <v>30</v>
      </c>
      <c r="AX1312" s="13" t="s">
        <v>73</v>
      </c>
      <c r="AY1312" s="239" t="s">
        <v>139</v>
      </c>
    </row>
    <row r="1313" s="14" customFormat="1">
      <c r="A1313" s="14"/>
      <c r="B1313" s="240"/>
      <c r="C1313" s="241"/>
      <c r="D1313" s="231" t="s">
        <v>149</v>
      </c>
      <c r="E1313" s="242" t="s">
        <v>1</v>
      </c>
      <c r="F1313" s="243" t="s">
        <v>196</v>
      </c>
      <c r="G1313" s="241"/>
      <c r="H1313" s="244">
        <v>8.6809999999999992</v>
      </c>
      <c r="I1313" s="245"/>
      <c r="J1313" s="241"/>
      <c r="K1313" s="241"/>
      <c r="L1313" s="246"/>
      <c r="M1313" s="247"/>
      <c r="N1313" s="248"/>
      <c r="O1313" s="248"/>
      <c r="P1313" s="248"/>
      <c r="Q1313" s="248"/>
      <c r="R1313" s="248"/>
      <c r="S1313" s="248"/>
      <c r="T1313" s="249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50" t="s">
        <v>149</v>
      </c>
      <c r="AU1313" s="250" t="s">
        <v>147</v>
      </c>
      <c r="AV1313" s="14" t="s">
        <v>147</v>
      </c>
      <c r="AW1313" s="14" t="s">
        <v>30</v>
      </c>
      <c r="AX1313" s="14" t="s">
        <v>73</v>
      </c>
      <c r="AY1313" s="250" t="s">
        <v>139</v>
      </c>
    </row>
    <row r="1314" s="15" customFormat="1">
      <c r="A1314" s="15"/>
      <c r="B1314" s="262"/>
      <c r="C1314" s="263"/>
      <c r="D1314" s="231" t="s">
        <v>149</v>
      </c>
      <c r="E1314" s="264" t="s">
        <v>1</v>
      </c>
      <c r="F1314" s="265" t="s">
        <v>170</v>
      </c>
      <c r="G1314" s="263"/>
      <c r="H1314" s="266">
        <v>14.875999999999999</v>
      </c>
      <c r="I1314" s="267"/>
      <c r="J1314" s="263"/>
      <c r="K1314" s="263"/>
      <c r="L1314" s="268"/>
      <c r="M1314" s="269"/>
      <c r="N1314" s="270"/>
      <c r="O1314" s="270"/>
      <c r="P1314" s="270"/>
      <c r="Q1314" s="270"/>
      <c r="R1314" s="270"/>
      <c r="S1314" s="270"/>
      <c r="T1314" s="271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T1314" s="272" t="s">
        <v>149</v>
      </c>
      <c r="AU1314" s="272" t="s">
        <v>147</v>
      </c>
      <c r="AV1314" s="15" t="s">
        <v>146</v>
      </c>
      <c r="AW1314" s="15" t="s">
        <v>30</v>
      </c>
      <c r="AX1314" s="15" t="s">
        <v>81</v>
      </c>
      <c r="AY1314" s="272" t="s">
        <v>139</v>
      </c>
    </row>
    <row r="1315" s="2" customFormat="1" ht="16.5" customHeight="1">
      <c r="A1315" s="38"/>
      <c r="B1315" s="39"/>
      <c r="C1315" s="215" t="s">
        <v>1661</v>
      </c>
      <c r="D1315" s="215" t="s">
        <v>142</v>
      </c>
      <c r="E1315" s="216" t="s">
        <v>1662</v>
      </c>
      <c r="F1315" s="217" t="s">
        <v>1663</v>
      </c>
      <c r="G1315" s="218" t="s">
        <v>166</v>
      </c>
      <c r="H1315" s="219">
        <v>14.875999999999999</v>
      </c>
      <c r="I1315" s="220"/>
      <c r="J1315" s="221">
        <f>ROUND(I1315*H1315,2)</f>
        <v>0</v>
      </c>
      <c r="K1315" s="222"/>
      <c r="L1315" s="44"/>
      <c r="M1315" s="223" t="s">
        <v>1</v>
      </c>
      <c r="N1315" s="224" t="s">
        <v>39</v>
      </c>
      <c r="O1315" s="91"/>
      <c r="P1315" s="225">
        <f>O1315*H1315</f>
        <v>0</v>
      </c>
      <c r="Q1315" s="225">
        <v>0</v>
      </c>
      <c r="R1315" s="225">
        <f>Q1315*H1315</f>
        <v>0</v>
      </c>
      <c r="S1315" s="225">
        <v>0</v>
      </c>
      <c r="T1315" s="226">
        <f>S1315*H1315</f>
        <v>0</v>
      </c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R1315" s="227" t="s">
        <v>257</v>
      </c>
      <c r="AT1315" s="227" t="s">
        <v>142</v>
      </c>
      <c r="AU1315" s="227" t="s">
        <v>147</v>
      </c>
      <c r="AY1315" s="17" t="s">
        <v>139</v>
      </c>
      <c r="BE1315" s="228">
        <f>IF(N1315="základní",J1315,0)</f>
        <v>0</v>
      </c>
      <c r="BF1315" s="228">
        <f>IF(N1315="snížená",J1315,0)</f>
        <v>0</v>
      </c>
      <c r="BG1315" s="228">
        <f>IF(N1315="zákl. přenesená",J1315,0)</f>
        <v>0</v>
      </c>
      <c r="BH1315" s="228">
        <f>IF(N1315="sníž. přenesená",J1315,0)</f>
        <v>0</v>
      </c>
      <c r="BI1315" s="228">
        <f>IF(N1315="nulová",J1315,0)</f>
        <v>0</v>
      </c>
      <c r="BJ1315" s="17" t="s">
        <v>147</v>
      </c>
      <c r="BK1315" s="228">
        <f>ROUND(I1315*H1315,2)</f>
        <v>0</v>
      </c>
      <c r="BL1315" s="17" t="s">
        <v>257</v>
      </c>
      <c r="BM1315" s="227" t="s">
        <v>1664</v>
      </c>
    </row>
    <row r="1316" s="13" customFormat="1">
      <c r="A1316" s="13"/>
      <c r="B1316" s="229"/>
      <c r="C1316" s="230"/>
      <c r="D1316" s="231" t="s">
        <v>149</v>
      </c>
      <c r="E1316" s="232" t="s">
        <v>1</v>
      </c>
      <c r="F1316" s="233" t="s">
        <v>187</v>
      </c>
      <c r="G1316" s="230"/>
      <c r="H1316" s="232" t="s">
        <v>1</v>
      </c>
      <c r="I1316" s="234"/>
      <c r="J1316" s="230"/>
      <c r="K1316" s="230"/>
      <c r="L1316" s="235"/>
      <c r="M1316" s="236"/>
      <c r="N1316" s="237"/>
      <c r="O1316" s="237"/>
      <c r="P1316" s="237"/>
      <c r="Q1316" s="237"/>
      <c r="R1316" s="237"/>
      <c r="S1316" s="237"/>
      <c r="T1316" s="238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39" t="s">
        <v>149</v>
      </c>
      <c r="AU1316" s="239" t="s">
        <v>147</v>
      </c>
      <c r="AV1316" s="13" t="s">
        <v>81</v>
      </c>
      <c r="AW1316" s="13" t="s">
        <v>30</v>
      </c>
      <c r="AX1316" s="13" t="s">
        <v>73</v>
      </c>
      <c r="AY1316" s="239" t="s">
        <v>139</v>
      </c>
    </row>
    <row r="1317" s="14" customFormat="1">
      <c r="A1317" s="14"/>
      <c r="B1317" s="240"/>
      <c r="C1317" s="241"/>
      <c r="D1317" s="231" t="s">
        <v>149</v>
      </c>
      <c r="E1317" s="242" t="s">
        <v>1</v>
      </c>
      <c r="F1317" s="243" t="s">
        <v>188</v>
      </c>
      <c r="G1317" s="241"/>
      <c r="H1317" s="244">
        <v>6.1950000000000003</v>
      </c>
      <c r="I1317" s="245"/>
      <c r="J1317" s="241"/>
      <c r="K1317" s="241"/>
      <c r="L1317" s="246"/>
      <c r="M1317" s="247"/>
      <c r="N1317" s="248"/>
      <c r="O1317" s="248"/>
      <c r="P1317" s="248"/>
      <c r="Q1317" s="248"/>
      <c r="R1317" s="248"/>
      <c r="S1317" s="248"/>
      <c r="T1317" s="249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50" t="s">
        <v>149</v>
      </c>
      <c r="AU1317" s="250" t="s">
        <v>147</v>
      </c>
      <c r="AV1317" s="14" t="s">
        <v>147</v>
      </c>
      <c r="AW1317" s="14" t="s">
        <v>30</v>
      </c>
      <c r="AX1317" s="14" t="s">
        <v>73</v>
      </c>
      <c r="AY1317" s="250" t="s">
        <v>139</v>
      </c>
    </row>
    <row r="1318" s="13" customFormat="1">
      <c r="A1318" s="13"/>
      <c r="B1318" s="229"/>
      <c r="C1318" s="230"/>
      <c r="D1318" s="231" t="s">
        <v>149</v>
      </c>
      <c r="E1318" s="232" t="s">
        <v>1</v>
      </c>
      <c r="F1318" s="233" t="s">
        <v>195</v>
      </c>
      <c r="G1318" s="230"/>
      <c r="H1318" s="232" t="s">
        <v>1</v>
      </c>
      <c r="I1318" s="234"/>
      <c r="J1318" s="230"/>
      <c r="K1318" s="230"/>
      <c r="L1318" s="235"/>
      <c r="M1318" s="236"/>
      <c r="N1318" s="237"/>
      <c r="O1318" s="237"/>
      <c r="P1318" s="237"/>
      <c r="Q1318" s="237"/>
      <c r="R1318" s="237"/>
      <c r="S1318" s="237"/>
      <c r="T1318" s="238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39" t="s">
        <v>149</v>
      </c>
      <c r="AU1318" s="239" t="s">
        <v>147</v>
      </c>
      <c r="AV1318" s="13" t="s">
        <v>81</v>
      </c>
      <c r="AW1318" s="13" t="s">
        <v>30</v>
      </c>
      <c r="AX1318" s="13" t="s">
        <v>73</v>
      </c>
      <c r="AY1318" s="239" t="s">
        <v>139</v>
      </c>
    </row>
    <row r="1319" s="14" customFormat="1">
      <c r="A1319" s="14"/>
      <c r="B1319" s="240"/>
      <c r="C1319" s="241"/>
      <c r="D1319" s="231" t="s">
        <v>149</v>
      </c>
      <c r="E1319" s="242" t="s">
        <v>1</v>
      </c>
      <c r="F1319" s="243" t="s">
        <v>196</v>
      </c>
      <c r="G1319" s="241"/>
      <c r="H1319" s="244">
        <v>8.6809999999999992</v>
      </c>
      <c r="I1319" s="245"/>
      <c r="J1319" s="241"/>
      <c r="K1319" s="241"/>
      <c r="L1319" s="246"/>
      <c r="M1319" s="247"/>
      <c r="N1319" s="248"/>
      <c r="O1319" s="248"/>
      <c r="P1319" s="248"/>
      <c r="Q1319" s="248"/>
      <c r="R1319" s="248"/>
      <c r="S1319" s="248"/>
      <c r="T1319" s="249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50" t="s">
        <v>149</v>
      </c>
      <c r="AU1319" s="250" t="s">
        <v>147</v>
      </c>
      <c r="AV1319" s="14" t="s">
        <v>147</v>
      </c>
      <c r="AW1319" s="14" t="s">
        <v>30</v>
      </c>
      <c r="AX1319" s="14" t="s">
        <v>73</v>
      </c>
      <c r="AY1319" s="250" t="s">
        <v>139</v>
      </c>
    </row>
    <row r="1320" s="15" customFormat="1">
      <c r="A1320" s="15"/>
      <c r="B1320" s="262"/>
      <c r="C1320" s="263"/>
      <c r="D1320" s="231" t="s">
        <v>149</v>
      </c>
      <c r="E1320" s="264" t="s">
        <v>1</v>
      </c>
      <c r="F1320" s="265" t="s">
        <v>170</v>
      </c>
      <c r="G1320" s="263"/>
      <c r="H1320" s="266">
        <v>14.875999999999999</v>
      </c>
      <c r="I1320" s="267"/>
      <c r="J1320" s="263"/>
      <c r="K1320" s="263"/>
      <c r="L1320" s="268"/>
      <c r="M1320" s="269"/>
      <c r="N1320" s="270"/>
      <c r="O1320" s="270"/>
      <c r="P1320" s="270"/>
      <c r="Q1320" s="270"/>
      <c r="R1320" s="270"/>
      <c r="S1320" s="270"/>
      <c r="T1320" s="271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T1320" s="272" t="s">
        <v>149</v>
      </c>
      <c r="AU1320" s="272" t="s">
        <v>147</v>
      </c>
      <c r="AV1320" s="15" t="s">
        <v>146</v>
      </c>
      <c r="AW1320" s="15" t="s">
        <v>30</v>
      </c>
      <c r="AX1320" s="15" t="s">
        <v>81</v>
      </c>
      <c r="AY1320" s="272" t="s">
        <v>139</v>
      </c>
    </row>
    <row r="1321" s="2" customFormat="1" ht="24.15" customHeight="1">
      <c r="A1321" s="38"/>
      <c r="B1321" s="39"/>
      <c r="C1321" s="215" t="s">
        <v>1665</v>
      </c>
      <c r="D1321" s="215" t="s">
        <v>142</v>
      </c>
      <c r="E1321" s="216" t="s">
        <v>1666</v>
      </c>
      <c r="F1321" s="217" t="s">
        <v>1667</v>
      </c>
      <c r="G1321" s="218" t="s">
        <v>166</v>
      </c>
      <c r="H1321" s="219">
        <v>14.875999999999999</v>
      </c>
      <c r="I1321" s="220"/>
      <c r="J1321" s="221">
        <f>ROUND(I1321*H1321,2)</f>
        <v>0</v>
      </c>
      <c r="K1321" s="222"/>
      <c r="L1321" s="44"/>
      <c r="M1321" s="223" t="s">
        <v>1</v>
      </c>
      <c r="N1321" s="224" t="s">
        <v>39</v>
      </c>
      <c r="O1321" s="91"/>
      <c r="P1321" s="225">
        <f>O1321*H1321</f>
        <v>0</v>
      </c>
      <c r="Q1321" s="225">
        <v>0.00020000000000000001</v>
      </c>
      <c r="R1321" s="225">
        <f>Q1321*H1321</f>
        <v>0.0029751999999999999</v>
      </c>
      <c r="S1321" s="225">
        <v>0</v>
      </c>
      <c r="T1321" s="226">
        <f>S1321*H1321</f>
        <v>0</v>
      </c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R1321" s="227" t="s">
        <v>257</v>
      </c>
      <c r="AT1321" s="227" t="s">
        <v>142</v>
      </c>
      <c r="AU1321" s="227" t="s">
        <v>147</v>
      </c>
      <c r="AY1321" s="17" t="s">
        <v>139</v>
      </c>
      <c r="BE1321" s="228">
        <f>IF(N1321="základní",J1321,0)</f>
        <v>0</v>
      </c>
      <c r="BF1321" s="228">
        <f>IF(N1321="snížená",J1321,0)</f>
        <v>0</v>
      </c>
      <c r="BG1321" s="228">
        <f>IF(N1321="zákl. přenesená",J1321,0)</f>
        <v>0</v>
      </c>
      <c r="BH1321" s="228">
        <f>IF(N1321="sníž. přenesená",J1321,0)</f>
        <v>0</v>
      </c>
      <c r="BI1321" s="228">
        <f>IF(N1321="nulová",J1321,0)</f>
        <v>0</v>
      </c>
      <c r="BJ1321" s="17" t="s">
        <v>147</v>
      </c>
      <c r="BK1321" s="228">
        <f>ROUND(I1321*H1321,2)</f>
        <v>0</v>
      </c>
      <c r="BL1321" s="17" t="s">
        <v>257</v>
      </c>
      <c r="BM1321" s="227" t="s">
        <v>1668</v>
      </c>
    </row>
    <row r="1322" s="13" customFormat="1">
      <c r="A1322" s="13"/>
      <c r="B1322" s="229"/>
      <c r="C1322" s="230"/>
      <c r="D1322" s="231" t="s">
        <v>149</v>
      </c>
      <c r="E1322" s="232" t="s">
        <v>1</v>
      </c>
      <c r="F1322" s="233" t="s">
        <v>187</v>
      </c>
      <c r="G1322" s="230"/>
      <c r="H1322" s="232" t="s">
        <v>1</v>
      </c>
      <c r="I1322" s="234"/>
      <c r="J1322" s="230"/>
      <c r="K1322" s="230"/>
      <c r="L1322" s="235"/>
      <c r="M1322" s="236"/>
      <c r="N1322" s="237"/>
      <c r="O1322" s="237"/>
      <c r="P1322" s="237"/>
      <c r="Q1322" s="237"/>
      <c r="R1322" s="237"/>
      <c r="S1322" s="237"/>
      <c r="T1322" s="238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39" t="s">
        <v>149</v>
      </c>
      <c r="AU1322" s="239" t="s">
        <v>147</v>
      </c>
      <c r="AV1322" s="13" t="s">
        <v>81</v>
      </c>
      <c r="AW1322" s="13" t="s">
        <v>30</v>
      </c>
      <c r="AX1322" s="13" t="s">
        <v>73</v>
      </c>
      <c r="AY1322" s="239" t="s">
        <v>139</v>
      </c>
    </row>
    <row r="1323" s="14" customFormat="1">
      <c r="A1323" s="14"/>
      <c r="B1323" s="240"/>
      <c r="C1323" s="241"/>
      <c r="D1323" s="231" t="s">
        <v>149</v>
      </c>
      <c r="E1323" s="242" t="s">
        <v>1</v>
      </c>
      <c r="F1323" s="243" t="s">
        <v>188</v>
      </c>
      <c r="G1323" s="241"/>
      <c r="H1323" s="244">
        <v>6.1950000000000003</v>
      </c>
      <c r="I1323" s="245"/>
      <c r="J1323" s="241"/>
      <c r="K1323" s="241"/>
      <c r="L1323" s="246"/>
      <c r="M1323" s="247"/>
      <c r="N1323" s="248"/>
      <c r="O1323" s="248"/>
      <c r="P1323" s="248"/>
      <c r="Q1323" s="248"/>
      <c r="R1323" s="248"/>
      <c r="S1323" s="248"/>
      <c r="T1323" s="249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50" t="s">
        <v>149</v>
      </c>
      <c r="AU1323" s="250" t="s">
        <v>147</v>
      </c>
      <c r="AV1323" s="14" t="s">
        <v>147</v>
      </c>
      <c r="AW1323" s="14" t="s">
        <v>30</v>
      </c>
      <c r="AX1323" s="14" t="s">
        <v>73</v>
      </c>
      <c r="AY1323" s="250" t="s">
        <v>139</v>
      </c>
    </row>
    <row r="1324" s="13" customFormat="1">
      <c r="A1324" s="13"/>
      <c r="B1324" s="229"/>
      <c r="C1324" s="230"/>
      <c r="D1324" s="231" t="s">
        <v>149</v>
      </c>
      <c r="E1324" s="232" t="s">
        <v>1</v>
      </c>
      <c r="F1324" s="233" t="s">
        <v>195</v>
      </c>
      <c r="G1324" s="230"/>
      <c r="H1324" s="232" t="s">
        <v>1</v>
      </c>
      <c r="I1324" s="234"/>
      <c r="J1324" s="230"/>
      <c r="K1324" s="230"/>
      <c r="L1324" s="235"/>
      <c r="M1324" s="236"/>
      <c r="N1324" s="237"/>
      <c r="O1324" s="237"/>
      <c r="P1324" s="237"/>
      <c r="Q1324" s="237"/>
      <c r="R1324" s="237"/>
      <c r="S1324" s="237"/>
      <c r="T1324" s="238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39" t="s">
        <v>149</v>
      </c>
      <c r="AU1324" s="239" t="s">
        <v>147</v>
      </c>
      <c r="AV1324" s="13" t="s">
        <v>81</v>
      </c>
      <c r="AW1324" s="13" t="s">
        <v>30</v>
      </c>
      <c r="AX1324" s="13" t="s">
        <v>73</v>
      </c>
      <c r="AY1324" s="239" t="s">
        <v>139</v>
      </c>
    </row>
    <row r="1325" s="14" customFormat="1">
      <c r="A1325" s="14"/>
      <c r="B1325" s="240"/>
      <c r="C1325" s="241"/>
      <c r="D1325" s="231" t="s">
        <v>149</v>
      </c>
      <c r="E1325" s="242" t="s">
        <v>1</v>
      </c>
      <c r="F1325" s="243" t="s">
        <v>196</v>
      </c>
      <c r="G1325" s="241"/>
      <c r="H1325" s="244">
        <v>8.6809999999999992</v>
      </c>
      <c r="I1325" s="245"/>
      <c r="J1325" s="241"/>
      <c r="K1325" s="241"/>
      <c r="L1325" s="246"/>
      <c r="M1325" s="247"/>
      <c r="N1325" s="248"/>
      <c r="O1325" s="248"/>
      <c r="P1325" s="248"/>
      <c r="Q1325" s="248"/>
      <c r="R1325" s="248"/>
      <c r="S1325" s="248"/>
      <c r="T1325" s="249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50" t="s">
        <v>149</v>
      </c>
      <c r="AU1325" s="250" t="s">
        <v>147</v>
      </c>
      <c r="AV1325" s="14" t="s">
        <v>147</v>
      </c>
      <c r="AW1325" s="14" t="s">
        <v>30</v>
      </c>
      <c r="AX1325" s="14" t="s">
        <v>73</v>
      </c>
      <c r="AY1325" s="250" t="s">
        <v>139</v>
      </c>
    </row>
    <row r="1326" s="15" customFormat="1">
      <c r="A1326" s="15"/>
      <c r="B1326" s="262"/>
      <c r="C1326" s="263"/>
      <c r="D1326" s="231" t="s">
        <v>149</v>
      </c>
      <c r="E1326" s="264" t="s">
        <v>1</v>
      </c>
      <c r="F1326" s="265" t="s">
        <v>170</v>
      </c>
      <c r="G1326" s="263"/>
      <c r="H1326" s="266">
        <v>14.875999999999999</v>
      </c>
      <c r="I1326" s="267"/>
      <c r="J1326" s="263"/>
      <c r="K1326" s="263"/>
      <c r="L1326" s="268"/>
      <c r="M1326" s="269"/>
      <c r="N1326" s="270"/>
      <c r="O1326" s="270"/>
      <c r="P1326" s="270"/>
      <c r="Q1326" s="270"/>
      <c r="R1326" s="270"/>
      <c r="S1326" s="270"/>
      <c r="T1326" s="271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  <c r="AE1326" s="15"/>
      <c r="AT1326" s="272" t="s">
        <v>149</v>
      </c>
      <c r="AU1326" s="272" t="s">
        <v>147</v>
      </c>
      <c r="AV1326" s="15" t="s">
        <v>146</v>
      </c>
      <c r="AW1326" s="15" t="s">
        <v>30</v>
      </c>
      <c r="AX1326" s="15" t="s">
        <v>81</v>
      </c>
      <c r="AY1326" s="272" t="s">
        <v>139</v>
      </c>
    </row>
    <row r="1327" s="2" customFormat="1" ht="33" customHeight="1">
      <c r="A1327" s="38"/>
      <c r="B1327" s="39"/>
      <c r="C1327" s="215" t="s">
        <v>1669</v>
      </c>
      <c r="D1327" s="215" t="s">
        <v>142</v>
      </c>
      <c r="E1327" s="216" t="s">
        <v>1670</v>
      </c>
      <c r="F1327" s="217" t="s">
        <v>1671</v>
      </c>
      <c r="G1327" s="218" t="s">
        <v>166</v>
      </c>
      <c r="H1327" s="219">
        <v>14.875999999999999</v>
      </c>
      <c r="I1327" s="220"/>
      <c r="J1327" s="221">
        <f>ROUND(I1327*H1327,2)</f>
        <v>0</v>
      </c>
      <c r="K1327" s="222"/>
      <c r="L1327" s="44"/>
      <c r="M1327" s="223" t="s">
        <v>1</v>
      </c>
      <c r="N1327" s="224" t="s">
        <v>39</v>
      </c>
      <c r="O1327" s="91"/>
      <c r="P1327" s="225">
        <f>O1327*H1327</f>
        <v>0</v>
      </c>
      <c r="Q1327" s="225">
        <v>0.0074999999999999997</v>
      </c>
      <c r="R1327" s="225">
        <f>Q1327*H1327</f>
        <v>0.11156999999999999</v>
      </c>
      <c r="S1327" s="225">
        <v>0</v>
      </c>
      <c r="T1327" s="226">
        <f>S1327*H1327</f>
        <v>0</v>
      </c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R1327" s="227" t="s">
        <v>257</v>
      </c>
      <c r="AT1327" s="227" t="s">
        <v>142</v>
      </c>
      <c r="AU1327" s="227" t="s">
        <v>147</v>
      </c>
      <c r="AY1327" s="17" t="s">
        <v>139</v>
      </c>
      <c r="BE1327" s="228">
        <f>IF(N1327="základní",J1327,0)</f>
        <v>0</v>
      </c>
      <c r="BF1327" s="228">
        <f>IF(N1327="snížená",J1327,0)</f>
        <v>0</v>
      </c>
      <c r="BG1327" s="228">
        <f>IF(N1327="zákl. přenesená",J1327,0)</f>
        <v>0</v>
      </c>
      <c r="BH1327" s="228">
        <f>IF(N1327="sníž. přenesená",J1327,0)</f>
        <v>0</v>
      </c>
      <c r="BI1327" s="228">
        <f>IF(N1327="nulová",J1327,0)</f>
        <v>0</v>
      </c>
      <c r="BJ1327" s="17" t="s">
        <v>147</v>
      </c>
      <c r="BK1327" s="228">
        <f>ROUND(I1327*H1327,2)</f>
        <v>0</v>
      </c>
      <c r="BL1327" s="17" t="s">
        <v>257</v>
      </c>
      <c r="BM1327" s="227" t="s">
        <v>1672</v>
      </c>
    </row>
    <row r="1328" s="13" customFormat="1">
      <c r="A1328" s="13"/>
      <c r="B1328" s="229"/>
      <c r="C1328" s="230"/>
      <c r="D1328" s="231" t="s">
        <v>149</v>
      </c>
      <c r="E1328" s="232" t="s">
        <v>1</v>
      </c>
      <c r="F1328" s="233" t="s">
        <v>187</v>
      </c>
      <c r="G1328" s="230"/>
      <c r="H1328" s="232" t="s">
        <v>1</v>
      </c>
      <c r="I1328" s="234"/>
      <c r="J1328" s="230"/>
      <c r="K1328" s="230"/>
      <c r="L1328" s="235"/>
      <c r="M1328" s="236"/>
      <c r="N1328" s="237"/>
      <c r="O1328" s="237"/>
      <c r="P1328" s="237"/>
      <c r="Q1328" s="237"/>
      <c r="R1328" s="237"/>
      <c r="S1328" s="237"/>
      <c r="T1328" s="238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39" t="s">
        <v>149</v>
      </c>
      <c r="AU1328" s="239" t="s">
        <v>147</v>
      </c>
      <c r="AV1328" s="13" t="s">
        <v>81</v>
      </c>
      <c r="AW1328" s="13" t="s">
        <v>30</v>
      </c>
      <c r="AX1328" s="13" t="s">
        <v>73</v>
      </c>
      <c r="AY1328" s="239" t="s">
        <v>139</v>
      </c>
    </row>
    <row r="1329" s="14" customFormat="1">
      <c r="A1329" s="14"/>
      <c r="B1329" s="240"/>
      <c r="C1329" s="241"/>
      <c r="D1329" s="231" t="s">
        <v>149</v>
      </c>
      <c r="E1329" s="242" t="s">
        <v>1</v>
      </c>
      <c r="F1329" s="243" t="s">
        <v>188</v>
      </c>
      <c r="G1329" s="241"/>
      <c r="H1329" s="244">
        <v>6.1950000000000003</v>
      </c>
      <c r="I1329" s="245"/>
      <c r="J1329" s="241"/>
      <c r="K1329" s="241"/>
      <c r="L1329" s="246"/>
      <c r="M1329" s="247"/>
      <c r="N1329" s="248"/>
      <c r="O1329" s="248"/>
      <c r="P1329" s="248"/>
      <c r="Q1329" s="248"/>
      <c r="R1329" s="248"/>
      <c r="S1329" s="248"/>
      <c r="T1329" s="249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50" t="s">
        <v>149</v>
      </c>
      <c r="AU1329" s="250" t="s">
        <v>147</v>
      </c>
      <c r="AV1329" s="14" t="s">
        <v>147</v>
      </c>
      <c r="AW1329" s="14" t="s">
        <v>30</v>
      </c>
      <c r="AX1329" s="14" t="s">
        <v>73</v>
      </c>
      <c r="AY1329" s="250" t="s">
        <v>139</v>
      </c>
    </row>
    <row r="1330" s="13" customFormat="1">
      <c r="A1330" s="13"/>
      <c r="B1330" s="229"/>
      <c r="C1330" s="230"/>
      <c r="D1330" s="231" t="s">
        <v>149</v>
      </c>
      <c r="E1330" s="232" t="s">
        <v>1</v>
      </c>
      <c r="F1330" s="233" t="s">
        <v>195</v>
      </c>
      <c r="G1330" s="230"/>
      <c r="H1330" s="232" t="s">
        <v>1</v>
      </c>
      <c r="I1330" s="234"/>
      <c r="J1330" s="230"/>
      <c r="K1330" s="230"/>
      <c r="L1330" s="235"/>
      <c r="M1330" s="236"/>
      <c r="N1330" s="237"/>
      <c r="O1330" s="237"/>
      <c r="P1330" s="237"/>
      <c r="Q1330" s="237"/>
      <c r="R1330" s="237"/>
      <c r="S1330" s="237"/>
      <c r="T1330" s="238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39" t="s">
        <v>149</v>
      </c>
      <c r="AU1330" s="239" t="s">
        <v>147</v>
      </c>
      <c r="AV1330" s="13" t="s">
        <v>81</v>
      </c>
      <c r="AW1330" s="13" t="s">
        <v>30</v>
      </c>
      <c r="AX1330" s="13" t="s">
        <v>73</v>
      </c>
      <c r="AY1330" s="239" t="s">
        <v>139</v>
      </c>
    </row>
    <row r="1331" s="14" customFormat="1">
      <c r="A1331" s="14"/>
      <c r="B1331" s="240"/>
      <c r="C1331" s="241"/>
      <c r="D1331" s="231" t="s">
        <v>149</v>
      </c>
      <c r="E1331" s="242" t="s">
        <v>1</v>
      </c>
      <c r="F1331" s="243" t="s">
        <v>196</v>
      </c>
      <c r="G1331" s="241"/>
      <c r="H1331" s="244">
        <v>8.6809999999999992</v>
      </c>
      <c r="I1331" s="245"/>
      <c r="J1331" s="241"/>
      <c r="K1331" s="241"/>
      <c r="L1331" s="246"/>
      <c r="M1331" s="247"/>
      <c r="N1331" s="248"/>
      <c r="O1331" s="248"/>
      <c r="P1331" s="248"/>
      <c r="Q1331" s="248"/>
      <c r="R1331" s="248"/>
      <c r="S1331" s="248"/>
      <c r="T1331" s="249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50" t="s">
        <v>149</v>
      </c>
      <c r="AU1331" s="250" t="s">
        <v>147</v>
      </c>
      <c r="AV1331" s="14" t="s">
        <v>147</v>
      </c>
      <c r="AW1331" s="14" t="s">
        <v>30</v>
      </c>
      <c r="AX1331" s="14" t="s">
        <v>73</v>
      </c>
      <c r="AY1331" s="250" t="s">
        <v>139</v>
      </c>
    </row>
    <row r="1332" s="15" customFormat="1">
      <c r="A1332" s="15"/>
      <c r="B1332" s="262"/>
      <c r="C1332" s="263"/>
      <c r="D1332" s="231" t="s">
        <v>149</v>
      </c>
      <c r="E1332" s="264" t="s">
        <v>1</v>
      </c>
      <c r="F1332" s="265" t="s">
        <v>170</v>
      </c>
      <c r="G1332" s="263"/>
      <c r="H1332" s="266">
        <v>14.875999999999999</v>
      </c>
      <c r="I1332" s="267"/>
      <c r="J1332" s="263"/>
      <c r="K1332" s="263"/>
      <c r="L1332" s="268"/>
      <c r="M1332" s="269"/>
      <c r="N1332" s="270"/>
      <c r="O1332" s="270"/>
      <c r="P1332" s="270"/>
      <c r="Q1332" s="270"/>
      <c r="R1332" s="270"/>
      <c r="S1332" s="270"/>
      <c r="T1332" s="271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  <c r="AE1332" s="15"/>
      <c r="AT1332" s="272" t="s">
        <v>149</v>
      </c>
      <c r="AU1332" s="272" t="s">
        <v>147</v>
      </c>
      <c r="AV1332" s="15" t="s">
        <v>146</v>
      </c>
      <c r="AW1332" s="15" t="s">
        <v>30</v>
      </c>
      <c r="AX1332" s="15" t="s">
        <v>81</v>
      </c>
      <c r="AY1332" s="272" t="s">
        <v>139</v>
      </c>
    </row>
    <row r="1333" s="2" customFormat="1" ht="24.15" customHeight="1">
      <c r="A1333" s="38"/>
      <c r="B1333" s="39"/>
      <c r="C1333" s="215" t="s">
        <v>1673</v>
      </c>
      <c r="D1333" s="215" t="s">
        <v>142</v>
      </c>
      <c r="E1333" s="216" t="s">
        <v>1674</v>
      </c>
      <c r="F1333" s="217" t="s">
        <v>1675</v>
      </c>
      <c r="G1333" s="218" t="s">
        <v>166</v>
      </c>
      <c r="H1333" s="219">
        <v>14.875999999999999</v>
      </c>
      <c r="I1333" s="220"/>
      <c r="J1333" s="221">
        <f>ROUND(I1333*H1333,2)</f>
        <v>0</v>
      </c>
      <c r="K1333" s="222"/>
      <c r="L1333" s="44"/>
      <c r="M1333" s="223" t="s">
        <v>1</v>
      </c>
      <c r="N1333" s="224" t="s">
        <v>39</v>
      </c>
      <c r="O1333" s="91"/>
      <c r="P1333" s="225">
        <f>O1333*H1333</f>
        <v>0</v>
      </c>
      <c r="Q1333" s="225">
        <v>0</v>
      </c>
      <c r="R1333" s="225">
        <f>Q1333*H1333</f>
        <v>0</v>
      </c>
      <c r="S1333" s="225">
        <v>0.0025000000000000001</v>
      </c>
      <c r="T1333" s="226">
        <f>S1333*H1333</f>
        <v>0.037190000000000001</v>
      </c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R1333" s="227" t="s">
        <v>257</v>
      </c>
      <c r="AT1333" s="227" t="s">
        <v>142</v>
      </c>
      <c r="AU1333" s="227" t="s">
        <v>147</v>
      </c>
      <c r="AY1333" s="17" t="s">
        <v>139</v>
      </c>
      <c r="BE1333" s="228">
        <f>IF(N1333="základní",J1333,0)</f>
        <v>0</v>
      </c>
      <c r="BF1333" s="228">
        <f>IF(N1333="snížená",J1333,0)</f>
        <v>0</v>
      </c>
      <c r="BG1333" s="228">
        <f>IF(N1333="zákl. přenesená",J1333,0)</f>
        <v>0</v>
      </c>
      <c r="BH1333" s="228">
        <f>IF(N1333="sníž. přenesená",J1333,0)</f>
        <v>0</v>
      </c>
      <c r="BI1333" s="228">
        <f>IF(N1333="nulová",J1333,0)</f>
        <v>0</v>
      </c>
      <c r="BJ1333" s="17" t="s">
        <v>147</v>
      </c>
      <c r="BK1333" s="228">
        <f>ROUND(I1333*H1333,2)</f>
        <v>0</v>
      </c>
      <c r="BL1333" s="17" t="s">
        <v>257</v>
      </c>
      <c r="BM1333" s="227" t="s">
        <v>1676</v>
      </c>
    </row>
    <row r="1334" s="13" customFormat="1">
      <c r="A1334" s="13"/>
      <c r="B1334" s="229"/>
      <c r="C1334" s="230"/>
      <c r="D1334" s="231" t="s">
        <v>149</v>
      </c>
      <c r="E1334" s="232" t="s">
        <v>1</v>
      </c>
      <c r="F1334" s="233" t="s">
        <v>187</v>
      </c>
      <c r="G1334" s="230"/>
      <c r="H1334" s="232" t="s">
        <v>1</v>
      </c>
      <c r="I1334" s="234"/>
      <c r="J1334" s="230"/>
      <c r="K1334" s="230"/>
      <c r="L1334" s="235"/>
      <c r="M1334" s="236"/>
      <c r="N1334" s="237"/>
      <c r="O1334" s="237"/>
      <c r="P1334" s="237"/>
      <c r="Q1334" s="237"/>
      <c r="R1334" s="237"/>
      <c r="S1334" s="237"/>
      <c r="T1334" s="238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39" t="s">
        <v>149</v>
      </c>
      <c r="AU1334" s="239" t="s">
        <v>147</v>
      </c>
      <c r="AV1334" s="13" t="s">
        <v>81</v>
      </c>
      <c r="AW1334" s="13" t="s">
        <v>30</v>
      </c>
      <c r="AX1334" s="13" t="s">
        <v>73</v>
      </c>
      <c r="AY1334" s="239" t="s">
        <v>139</v>
      </c>
    </row>
    <row r="1335" s="14" customFormat="1">
      <c r="A1335" s="14"/>
      <c r="B1335" s="240"/>
      <c r="C1335" s="241"/>
      <c r="D1335" s="231" t="s">
        <v>149</v>
      </c>
      <c r="E1335" s="242" t="s">
        <v>1</v>
      </c>
      <c r="F1335" s="243" t="s">
        <v>188</v>
      </c>
      <c r="G1335" s="241"/>
      <c r="H1335" s="244">
        <v>6.1950000000000003</v>
      </c>
      <c r="I1335" s="245"/>
      <c r="J1335" s="241"/>
      <c r="K1335" s="241"/>
      <c r="L1335" s="246"/>
      <c r="M1335" s="247"/>
      <c r="N1335" s="248"/>
      <c r="O1335" s="248"/>
      <c r="P1335" s="248"/>
      <c r="Q1335" s="248"/>
      <c r="R1335" s="248"/>
      <c r="S1335" s="248"/>
      <c r="T1335" s="249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50" t="s">
        <v>149</v>
      </c>
      <c r="AU1335" s="250" t="s">
        <v>147</v>
      </c>
      <c r="AV1335" s="14" t="s">
        <v>147</v>
      </c>
      <c r="AW1335" s="14" t="s">
        <v>30</v>
      </c>
      <c r="AX1335" s="14" t="s">
        <v>73</v>
      </c>
      <c r="AY1335" s="250" t="s">
        <v>139</v>
      </c>
    </row>
    <row r="1336" s="13" customFormat="1">
      <c r="A1336" s="13"/>
      <c r="B1336" s="229"/>
      <c r="C1336" s="230"/>
      <c r="D1336" s="231" t="s">
        <v>149</v>
      </c>
      <c r="E1336" s="232" t="s">
        <v>1</v>
      </c>
      <c r="F1336" s="233" t="s">
        <v>195</v>
      </c>
      <c r="G1336" s="230"/>
      <c r="H1336" s="232" t="s">
        <v>1</v>
      </c>
      <c r="I1336" s="234"/>
      <c r="J1336" s="230"/>
      <c r="K1336" s="230"/>
      <c r="L1336" s="235"/>
      <c r="M1336" s="236"/>
      <c r="N1336" s="237"/>
      <c r="O1336" s="237"/>
      <c r="P1336" s="237"/>
      <c r="Q1336" s="237"/>
      <c r="R1336" s="237"/>
      <c r="S1336" s="237"/>
      <c r="T1336" s="238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39" t="s">
        <v>149</v>
      </c>
      <c r="AU1336" s="239" t="s">
        <v>147</v>
      </c>
      <c r="AV1336" s="13" t="s">
        <v>81</v>
      </c>
      <c r="AW1336" s="13" t="s">
        <v>30</v>
      </c>
      <c r="AX1336" s="13" t="s">
        <v>73</v>
      </c>
      <c r="AY1336" s="239" t="s">
        <v>139</v>
      </c>
    </row>
    <row r="1337" s="14" customFormat="1">
      <c r="A1337" s="14"/>
      <c r="B1337" s="240"/>
      <c r="C1337" s="241"/>
      <c r="D1337" s="231" t="s">
        <v>149</v>
      </c>
      <c r="E1337" s="242" t="s">
        <v>1</v>
      </c>
      <c r="F1337" s="243" t="s">
        <v>196</v>
      </c>
      <c r="G1337" s="241"/>
      <c r="H1337" s="244">
        <v>8.6809999999999992</v>
      </c>
      <c r="I1337" s="245"/>
      <c r="J1337" s="241"/>
      <c r="K1337" s="241"/>
      <c r="L1337" s="246"/>
      <c r="M1337" s="247"/>
      <c r="N1337" s="248"/>
      <c r="O1337" s="248"/>
      <c r="P1337" s="248"/>
      <c r="Q1337" s="248"/>
      <c r="R1337" s="248"/>
      <c r="S1337" s="248"/>
      <c r="T1337" s="249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T1337" s="250" t="s">
        <v>149</v>
      </c>
      <c r="AU1337" s="250" t="s">
        <v>147</v>
      </c>
      <c r="AV1337" s="14" t="s">
        <v>147</v>
      </c>
      <c r="AW1337" s="14" t="s">
        <v>30</v>
      </c>
      <c r="AX1337" s="14" t="s">
        <v>73</v>
      </c>
      <c r="AY1337" s="250" t="s">
        <v>139</v>
      </c>
    </row>
    <row r="1338" s="15" customFormat="1">
      <c r="A1338" s="15"/>
      <c r="B1338" s="262"/>
      <c r="C1338" s="263"/>
      <c r="D1338" s="231" t="s">
        <v>149</v>
      </c>
      <c r="E1338" s="264" t="s">
        <v>1</v>
      </c>
      <c r="F1338" s="265" t="s">
        <v>170</v>
      </c>
      <c r="G1338" s="263"/>
      <c r="H1338" s="266">
        <v>14.875999999999999</v>
      </c>
      <c r="I1338" s="267"/>
      <c r="J1338" s="263"/>
      <c r="K1338" s="263"/>
      <c r="L1338" s="268"/>
      <c r="M1338" s="269"/>
      <c r="N1338" s="270"/>
      <c r="O1338" s="270"/>
      <c r="P1338" s="270"/>
      <c r="Q1338" s="270"/>
      <c r="R1338" s="270"/>
      <c r="S1338" s="270"/>
      <c r="T1338" s="271"/>
      <c r="U1338" s="15"/>
      <c r="V1338" s="15"/>
      <c r="W1338" s="15"/>
      <c r="X1338" s="15"/>
      <c r="Y1338" s="15"/>
      <c r="Z1338" s="15"/>
      <c r="AA1338" s="15"/>
      <c r="AB1338" s="15"/>
      <c r="AC1338" s="15"/>
      <c r="AD1338" s="15"/>
      <c r="AE1338" s="15"/>
      <c r="AT1338" s="272" t="s">
        <v>149</v>
      </c>
      <c r="AU1338" s="272" t="s">
        <v>147</v>
      </c>
      <c r="AV1338" s="15" t="s">
        <v>146</v>
      </c>
      <c r="AW1338" s="15" t="s">
        <v>30</v>
      </c>
      <c r="AX1338" s="15" t="s">
        <v>81</v>
      </c>
      <c r="AY1338" s="272" t="s">
        <v>139</v>
      </c>
    </row>
    <row r="1339" s="2" customFormat="1" ht="21.75" customHeight="1">
      <c r="A1339" s="38"/>
      <c r="B1339" s="39"/>
      <c r="C1339" s="215" t="s">
        <v>1677</v>
      </c>
      <c r="D1339" s="215" t="s">
        <v>142</v>
      </c>
      <c r="E1339" s="216" t="s">
        <v>1678</v>
      </c>
      <c r="F1339" s="217" t="s">
        <v>1679</v>
      </c>
      <c r="G1339" s="218" t="s">
        <v>166</v>
      </c>
      <c r="H1339" s="219">
        <v>14.875999999999999</v>
      </c>
      <c r="I1339" s="220"/>
      <c r="J1339" s="221">
        <f>ROUND(I1339*H1339,2)</f>
        <v>0</v>
      </c>
      <c r="K1339" s="222"/>
      <c r="L1339" s="44"/>
      <c r="M1339" s="223" t="s">
        <v>1</v>
      </c>
      <c r="N1339" s="224" t="s">
        <v>39</v>
      </c>
      <c r="O1339" s="91"/>
      <c r="P1339" s="225">
        <f>O1339*H1339</f>
        <v>0</v>
      </c>
      <c r="Q1339" s="225">
        <v>0.00029999999999999997</v>
      </c>
      <c r="R1339" s="225">
        <f>Q1339*H1339</f>
        <v>0.0044627999999999994</v>
      </c>
      <c r="S1339" s="225">
        <v>0</v>
      </c>
      <c r="T1339" s="226">
        <f>S1339*H1339</f>
        <v>0</v>
      </c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R1339" s="227" t="s">
        <v>257</v>
      </c>
      <c r="AT1339" s="227" t="s">
        <v>142</v>
      </c>
      <c r="AU1339" s="227" t="s">
        <v>147</v>
      </c>
      <c r="AY1339" s="17" t="s">
        <v>139</v>
      </c>
      <c r="BE1339" s="228">
        <f>IF(N1339="základní",J1339,0)</f>
        <v>0</v>
      </c>
      <c r="BF1339" s="228">
        <f>IF(N1339="snížená",J1339,0)</f>
        <v>0</v>
      </c>
      <c r="BG1339" s="228">
        <f>IF(N1339="zákl. přenesená",J1339,0)</f>
        <v>0</v>
      </c>
      <c r="BH1339" s="228">
        <f>IF(N1339="sníž. přenesená",J1339,0)</f>
        <v>0</v>
      </c>
      <c r="BI1339" s="228">
        <f>IF(N1339="nulová",J1339,0)</f>
        <v>0</v>
      </c>
      <c r="BJ1339" s="17" t="s">
        <v>147</v>
      </c>
      <c r="BK1339" s="228">
        <f>ROUND(I1339*H1339,2)</f>
        <v>0</v>
      </c>
      <c r="BL1339" s="17" t="s">
        <v>257</v>
      </c>
      <c r="BM1339" s="227" t="s">
        <v>1680</v>
      </c>
    </row>
    <row r="1340" s="13" customFormat="1">
      <c r="A1340" s="13"/>
      <c r="B1340" s="229"/>
      <c r="C1340" s="230"/>
      <c r="D1340" s="231" t="s">
        <v>149</v>
      </c>
      <c r="E1340" s="232" t="s">
        <v>1</v>
      </c>
      <c r="F1340" s="233" t="s">
        <v>187</v>
      </c>
      <c r="G1340" s="230"/>
      <c r="H1340" s="232" t="s">
        <v>1</v>
      </c>
      <c r="I1340" s="234"/>
      <c r="J1340" s="230"/>
      <c r="K1340" s="230"/>
      <c r="L1340" s="235"/>
      <c r="M1340" s="236"/>
      <c r="N1340" s="237"/>
      <c r="O1340" s="237"/>
      <c r="P1340" s="237"/>
      <c r="Q1340" s="237"/>
      <c r="R1340" s="237"/>
      <c r="S1340" s="237"/>
      <c r="T1340" s="238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39" t="s">
        <v>149</v>
      </c>
      <c r="AU1340" s="239" t="s">
        <v>147</v>
      </c>
      <c r="AV1340" s="13" t="s">
        <v>81</v>
      </c>
      <c r="AW1340" s="13" t="s">
        <v>30</v>
      </c>
      <c r="AX1340" s="13" t="s">
        <v>73</v>
      </c>
      <c r="AY1340" s="239" t="s">
        <v>139</v>
      </c>
    </row>
    <row r="1341" s="14" customFormat="1">
      <c r="A1341" s="14"/>
      <c r="B1341" s="240"/>
      <c r="C1341" s="241"/>
      <c r="D1341" s="231" t="s">
        <v>149</v>
      </c>
      <c r="E1341" s="242" t="s">
        <v>1</v>
      </c>
      <c r="F1341" s="243" t="s">
        <v>188</v>
      </c>
      <c r="G1341" s="241"/>
      <c r="H1341" s="244">
        <v>6.1950000000000003</v>
      </c>
      <c r="I1341" s="245"/>
      <c r="J1341" s="241"/>
      <c r="K1341" s="241"/>
      <c r="L1341" s="246"/>
      <c r="M1341" s="247"/>
      <c r="N1341" s="248"/>
      <c r="O1341" s="248"/>
      <c r="P1341" s="248"/>
      <c r="Q1341" s="248"/>
      <c r="R1341" s="248"/>
      <c r="S1341" s="248"/>
      <c r="T1341" s="249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50" t="s">
        <v>149</v>
      </c>
      <c r="AU1341" s="250" t="s">
        <v>147</v>
      </c>
      <c r="AV1341" s="14" t="s">
        <v>147</v>
      </c>
      <c r="AW1341" s="14" t="s">
        <v>30</v>
      </c>
      <c r="AX1341" s="14" t="s">
        <v>73</v>
      </c>
      <c r="AY1341" s="250" t="s">
        <v>139</v>
      </c>
    </row>
    <row r="1342" s="13" customFormat="1">
      <c r="A1342" s="13"/>
      <c r="B1342" s="229"/>
      <c r="C1342" s="230"/>
      <c r="D1342" s="231" t="s">
        <v>149</v>
      </c>
      <c r="E1342" s="232" t="s">
        <v>1</v>
      </c>
      <c r="F1342" s="233" t="s">
        <v>195</v>
      </c>
      <c r="G1342" s="230"/>
      <c r="H1342" s="232" t="s">
        <v>1</v>
      </c>
      <c r="I1342" s="234"/>
      <c r="J1342" s="230"/>
      <c r="K1342" s="230"/>
      <c r="L1342" s="235"/>
      <c r="M1342" s="236"/>
      <c r="N1342" s="237"/>
      <c r="O1342" s="237"/>
      <c r="P1342" s="237"/>
      <c r="Q1342" s="237"/>
      <c r="R1342" s="237"/>
      <c r="S1342" s="237"/>
      <c r="T1342" s="238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39" t="s">
        <v>149</v>
      </c>
      <c r="AU1342" s="239" t="s">
        <v>147</v>
      </c>
      <c r="AV1342" s="13" t="s">
        <v>81</v>
      </c>
      <c r="AW1342" s="13" t="s">
        <v>30</v>
      </c>
      <c r="AX1342" s="13" t="s">
        <v>73</v>
      </c>
      <c r="AY1342" s="239" t="s">
        <v>139</v>
      </c>
    </row>
    <row r="1343" s="14" customFormat="1">
      <c r="A1343" s="14"/>
      <c r="B1343" s="240"/>
      <c r="C1343" s="241"/>
      <c r="D1343" s="231" t="s">
        <v>149</v>
      </c>
      <c r="E1343" s="242" t="s">
        <v>1</v>
      </c>
      <c r="F1343" s="243" t="s">
        <v>196</v>
      </c>
      <c r="G1343" s="241"/>
      <c r="H1343" s="244">
        <v>8.6809999999999992</v>
      </c>
      <c r="I1343" s="245"/>
      <c r="J1343" s="241"/>
      <c r="K1343" s="241"/>
      <c r="L1343" s="246"/>
      <c r="M1343" s="247"/>
      <c r="N1343" s="248"/>
      <c r="O1343" s="248"/>
      <c r="P1343" s="248"/>
      <c r="Q1343" s="248"/>
      <c r="R1343" s="248"/>
      <c r="S1343" s="248"/>
      <c r="T1343" s="249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50" t="s">
        <v>149</v>
      </c>
      <c r="AU1343" s="250" t="s">
        <v>147</v>
      </c>
      <c r="AV1343" s="14" t="s">
        <v>147</v>
      </c>
      <c r="AW1343" s="14" t="s">
        <v>30</v>
      </c>
      <c r="AX1343" s="14" t="s">
        <v>73</v>
      </c>
      <c r="AY1343" s="250" t="s">
        <v>139</v>
      </c>
    </row>
    <row r="1344" s="15" customFormat="1">
      <c r="A1344" s="15"/>
      <c r="B1344" s="262"/>
      <c r="C1344" s="263"/>
      <c r="D1344" s="231" t="s">
        <v>149</v>
      </c>
      <c r="E1344" s="264" t="s">
        <v>1</v>
      </c>
      <c r="F1344" s="265" t="s">
        <v>170</v>
      </c>
      <c r="G1344" s="263"/>
      <c r="H1344" s="266">
        <v>14.875999999999999</v>
      </c>
      <c r="I1344" s="267"/>
      <c r="J1344" s="263"/>
      <c r="K1344" s="263"/>
      <c r="L1344" s="268"/>
      <c r="M1344" s="269"/>
      <c r="N1344" s="270"/>
      <c r="O1344" s="270"/>
      <c r="P1344" s="270"/>
      <c r="Q1344" s="270"/>
      <c r="R1344" s="270"/>
      <c r="S1344" s="270"/>
      <c r="T1344" s="271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T1344" s="272" t="s">
        <v>149</v>
      </c>
      <c r="AU1344" s="272" t="s">
        <v>147</v>
      </c>
      <c r="AV1344" s="15" t="s">
        <v>146</v>
      </c>
      <c r="AW1344" s="15" t="s">
        <v>30</v>
      </c>
      <c r="AX1344" s="15" t="s">
        <v>81</v>
      </c>
      <c r="AY1344" s="272" t="s">
        <v>139</v>
      </c>
    </row>
    <row r="1345" s="2" customFormat="1" ht="21.75" customHeight="1">
      <c r="A1345" s="38"/>
      <c r="B1345" s="39"/>
      <c r="C1345" s="251" t="s">
        <v>1681</v>
      </c>
      <c r="D1345" s="251" t="s">
        <v>152</v>
      </c>
      <c r="E1345" s="252" t="s">
        <v>1682</v>
      </c>
      <c r="F1345" s="253" t="s">
        <v>1683</v>
      </c>
      <c r="G1345" s="254" t="s">
        <v>166</v>
      </c>
      <c r="H1345" s="255">
        <v>16.364000000000001</v>
      </c>
      <c r="I1345" s="256"/>
      <c r="J1345" s="257">
        <f>ROUND(I1345*H1345,2)</f>
        <v>0</v>
      </c>
      <c r="K1345" s="258"/>
      <c r="L1345" s="259"/>
      <c r="M1345" s="260" t="s">
        <v>1</v>
      </c>
      <c r="N1345" s="261" t="s">
        <v>39</v>
      </c>
      <c r="O1345" s="91"/>
      <c r="P1345" s="225">
        <f>O1345*H1345</f>
        <v>0</v>
      </c>
      <c r="Q1345" s="225">
        <v>0.0035999999999999999</v>
      </c>
      <c r="R1345" s="225">
        <f>Q1345*H1345</f>
        <v>0.058910400000000002</v>
      </c>
      <c r="S1345" s="225">
        <v>0</v>
      </c>
      <c r="T1345" s="226">
        <f>S1345*H1345</f>
        <v>0</v>
      </c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R1345" s="227" t="s">
        <v>338</v>
      </c>
      <c r="AT1345" s="227" t="s">
        <v>152</v>
      </c>
      <c r="AU1345" s="227" t="s">
        <v>147</v>
      </c>
      <c r="AY1345" s="17" t="s">
        <v>139</v>
      </c>
      <c r="BE1345" s="228">
        <f>IF(N1345="základní",J1345,0)</f>
        <v>0</v>
      </c>
      <c r="BF1345" s="228">
        <f>IF(N1345="snížená",J1345,0)</f>
        <v>0</v>
      </c>
      <c r="BG1345" s="228">
        <f>IF(N1345="zákl. přenesená",J1345,0)</f>
        <v>0</v>
      </c>
      <c r="BH1345" s="228">
        <f>IF(N1345="sníž. přenesená",J1345,0)</f>
        <v>0</v>
      </c>
      <c r="BI1345" s="228">
        <f>IF(N1345="nulová",J1345,0)</f>
        <v>0</v>
      </c>
      <c r="BJ1345" s="17" t="s">
        <v>147</v>
      </c>
      <c r="BK1345" s="228">
        <f>ROUND(I1345*H1345,2)</f>
        <v>0</v>
      </c>
      <c r="BL1345" s="17" t="s">
        <v>257</v>
      </c>
      <c r="BM1345" s="227" t="s">
        <v>1684</v>
      </c>
    </row>
    <row r="1346" s="14" customFormat="1">
      <c r="A1346" s="14"/>
      <c r="B1346" s="240"/>
      <c r="C1346" s="241"/>
      <c r="D1346" s="231" t="s">
        <v>149</v>
      </c>
      <c r="E1346" s="242" t="s">
        <v>1</v>
      </c>
      <c r="F1346" s="243" t="s">
        <v>1685</v>
      </c>
      <c r="G1346" s="241"/>
      <c r="H1346" s="244">
        <v>14.875999999999999</v>
      </c>
      <c r="I1346" s="245"/>
      <c r="J1346" s="241"/>
      <c r="K1346" s="241"/>
      <c r="L1346" s="246"/>
      <c r="M1346" s="247"/>
      <c r="N1346" s="248"/>
      <c r="O1346" s="248"/>
      <c r="P1346" s="248"/>
      <c r="Q1346" s="248"/>
      <c r="R1346" s="248"/>
      <c r="S1346" s="248"/>
      <c r="T1346" s="249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50" t="s">
        <v>149</v>
      </c>
      <c r="AU1346" s="250" t="s">
        <v>147</v>
      </c>
      <c r="AV1346" s="14" t="s">
        <v>147</v>
      </c>
      <c r="AW1346" s="14" t="s">
        <v>30</v>
      </c>
      <c r="AX1346" s="14" t="s">
        <v>81</v>
      </c>
      <c r="AY1346" s="250" t="s">
        <v>139</v>
      </c>
    </row>
    <row r="1347" s="14" customFormat="1">
      <c r="A1347" s="14"/>
      <c r="B1347" s="240"/>
      <c r="C1347" s="241"/>
      <c r="D1347" s="231" t="s">
        <v>149</v>
      </c>
      <c r="E1347" s="241"/>
      <c r="F1347" s="243" t="s">
        <v>1686</v>
      </c>
      <c r="G1347" s="241"/>
      <c r="H1347" s="244">
        <v>16.364000000000001</v>
      </c>
      <c r="I1347" s="245"/>
      <c r="J1347" s="241"/>
      <c r="K1347" s="241"/>
      <c r="L1347" s="246"/>
      <c r="M1347" s="247"/>
      <c r="N1347" s="248"/>
      <c r="O1347" s="248"/>
      <c r="P1347" s="248"/>
      <c r="Q1347" s="248"/>
      <c r="R1347" s="248"/>
      <c r="S1347" s="248"/>
      <c r="T1347" s="249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50" t="s">
        <v>149</v>
      </c>
      <c r="AU1347" s="250" t="s">
        <v>147</v>
      </c>
      <c r="AV1347" s="14" t="s">
        <v>147</v>
      </c>
      <c r="AW1347" s="14" t="s">
        <v>4</v>
      </c>
      <c r="AX1347" s="14" t="s">
        <v>81</v>
      </c>
      <c r="AY1347" s="250" t="s">
        <v>139</v>
      </c>
    </row>
    <row r="1348" s="2" customFormat="1" ht="21.75" customHeight="1">
      <c r="A1348" s="38"/>
      <c r="B1348" s="39"/>
      <c r="C1348" s="215" t="s">
        <v>1687</v>
      </c>
      <c r="D1348" s="215" t="s">
        <v>142</v>
      </c>
      <c r="E1348" s="216" t="s">
        <v>1688</v>
      </c>
      <c r="F1348" s="217" t="s">
        <v>1689</v>
      </c>
      <c r="G1348" s="218" t="s">
        <v>174</v>
      </c>
      <c r="H1348" s="219">
        <v>8.0199999999999996</v>
      </c>
      <c r="I1348" s="220"/>
      <c r="J1348" s="221">
        <f>ROUND(I1348*H1348,2)</f>
        <v>0</v>
      </c>
      <c r="K1348" s="222"/>
      <c r="L1348" s="44"/>
      <c r="M1348" s="223" t="s">
        <v>1</v>
      </c>
      <c r="N1348" s="224" t="s">
        <v>39</v>
      </c>
      <c r="O1348" s="91"/>
      <c r="P1348" s="225">
        <f>O1348*H1348</f>
        <v>0</v>
      </c>
      <c r="Q1348" s="225">
        <v>0</v>
      </c>
      <c r="R1348" s="225">
        <f>Q1348*H1348</f>
        <v>0</v>
      </c>
      <c r="S1348" s="225">
        <v>0.00029999999999999997</v>
      </c>
      <c r="T1348" s="226">
        <f>S1348*H1348</f>
        <v>0.0024059999999999997</v>
      </c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R1348" s="227" t="s">
        <v>257</v>
      </c>
      <c r="AT1348" s="227" t="s">
        <v>142</v>
      </c>
      <c r="AU1348" s="227" t="s">
        <v>147</v>
      </c>
      <c r="AY1348" s="17" t="s">
        <v>139</v>
      </c>
      <c r="BE1348" s="228">
        <f>IF(N1348="základní",J1348,0)</f>
        <v>0</v>
      </c>
      <c r="BF1348" s="228">
        <f>IF(N1348="snížená",J1348,0)</f>
        <v>0</v>
      </c>
      <c r="BG1348" s="228">
        <f>IF(N1348="zákl. přenesená",J1348,0)</f>
        <v>0</v>
      </c>
      <c r="BH1348" s="228">
        <f>IF(N1348="sníž. přenesená",J1348,0)</f>
        <v>0</v>
      </c>
      <c r="BI1348" s="228">
        <f>IF(N1348="nulová",J1348,0)</f>
        <v>0</v>
      </c>
      <c r="BJ1348" s="17" t="s">
        <v>147</v>
      </c>
      <c r="BK1348" s="228">
        <f>ROUND(I1348*H1348,2)</f>
        <v>0</v>
      </c>
      <c r="BL1348" s="17" t="s">
        <v>257</v>
      </c>
      <c r="BM1348" s="227" t="s">
        <v>1690</v>
      </c>
    </row>
    <row r="1349" s="13" customFormat="1">
      <c r="A1349" s="13"/>
      <c r="B1349" s="229"/>
      <c r="C1349" s="230"/>
      <c r="D1349" s="231" t="s">
        <v>149</v>
      </c>
      <c r="E1349" s="232" t="s">
        <v>1</v>
      </c>
      <c r="F1349" s="233" t="s">
        <v>1013</v>
      </c>
      <c r="G1349" s="230"/>
      <c r="H1349" s="232" t="s">
        <v>1</v>
      </c>
      <c r="I1349" s="234"/>
      <c r="J1349" s="230"/>
      <c r="K1349" s="230"/>
      <c r="L1349" s="235"/>
      <c r="M1349" s="236"/>
      <c r="N1349" s="237"/>
      <c r="O1349" s="237"/>
      <c r="P1349" s="237"/>
      <c r="Q1349" s="237"/>
      <c r="R1349" s="237"/>
      <c r="S1349" s="237"/>
      <c r="T1349" s="238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39" t="s">
        <v>149</v>
      </c>
      <c r="AU1349" s="239" t="s">
        <v>147</v>
      </c>
      <c r="AV1349" s="13" t="s">
        <v>81</v>
      </c>
      <c r="AW1349" s="13" t="s">
        <v>30</v>
      </c>
      <c r="AX1349" s="13" t="s">
        <v>73</v>
      </c>
      <c r="AY1349" s="239" t="s">
        <v>139</v>
      </c>
    </row>
    <row r="1350" s="14" customFormat="1">
      <c r="A1350" s="14"/>
      <c r="B1350" s="240"/>
      <c r="C1350" s="241"/>
      <c r="D1350" s="231" t="s">
        <v>149</v>
      </c>
      <c r="E1350" s="242" t="s">
        <v>1</v>
      </c>
      <c r="F1350" s="243" t="s">
        <v>1691</v>
      </c>
      <c r="G1350" s="241"/>
      <c r="H1350" s="244">
        <v>8.0199999999999996</v>
      </c>
      <c r="I1350" s="245"/>
      <c r="J1350" s="241"/>
      <c r="K1350" s="241"/>
      <c r="L1350" s="246"/>
      <c r="M1350" s="247"/>
      <c r="N1350" s="248"/>
      <c r="O1350" s="248"/>
      <c r="P1350" s="248"/>
      <c r="Q1350" s="248"/>
      <c r="R1350" s="248"/>
      <c r="S1350" s="248"/>
      <c r="T1350" s="249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50" t="s">
        <v>149</v>
      </c>
      <c r="AU1350" s="250" t="s">
        <v>147</v>
      </c>
      <c r="AV1350" s="14" t="s">
        <v>147</v>
      </c>
      <c r="AW1350" s="14" t="s">
        <v>30</v>
      </c>
      <c r="AX1350" s="14" t="s">
        <v>81</v>
      </c>
      <c r="AY1350" s="250" t="s">
        <v>139</v>
      </c>
    </row>
    <row r="1351" s="2" customFormat="1" ht="16.5" customHeight="1">
      <c r="A1351" s="38"/>
      <c r="B1351" s="39"/>
      <c r="C1351" s="215" t="s">
        <v>1692</v>
      </c>
      <c r="D1351" s="215" t="s">
        <v>142</v>
      </c>
      <c r="E1351" s="216" t="s">
        <v>1693</v>
      </c>
      <c r="F1351" s="217" t="s">
        <v>1694</v>
      </c>
      <c r="G1351" s="218" t="s">
        <v>174</v>
      </c>
      <c r="H1351" s="219">
        <v>19.140000000000001</v>
      </c>
      <c r="I1351" s="220"/>
      <c r="J1351" s="221">
        <f>ROUND(I1351*H1351,2)</f>
        <v>0</v>
      </c>
      <c r="K1351" s="222"/>
      <c r="L1351" s="44"/>
      <c r="M1351" s="223" t="s">
        <v>1</v>
      </c>
      <c r="N1351" s="224" t="s">
        <v>39</v>
      </c>
      <c r="O1351" s="91"/>
      <c r="P1351" s="225">
        <f>O1351*H1351</f>
        <v>0</v>
      </c>
      <c r="Q1351" s="225">
        <v>9.0000000000000006E-05</v>
      </c>
      <c r="R1351" s="225">
        <f>Q1351*H1351</f>
        <v>0.0017226000000000001</v>
      </c>
      <c r="S1351" s="225">
        <v>0</v>
      </c>
      <c r="T1351" s="226">
        <f>S1351*H1351</f>
        <v>0</v>
      </c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R1351" s="227" t="s">
        <v>257</v>
      </c>
      <c r="AT1351" s="227" t="s">
        <v>142</v>
      </c>
      <c r="AU1351" s="227" t="s">
        <v>147</v>
      </c>
      <c r="AY1351" s="17" t="s">
        <v>139</v>
      </c>
      <c r="BE1351" s="228">
        <f>IF(N1351="základní",J1351,0)</f>
        <v>0</v>
      </c>
      <c r="BF1351" s="228">
        <f>IF(N1351="snížená",J1351,0)</f>
        <v>0</v>
      </c>
      <c r="BG1351" s="228">
        <f>IF(N1351="zákl. přenesená",J1351,0)</f>
        <v>0</v>
      </c>
      <c r="BH1351" s="228">
        <f>IF(N1351="sníž. přenesená",J1351,0)</f>
        <v>0</v>
      </c>
      <c r="BI1351" s="228">
        <f>IF(N1351="nulová",J1351,0)</f>
        <v>0</v>
      </c>
      <c r="BJ1351" s="17" t="s">
        <v>147</v>
      </c>
      <c r="BK1351" s="228">
        <f>ROUND(I1351*H1351,2)</f>
        <v>0</v>
      </c>
      <c r="BL1351" s="17" t="s">
        <v>257</v>
      </c>
      <c r="BM1351" s="227" t="s">
        <v>1695</v>
      </c>
    </row>
    <row r="1352" s="13" customFormat="1">
      <c r="A1352" s="13"/>
      <c r="B1352" s="229"/>
      <c r="C1352" s="230"/>
      <c r="D1352" s="231" t="s">
        <v>149</v>
      </c>
      <c r="E1352" s="232" t="s">
        <v>1</v>
      </c>
      <c r="F1352" s="233" t="s">
        <v>1013</v>
      </c>
      <c r="G1352" s="230"/>
      <c r="H1352" s="232" t="s">
        <v>1</v>
      </c>
      <c r="I1352" s="234"/>
      <c r="J1352" s="230"/>
      <c r="K1352" s="230"/>
      <c r="L1352" s="235"/>
      <c r="M1352" s="236"/>
      <c r="N1352" s="237"/>
      <c r="O1352" s="237"/>
      <c r="P1352" s="237"/>
      <c r="Q1352" s="237"/>
      <c r="R1352" s="237"/>
      <c r="S1352" s="237"/>
      <c r="T1352" s="238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39" t="s">
        <v>149</v>
      </c>
      <c r="AU1352" s="239" t="s">
        <v>147</v>
      </c>
      <c r="AV1352" s="13" t="s">
        <v>81</v>
      </c>
      <c r="AW1352" s="13" t="s">
        <v>30</v>
      </c>
      <c r="AX1352" s="13" t="s">
        <v>73</v>
      </c>
      <c r="AY1352" s="239" t="s">
        <v>139</v>
      </c>
    </row>
    <row r="1353" s="14" customFormat="1">
      <c r="A1353" s="14"/>
      <c r="B1353" s="240"/>
      <c r="C1353" s="241"/>
      <c r="D1353" s="231" t="s">
        <v>149</v>
      </c>
      <c r="E1353" s="242" t="s">
        <v>1</v>
      </c>
      <c r="F1353" s="243" t="s">
        <v>1691</v>
      </c>
      <c r="G1353" s="241"/>
      <c r="H1353" s="244">
        <v>8.0199999999999996</v>
      </c>
      <c r="I1353" s="245"/>
      <c r="J1353" s="241"/>
      <c r="K1353" s="241"/>
      <c r="L1353" s="246"/>
      <c r="M1353" s="247"/>
      <c r="N1353" s="248"/>
      <c r="O1353" s="248"/>
      <c r="P1353" s="248"/>
      <c r="Q1353" s="248"/>
      <c r="R1353" s="248"/>
      <c r="S1353" s="248"/>
      <c r="T1353" s="249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50" t="s">
        <v>149</v>
      </c>
      <c r="AU1353" s="250" t="s">
        <v>147</v>
      </c>
      <c r="AV1353" s="14" t="s">
        <v>147</v>
      </c>
      <c r="AW1353" s="14" t="s">
        <v>30</v>
      </c>
      <c r="AX1353" s="14" t="s">
        <v>73</v>
      </c>
      <c r="AY1353" s="250" t="s">
        <v>139</v>
      </c>
    </row>
    <row r="1354" s="13" customFormat="1">
      <c r="A1354" s="13"/>
      <c r="B1354" s="229"/>
      <c r="C1354" s="230"/>
      <c r="D1354" s="231" t="s">
        <v>149</v>
      </c>
      <c r="E1354" s="232" t="s">
        <v>1</v>
      </c>
      <c r="F1354" s="233" t="s">
        <v>823</v>
      </c>
      <c r="G1354" s="230"/>
      <c r="H1354" s="232" t="s">
        <v>1</v>
      </c>
      <c r="I1354" s="234"/>
      <c r="J1354" s="230"/>
      <c r="K1354" s="230"/>
      <c r="L1354" s="235"/>
      <c r="M1354" s="236"/>
      <c r="N1354" s="237"/>
      <c r="O1354" s="237"/>
      <c r="P1354" s="237"/>
      <c r="Q1354" s="237"/>
      <c r="R1354" s="237"/>
      <c r="S1354" s="237"/>
      <c r="T1354" s="238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39" t="s">
        <v>149</v>
      </c>
      <c r="AU1354" s="239" t="s">
        <v>147</v>
      </c>
      <c r="AV1354" s="13" t="s">
        <v>81</v>
      </c>
      <c r="AW1354" s="13" t="s">
        <v>30</v>
      </c>
      <c r="AX1354" s="13" t="s">
        <v>73</v>
      </c>
      <c r="AY1354" s="239" t="s">
        <v>139</v>
      </c>
    </row>
    <row r="1355" s="14" customFormat="1">
      <c r="A1355" s="14"/>
      <c r="B1355" s="240"/>
      <c r="C1355" s="241"/>
      <c r="D1355" s="231" t="s">
        <v>149</v>
      </c>
      <c r="E1355" s="242" t="s">
        <v>1</v>
      </c>
      <c r="F1355" s="243" t="s">
        <v>1596</v>
      </c>
      <c r="G1355" s="241"/>
      <c r="H1355" s="244">
        <v>11.119999999999999</v>
      </c>
      <c r="I1355" s="245"/>
      <c r="J1355" s="241"/>
      <c r="K1355" s="241"/>
      <c r="L1355" s="246"/>
      <c r="M1355" s="247"/>
      <c r="N1355" s="248"/>
      <c r="O1355" s="248"/>
      <c r="P1355" s="248"/>
      <c r="Q1355" s="248"/>
      <c r="R1355" s="248"/>
      <c r="S1355" s="248"/>
      <c r="T1355" s="249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50" t="s">
        <v>149</v>
      </c>
      <c r="AU1355" s="250" t="s">
        <v>147</v>
      </c>
      <c r="AV1355" s="14" t="s">
        <v>147</v>
      </c>
      <c r="AW1355" s="14" t="s">
        <v>30</v>
      </c>
      <c r="AX1355" s="14" t="s">
        <v>73</v>
      </c>
      <c r="AY1355" s="250" t="s">
        <v>139</v>
      </c>
    </row>
    <row r="1356" s="15" customFormat="1">
      <c r="A1356" s="15"/>
      <c r="B1356" s="262"/>
      <c r="C1356" s="263"/>
      <c r="D1356" s="231" t="s">
        <v>149</v>
      </c>
      <c r="E1356" s="264" t="s">
        <v>1</v>
      </c>
      <c r="F1356" s="265" t="s">
        <v>170</v>
      </c>
      <c r="G1356" s="263"/>
      <c r="H1356" s="266">
        <v>19.140000000000001</v>
      </c>
      <c r="I1356" s="267"/>
      <c r="J1356" s="263"/>
      <c r="K1356" s="263"/>
      <c r="L1356" s="268"/>
      <c r="M1356" s="269"/>
      <c r="N1356" s="270"/>
      <c r="O1356" s="270"/>
      <c r="P1356" s="270"/>
      <c r="Q1356" s="270"/>
      <c r="R1356" s="270"/>
      <c r="S1356" s="270"/>
      <c r="T1356" s="271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T1356" s="272" t="s">
        <v>149</v>
      </c>
      <c r="AU1356" s="272" t="s">
        <v>147</v>
      </c>
      <c r="AV1356" s="15" t="s">
        <v>146</v>
      </c>
      <c r="AW1356" s="15" t="s">
        <v>30</v>
      </c>
      <c r="AX1356" s="15" t="s">
        <v>81</v>
      </c>
      <c r="AY1356" s="272" t="s">
        <v>139</v>
      </c>
    </row>
    <row r="1357" s="2" customFormat="1" ht="24.15" customHeight="1">
      <c r="A1357" s="38"/>
      <c r="B1357" s="39"/>
      <c r="C1357" s="215" t="s">
        <v>1696</v>
      </c>
      <c r="D1357" s="215" t="s">
        <v>142</v>
      </c>
      <c r="E1357" s="216" t="s">
        <v>1697</v>
      </c>
      <c r="F1357" s="217" t="s">
        <v>1698</v>
      </c>
      <c r="G1357" s="218" t="s">
        <v>145</v>
      </c>
      <c r="H1357" s="219">
        <v>0.17999999999999999</v>
      </c>
      <c r="I1357" s="220"/>
      <c r="J1357" s="221">
        <f>ROUND(I1357*H1357,2)</f>
        <v>0</v>
      </c>
      <c r="K1357" s="222"/>
      <c r="L1357" s="44"/>
      <c r="M1357" s="223" t="s">
        <v>1</v>
      </c>
      <c r="N1357" s="224" t="s">
        <v>39</v>
      </c>
      <c r="O1357" s="91"/>
      <c r="P1357" s="225">
        <f>O1357*H1357</f>
        <v>0</v>
      </c>
      <c r="Q1357" s="225">
        <v>0</v>
      </c>
      <c r="R1357" s="225">
        <f>Q1357*H1357</f>
        <v>0</v>
      </c>
      <c r="S1357" s="225">
        <v>0</v>
      </c>
      <c r="T1357" s="226">
        <f>S1357*H1357</f>
        <v>0</v>
      </c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R1357" s="227" t="s">
        <v>257</v>
      </c>
      <c r="AT1357" s="227" t="s">
        <v>142</v>
      </c>
      <c r="AU1357" s="227" t="s">
        <v>147</v>
      </c>
      <c r="AY1357" s="17" t="s">
        <v>139</v>
      </c>
      <c r="BE1357" s="228">
        <f>IF(N1357="základní",J1357,0)</f>
        <v>0</v>
      </c>
      <c r="BF1357" s="228">
        <f>IF(N1357="snížená",J1357,0)</f>
        <v>0</v>
      </c>
      <c r="BG1357" s="228">
        <f>IF(N1357="zákl. přenesená",J1357,0)</f>
        <v>0</v>
      </c>
      <c r="BH1357" s="228">
        <f>IF(N1357="sníž. přenesená",J1357,0)</f>
        <v>0</v>
      </c>
      <c r="BI1357" s="228">
        <f>IF(N1357="nulová",J1357,0)</f>
        <v>0</v>
      </c>
      <c r="BJ1357" s="17" t="s">
        <v>147</v>
      </c>
      <c r="BK1357" s="228">
        <f>ROUND(I1357*H1357,2)</f>
        <v>0</v>
      </c>
      <c r="BL1357" s="17" t="s">
        <v>257</v>
      </c>
      <c r="BM1357" s="227" t="s">
        <v>1699</v>
      </c>
    </row>
    <row r="1358" s="2" customFormat="1" ht="33" customHeight="1">
      <c r="A1358" s="38"/>
      <c r="B1358" s="39"/>
      <c r="C1358" s="215" t="s">
        <v>1700</v>
      </c>
      <c r="D1358" s="215" t="s">
        <v>142</v>
      </c>
      <c r="E1358" s="216" t="s">
        <v>1701</v>
      </c>
      <c r="F1358" s="217" t="s">
        <v>1702</v>
      </c>
      <c r="G1358" s="218" t="s">
        <v>145</v>
      </c>
      <c r="H1358" s="219">
        <v>0.35999999999999999</v>
      </c>
      <c r="I1358" s="220"/>
      <c r="J1358" s="221">
        <f>ROUND(I1358*H1358,2)</f>
        <v>0</v>
      </c>
      <c r="K1358" s="222"/>
      <c r="L1358" s="44"/>
      <c r="M1358" s="223" t="s">
        <v>1</v>
      </c>
      <c r="N1358" s="224" t="s">
        <v>39</v>
      </c>
      <c r="O1358" s="91"/>
      <c r="P1358" s="225">
        <f>O1358*H1358</f>
        <v>0</v>
      </c>
      <c r="Q1358" s="225">
        <v>0</v>
      </c>
      <c r="R1358" s="225">
        <f>Q1358*H1358</f>
        <v>0</v>
      </c>
      <c r="S1358" s="225">
        <v>0</v>
      </c>
      <c r="T1358" s="226">
        <f>S1358*H1358</f>
        <v>0</v>
      </c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R1358" s="227" t="s">
        <v>257</v>
      </c>
      <c r="AT1358" s="227" t="s">
        <v>142</v>
      </c>
      <c r="AU1358" s="227" t="s">
        <v>147</v>
      </c>
      <c r="AY1358" s="17" t="s">
        <v>139</v>
      </c>
      <c r="BE1358" s="228">
        <f>IF(N1358="základní",J1358,0)</f>
        <v>0</v>
      </c>
      <c r="BF1358" s="228">
        <f>IF(N1358="snížená",J1358,0)</f>
        <v>0</v>
      </c>
      <c r="BG1358" s="228">
        <f>IF(N1358="zákl. přenesená",J1358,0)</f>
        <v>0</v>
      </c>
      <c r="BH1358" s="228">
        <f>IF(N1358="sníž. přenesená",J1358,0)</f>
        <v>0</v>
      </c>
      <c r="BI1358" s="228">
        <f>IF(N1358="nulová",J1358,0)</f>
        <v>0</v>
      </c>
      <c r="BJ1358" s="17" t="s">
        <v>147</v>
      </c>
      <c r="BK1358" s="228">
        <f>ROUND(I1358*H1358,2)</f>
        <v>0</v>
      </c>
      <c r="BL1358" s="17" t="s">
        <v>257</v>
      </c>
      <c r="BM1358" s="227" t="s">
        <v>1703</v>
      </c>
    </row>
    <row r="1359" s="14" customFormat="1">
      <c r="A1359" s="14"/>
      <c r="B1359" s="240"/>
      <c r="C1359" s="241"/>
      <c r="D1359" s="231" t="s">
        <v>149</v>
      </c>
      <c r="E1359" s="241"/>
      <c r="F1359" s="243" t="s">
        <v>1704</v>
      </c>
      <c r="G1359" s="241"/>
      <c r="H1359" s="244">
        <v>0.35999999999999999</v>
      </c>
      <c r="I1359" s="245"/>
      <c r="J1359" s="241"/>
      <c r="K1359" s="241"/>
      <c r="L1359" s="246"/>
      <c r="M1359" s="247"/>
      <c r="N1359" s="248"/>
      <c r="O1359" s="248"/>
      <c r="P1359" s="248"/>
      <c r="Q1359" s="248"/>
      <c r="R1359" s="248"/>
      <c r="S1359" s="248"/>
      <c r="T1359" s="249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50" t="s">
        <v>149</v>
      </c>
      <c r="AU1359" s="250" t="s">
        <v>147</v>
      </c>
      <c r="AV1359" s="14" t="s">
        <v>147</v>
      </c>
      <c r="AW1359" s="14" t="s">
        <v>4</v>
      </c>
      <c r="AX1359" s="14" t="s">
        <v>81</v>
      </c>
      <c r="AY1359" s="250" t="s">
        <v>139</v>
      </c>
    </row>
    <row r="1360" s="12" customFormat="1" ht="22.8" customHeight="1">
      <c r="A1360" s="12"/>
      <c r="B1360" s="199"/>
      <c r="C1360" s="200"/>
      <c r="D1360" s="201" t="s">
        <v>72</v>
      </c>
      <c r="E1360" s="213" t="s">
        <v>1705</v>
      </c>
      <c r="F1360" s="213" t="s">
        <v>1706</v>
      </c>
      <c r="G1360" s="200"/>
      <c r="H1360" s="200"/>
      <c r="I1360" s="203"/>
      <c r="J1360" s="214">
        <f>BK1360</f>
        <v>0</v>
      </c>
      <c r="K1360" s="200"/>
      <c r="L1360" s="205"/>
      <c r="M1360" s="206"/>
      <c r="N1360" s="207"/>
      <c r="O1360" s="207"/>
      <c r="P1360" s="208">
        <f>SUM(P1361:P1435)</f>
        <v>0</v>
      </c>
      <c r="Q1360" s="207"/>
      <c r="R1360" s="208">
        <f>SUM(R1361:R1435)</f>
        <v>0.67652726000000007</v>
      </c>
      <c r="S1360" s="207"/>
      <c r="T1360" s="209">
        <f>SUM(T1361:T1435)</f>
        <v>0.0044850000000000003</v>
      </c>
      <c r="U1360" s="12"/>
      <c r="V1360" s="12"/>
      <c r="W1360" s="12"/>
      <c r="X1360" s="12"/>
      <c r="Y1360" s="12"/>
      <c r="Z1360" s="12"/>
      <c r="AA1360" s="12"/>
      <c r="AB1360" s="12"/>
      <c r="AC1360" s="12"/>
      <c r="AD1360" s="12"/>
      <c r="AE1360" s="12"/>
      <c r="AR1360" s="210" t="s">
        <v>147</v>
      </c>
      <c r="AT1360" s="211" t="s">
        <v>72</v>
      </c>
      <c r="AU1360" s="211" t="s">
        <v>81</v>
      </c>
      <c r="AY1360" s="210" t="s">
        <v>139</v>
      </c>
      <c r="BK1360" s="212">
        <f>SUM(BK1361:BK1435)</f>
        <v>0</v>
      </c>
    </row>
    <row r="1361" s="2" customFormat="1" ht="16.5" customHeight="1">
      <c r="A1361" s="38"/>
      <c r="B1361" s="39"/>
      <c r="C1361" s="215" t="s">
        <v>1707</v>
      </c>
      <c r="D1361" s="215" t="s">
        <v>142</v>
      </c>
      <c r="E1361" s="216" t="s">
        <v>1708</v>
      </c>
      <c r="F1361" s="217" t="s">
        <v>1709</v>
      </c>
      <c r="G1361" s="218" t="s">
        <v>166</v>
      </c>
      <c r="H1361" s="219">
        <v>19.263999999999999</v>
      </c>
      <c r="I1361" s="220"/>
      <c r="J1361" s="221">
        <f>ROUND(I1361*H1361,2)</f>
        <v>0</v>
      </c>
      <c r="K1361" s="222"/>
      <c r="L1361" s="44"/>
      <c r="M1361" s="223" t="s">
        <v>1</v>
      </c>
      <c r="N1361" s="224" t="s">
        <v>39</v>
      </c>
      <c r="O1361" s="91"/>
      <c r="P1361" s="225">
        <f>O1361*H1361</f>
        <v>0</v>
      </c>
      <c r="Q1361" s="225">
        <v>0</v>
      </c>
      <c r="R1361" s="225">
        <f>Q1361*H1361</f>
        <v>0</v>
      </c>
      <c r="S1361" s="225">
        <v>0</v>
      </c>
      <c r="T1361" s="226">
        <f>S1361*H1361</f>
        <v>0</v>
      </c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R1361" s="227" t="s">
        <v>257</v>
      </c>
      <c r="AT1361" s="227" t="s">
        <v>142</v>
      </c>
      <c r="AU1361" s="227" t="s">
        <v>147</v>
      </c>
      <c r="AY1361" s="17" t="s">
        <v>139</v>
      </c>
      <c r="BE1361" s="228">
        <f>IF(N1361="základní",J1361,0)</f>
        <v>0</v>
      </c>
      <c r="BF1361" s="228">
        <f>IF(N1361="snížená",J1361,0)</f>
        <v>0</v>
      </c>
      <c r="BG1361" s="228">
        <f>IF(N1361="zákl. přenesená",J1361,0)</f>
        <v>0</v>
      </c>
      <c r="BH1361" s="228">
        <f>IF(N1361="sníž. přenesená",J1361,0)</f>
        <v>0</v>
      </c>
      <c r="BI1361" s="228">
        <f>IF(N1361="nulová",J1361,0)</f>
        <v>0</v>
      </c>
      <c r="BJ1361" s="17" t="s">
        <v>147</v>
      </c>
      <c r="BK1361" s="228">
        <f>ROUND(I1361*H1361,2)</f>
        <v>0</v>
      </c>
      <c r="BL1361" s="17" t="s">
        <v>257</v>
      </c>
      <c r="BM1361" s="227" t="s">
        <v>1710</v>
      </c>
    </row>
    <row r="1362" s="13" customFormat="1">
      <c r="A1362" s="13"/>
      <c r="B1362" s="229"/>
      <c r="C1362" s="230"/>
      <c r="D1362" s="231" t="s">
        <v>149</v>
      </c>
      <c r="E1362" s="232" t="s">
        <v>1</v>
      </c>
      <c r="F1362" s="233" t="s">
        <v>1092</v>
      </c>
      <c r="G1362" s="230"/>
      <c r="H1362" s="232" t="s">
        <v>1</v>
      </c>
      <c r="I1362" s="234"/>
      <c r="J1362" s="230"/>
      <c r="K1362" s="230"/>
      <c r="L1362" s="235"/>
      <c r="M1362" s="236"/>
      <c r="N1362" s="237"/>
      <c r="O1362" s="237"/>
      <c r="P1362" s="237"/>
      <c r="Q1362" s="237"/>
      <c r="R1362" s="237"/>
      <c r="S1362" s="237"/>
      <c r="T1362" s="238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39" t="s">
        <v>149</v>
      </c>
      <c r="AU1362" s="239" t="s">
        <v>147</v>
      </c>
      <c r="AV1362" s="13" t="s">
        <v>81</v>
      </c>
      <c r="AW1362" s="13" t="s">
        <v>30</v>
      </c>
      <c r="AX1362" s="13" t="s">
        <v>73</v>
      </c>
      <c r="AY1362" s="239" t="s">
        <v>139</v>
      </c>
    </row>
    <row r="1363" s="14" customFormat="1">
      <c r="A1363" s="14"/>
      <c r="B1363" s="240"/>
      <c r="C1363" s="241"/>
      <c r="D1363" s="231" t="s">
        <v>149</v>
      </c>
      <c r="E1363" s="242" t="s">
        <v>1</v>
      </c>
      <c r="F1363" s="243" t="s">
        <v>212</v>
      </c>
      <c r="G1363" s="241"/>
      <c r="H1363" s="244">
        <v>14.103999999999999</v>
      </c>
      <c r="I1363" s="245"/>
      <c r="J1363" s="241"/>
      <c r="K1363" s="241"/>
      <c r="L1363" s="246"/>
      <c r="M1363" s="247"/>
      <c r="N1363" s="248"/>
      <c r="O1363" s="248"/>
      <c r="P1363" s="248"/>
      <c r="Q1363" s="248"/>
      <c r="R1363" s="248"/>
      <c r="S1363" s="248"/>
      <c r="T1363" s="249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50" t="s">
        <v>149</v>
      </c>
      <c r="AU1363" s="250" t="s">
        <v>147</v>
      </c>
      <c r="AV1363" s="14" t="s">
        <v>147</v>
      </c>
      <c r="AW1363" s="14" t="s">
        <v>30</v>
      </c>
      <c r="AX1363" s="14" t="s">
        <v>73</v>
      </c>
      <c r="AY1363" s="250" t="s">
        <v>139</v>
      </c>
    </row>
    <row r="1364" s="13" customFormat="1">
      <c r="A1364" s="13"/>
      <c r="B1364" s="229"/>
      <c r="C1364" s="230"/>
      <c r="D1364" s="231" t="s">
        <v>149</v>
      </c>
      <c r="E1364" s="232" t="s">
        <v>1</v>
      </c>
      <c r="F1364" s="233" t="s">
        <v>1711</v>
      </c>
      <c r="G1364" s="230"/>
      <c r="H1364" s="232" t="s">
        <v>1</v>
      </c>
      <c r="I1364" s="234"/>
      <c r="J1364" s="230"/>
      <c r="K1364" s="230"/>
      <c r="L1364" s="235"/>
      <c r="M1364" s="236"/>
      <c r="N1364" s="237"/>
      <c r="O1364" s="237"/>
      <c r="P1364" s="237"/>
      <c r="Q1364" s="237"/>
      <c r="R1364" s="237"/>
      <c r="S1364" s="237"/>
      <c r="T1364" s="238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39" t="s">
        <v>149</v>
      </c>
      <c r="AU1364" s="239" t="s">
        <v>147</v>
      </c>
      <c r="AV1364" s="13" t="s">
        <v>81</v>
      </c>
      <c r="AW1364" s="13" t="s">
        <v>30</v>
      </c>
      <c r="AX1364" s="13" t="s">
        <v>73</v>
      </c>
      <c r="AY1364" s="239" t="s">
        <v>139</v>
      </c>
    </row>
    <row r="1365" s="14" customFormat="1">
      <c r="A1365" s="14"/>
      <c r="B1365" s="240"/>
      <c r="C1365" s="241"/>
      <c r="D1365" s="231" t="s">
        <v>149</v>
      </c>
      <c r="E1365" s="242" t="s">
        <v>1</v>
      </c>
      <c r="F1365" s="243" t="s">
        <v>214</v>
      </c>
      <c r="G1365" s="241"/>
      <c r="H1365" s="244">
        <v>5.1600000000000001</v>
      </c>
      <c r="I1365" s="245"/>
      <c r="J1365" s="241"/>
      <c r="K1365" s="241"/>
      <c r="L1365" s="246"/>
      <c r="M1365" s="247"/>
      <c r="N1365" s="248"/>
      <c r="O1365" s="248"/>
      <c r="P1365" s="248"/>
      <c r="Q1365" s="248"/>
      <c r="R1365" s="248"/>
      <c r="S1365" s="248"/>
      <c r="T1365" s="249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50" t="s">
        <v>149</v>
      </c>
      <c r="AU1365" s="250" t="s">
        <v>147</v>
      </c>
      <c r="AV1365" s="14" t="s">
        <v>147</v>
      </c>
      <c r="AW1365" s="14" t="s">
        <v>30</v>
      </c>
      <c r="AX1365" s="14" t="s">
        <v>73</v>
      </c>
      <c r="AY1365" s="250" t="s">
        <v>139</v>
      </c>
    </row>
    <row r="1366" s="15" customFormat="1">
      <c r="A1366" s="15"/>
      <c r="B1366" s="262"/>
      <c r="C1366" s="263"/>
      <c r="D1366" s="231" t="s">
        <v>149</v>
      </c>
      <c r="E1366" s="264" t="s">
        <v>1</v>
      </c>
      <c r="F1366" s="265" t="s">
        <v>170</v>
      </c>
      <c r="G1366" s="263"/>
      <c r="H1366" s="266">
        <v>19.263999999999999</v>
      </c>
      <c r="I1366" s="267"/>
      <c r="J1366" s="263"/>
      <c r="K1366" s="263"/>
      <c r="L1366" s="268"/>
      <c r="M1366" s="269"/>
      <c r="N1366" s="270"/>
      <c r="O1366" s="270"/>
      <c r="P1366" s="270"/>
      <c r="Q1366" s="270"/>
      <c r="R1366" s="270"/>
      <c r="S1366" s="270"/>
      <c r="T1366" s="271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T1366" s="272" t="s">
        <v>149</v>
      </c>
      <c r="AU1366" s="272" t="s">
        <v>147</v>
      </c>
      <c r="AV1366" s="15" t="s">
        <v>146</v>
      </c>
      <c r="AW1366" s="15" t="s">
        <v>30</v>
      </c>
      <c r="AX1366" s="15" t="s">
        <v>81</v>
      </c>
      <c r="AY1366" s="272" t="s">
        <v>139</v>
      </c>
    </row>
    <row r="1367" s="2" customFormat="1" ht="16.5" customHeight="1">
      <c r="A1367" s="38"/>
      <c r="B1367" s="39"/>
      <c r="C1367" s="215" t="s">
        <v>1712</v>
      </c>
      <c r="D1367" s="215" t="s">
        <v>142</v>
      </c>
      <c r="E1367" s="216" t="s">
        <v>1713</v>
      </c>
      <c r="F1367" s="217" t="s">
        <v>1714</v>
      </c>
      <c r="G1367" s="218" t="s">
        <v>166</v>
      </c>
      <c r="H1367" s="219">
        <v>19.263999999999999</v>
      </c>
      <c r="I1367" s="220"/>
      <c r="J1367" s="221">
        <f>ROUND(I1367*H1367,2)</f>
        <v>0</v>
      </c>
      <c r="K1367" s="222"/>
      <c r="L1367" s="44"/>
      <c r="M1367" s="223" t="s">
        <v>1</v>
      </c>
      <c r="N1367" s="224" t="s">
        <v>39</v>
      </c>
      <c r="O1367" s="91"/>
      <c r="P1367" s="225">
        <f>O1367*H1367</f>
        <v>0</v>
      </c>
      <c r="Q1367" s="225">
        <v>0.00029999999999999997</v>
      </c>
      <c r="R1367" s="225">
        <f>Q1367*H1367</f>
        <v>0.0057791999999999991</v>
      </c>
      <c r="S1367" s="225">
        <v>0</v>
      </c>
      <c r="T1367" s="226">
        <f>S1367*H1367</f>
        <v>0</v>
      </c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R1367" s="227" t="s">
        <v>257</v>
      </c>
      <c r="AT1367" s="227" t="s">
        <v>142</v>
      </c>
      <c r="AU1367" s="227" t="s">
        <v>147</v>
      </c>
      <c r="AY1367" s="17" t="s">
        <v>139</v>
      </c>
      <c r="BE1367" s="228">
        <f>IF(N1367="základní",J1367,0)</f>
        <v>0</v>
      </c>
      <c r="BF1367" s="228">
        <f>IF(N1367="snížená",J1367,0)</f>
        <v>0</v>
      </c>
      <c r="BG1367" s="228">
        <f>IF(N1367="zákl. přenesená",J1367,0)</f>
        <v>0</v>
      </c>
      <c r="BH1367" s="228">
        <f>IF(N1367="sníž. přenesená",J1367,0)</f>
        <v>0</v>
      </c>
      <c r="BI1367" s="228">
        <f>IF(N1367="nulová",J1367,0)</f>
        <v>0</v>
      </c>
      <c r="BJ1367" s="17" t="s">
        <v>147</v>
      </c>
      <c r="BK1367" s="228">
        <f>ROUND(I1367*H1367,2)</f>
        <v>0</v>
      </c>
      <c r="BL1367" s="17" t="s">
        <v>257</v>
      </c>
      <c r="BM1367" s="227" t="s">
        <v>1715</v>
      </c>
    </row>
    <row r="1368" s="13" customFormat="1">
      <c r="A1368" s="13"/>
      <c r="B1368" s="229"/>
      <c r="C1368" s="230"/>
      <c r="D1368" s="231" t="s">
        <v>149</v>
      </c>
      <c r="E1368" s="232" t="s">
        <v>1</v>
      </c>
      <c r="F1368" s="233" t="s">
        <v>1092</v>
      </c>
      <c r="G1368" s="230"/>
      <c r="H1368" s="232" t="s">
        <v>1</v>
      </c>
      <c r="I1368" s="234"/>
      <c r="J1368" s="230"/>
      <c r="K1368" s="230"/>
      <c r="L1368" s="235"/>
      <c r="M1368" s="236"/>
      <c r="N1368" s="237"/>
      <c r="O1368" s="237"/>
      <c r="P1368" s="237"/>
      <c r="Q1368" s="237"/>
      <c r="R1368" s="237"/>
      <c r="S1368" s="237"/>
      <c r="T1368" s="238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39" t="s">
        <v>149</v>
      </c>
      <c r="AU1368" s="239" t="s">
        <v>147</v>
      </c>
      <c r="AV1368" s="13" t="s">
        <v>81</v>
      </c>
      <c r="AW1368" s="13" t="s">
        <v>30</v>
      </c>
      <c r="AX1368" s="13" t="s">
        <v>73</v>
      </c>
      <c r="AY1368" s="239" t="s">
        <v>139</v>
      </c>
    </row>
    <row r="1369" s="14" customFormat="1">
      <c r="A1369" s="14"/>
      <c r="B1369" s="240"/>
      <c r="C1369" s="241"/>
      <c r="D1369" s="231" t="s">
        <v>149</v>
      </c>
      <c r="E1369" s="242" t="s">
        <v>1</v>
      </c>
      <c r="F1369" s="243" t="s">
        <v>212</v>
      </c>
      <c r="G1369" s="241"/>
      <c r="H1369" s="244">
        <v>14.103999999999999</v>
      </c>
      <c r="I1369" s="245"/>
      <c r="J1369" s="241"/>
      <c r="K1369" s="241"/>
      <c r="L1369" s="246"/>
      <c r="M1369" s="247"/>
      <c r="N1369" s="248"/>
      <c r="O1369" s="248"/>
      <c r="P1369" s="248"/>
      <c r="Q1369" s="248"/>
      <c r="R1369" s="248"/>
      <c r="S1369" s="248"/>
      <c r="T1369" s="249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50" t="s">
        <v>149</v>
      </c>
      <c r="AU1369" s="250" t="s">
        <v>147</v>
      </c>
      <c r="AV1369" s="14" t="s">
        <v>147</v>
      </c>
      <c r="AW1369" s="14" t="s">
        <v>30</v>
      </c>
      <c r="AX1369" s="14" t="s">
        <v>73</v>
      </c>
      <c r="AY1369" s="250" t="s">
        <v>139</v>
      </c>
    </row>
    <row r="1370" s="13" customFormat="1">
      <c r="A1370" s="13"/>
      <c r="B1370" s="229"/>
      <c r="C1370" s="230"/>
      <c r="D1370" s="231" t="s">
        <v>149</v>
      </c>
      <c r="E1370" s="232" t="s">
        <v>1</v>
      </c>
      <c r="F1370" s="233" t="s">
        <v>1711</v>
      </c>
      <c r="G1370" s="230"/>
      <c r="H1370" s="232" t="s">
        <v>1</v>
      </c>
      <c r="I1370" s="234"/>
      <c r="J1370" s="230"/>
      <c r="K1370" s="230"/>
      <c r="L1370" s="235"/>
      <c r="M1370" s="236"/>
      <c r="N1370" s="237"/>
      <c r="O1370" s="237"/>
      <c r="P1370" s="237"/>
      <c r="Q1370" s="237"/>
      <c r="R1370" s="237"/>
      <c r="S1370" s="237"/>
      <c r="T1370" s="238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39" t="s">
        <v>149</v>
      </c>
      <c r="AU1370" s="239" t="s">
        <v>147</v>
      </c>
      <c r="AV1370" s="13" t="s">
        <v>81</v>
      </c>
      <c r="AW1370" s="13" t="s">
        <v>30</v>
      </c>
      <c r="AX1370" s="13" t="s">
        <v>73</v>
      </c>
      <c r="AY1370" s="239" t="s">
        <v>139</v>
      </c>
    </row>
    <row r="1371" s="14" customFormat="1">
      <c r="A1371" s="14"/>
      <c r="B1371" s="240"/>
      <c r="C1371" s="241"/>
      <c r="D1371" s="231" t="s">
        <v>149</v>
      </c>
      <c r="E1371" s="242" t="s">
        <v>1</v>
      </c>
      <c r="F1371" s="243" t="s">
        <v>214</v>
      </c>
      <c r="G1371" s="241"/>
      <c r="H1371" s="244">
        <v>5.1600000000000001</v>
      </c>
      <c r="I1371" s="245"/>
      <c r="J1371" s="241"/>
      <c r="K1371" s="241"/>
      <c r="L1371" s="246"/>
      <c r="M1371" s="247"/>
      <c r="N1371" s="248"/>
      <c r="O1371" s="248"/>
      <c r="P1371" s="248"/>
      <c r="Q1371" s="248"/>
      <c r="R1371" s="248"/>
      <c r="S1371" s="248"/>
      <c r="T1371" s="249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T1371" s="250" t="s">
        <v>149</v>
      </c>
      <c r="AU1371" s="250" t="s">
        <v>147</v>
      </c>
      <c r="AV1371" s="14" t="s">
        <v>147</v>
      </c>
      <c r="AW1371" s="14" t="s">
        <v>30</v>
      </c>
      <c r="AX1371" s="14" t="s">
        <v>73</v>
      </c>
      <c r="AY1371" s="250" t="s">
        <v>139</v>
      </c>
    </row>
    <row r="1372" s="15" customFormat="1">
      <c r="A1372" s="15"/>
      <c r="B1372" s="262"/>
      <c r="C1372" s="263"/>
      <c r="D1372" s="231" t="s">
        <v>149</v>
      </c>
      <c r="E1372" s="264" t="s">
        <v>1</v>
      </c>
      <c r="F1372" s="265" t="s">
        <v>170</v>
      </c>
      <c r="G1372" s="263"/>
      <c r="H1372" s="266">
        <v>19.263999999999999</v>
      </c>
      <c r="I1372" s="267"/>
      <c r="J1372" s="263"/>
      <c r="K1372" s="263"/>
      <c r="L1372" s="268"/>
      <c r="M1372" s="269"/>
      <c r="N1372" s="270"/>
      <c r="O1372" s="270"/>
      <c r="P1372" s="270"/>
      <c r="Q1372" s="270"/>
      <c r="R1372" s="270"/>
      <c r="S1372" s="270"/>
      <c r="T1372" s="271"/>
      <c r="U1372" s="15"/>
      <c r="V1372" s="15"/>
      <c r="W1372" s="15"/>
      <c r="X1372" s="15"/>
      <c r="Y1372" s="15"/>
      <c r="Z1372" s="15"/>
      <c r="AA1372" s="15"/>
      <c r="AB1372" s="15"/>
      <c r="AC1372" s="15"/>
      <c r="AD1372" s="15"/>
      <c r="AE1372" s="15"/>
      <c r="AT1372" s="272" t="s">
        <v>149</v>
      </c>
      <c r="AU1372" s="272" t="s">
        <v>147</v>
      </c>
      <c r="AV1372" s="15" t="s">
        <v>146</v>
      </c>
      <c r="AW1372" s="15" t="s">
        <v>30</v>
      </c>
      <c r="AX1372" s="15" t="s">
        <v>81</v>
      </c>
      <c r="AY1372" s="272" t="s">
        <v>139</v>
      </c>
    </row>
    <row r="1373" s="2" customFormat="1" ht="24.15" customHeight="1">
      <c r="A1373" s="38"/>
      <c r="B1373" s="39"/>
      <c r="C1373" s="215" t="s">
        <v>1716</v>
      </c>
      <c r="D1373" s="215" t="s">
        <v>142</v>
      </c>
      <c r="E1373" s="216" t="s">
        <v>1717</v>
      </c>
      <c r="F1373" s="217" t="s">
        <v>1718</v>
      </c>
      <c r="G1373" s="218" t="s">
        <v>160</v>
      </c>
      <c r="H1373" s="219">
        <v>2</v>
      </c>
      <c r="I1373" s="220"/>
      <c r="J1373" s="221">
        <f>ROUND(I1373*H1373,2)</f>
        <v>0</v>
      </c>
      <c r="K1373" s="222"/>
      <c r="L1373" s="44"/>
      <c r="M1373" s="223" t="s">
        <v>1</v>
      </c>
      <c r="N1373" s="224" t="s">
        <v>39</v>
      </c>
      <c r="O1373" s="91"/>
      <c r="P1373" s="225">
        <f>O1373*H1373</f>
        <v>0</v>
      </c>
      <c r="Q1373" s="225">
        <v>0.00021000000000000001</v>
      </c>
      <c r="R1373" s="225">
        <f>Q1373*H1373</f>
        <v>0.00042000000000000002</v>
      </c>
      <c r="S1373" s="225">
        <v>0</v>
      </c>
      <c r="T1373" s="226">
        <f>S1373*H1373</f>
        <v>0</v>
      </c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R1373" s="227" t="s">
        <v>257</v>
      </c>
      <c r="AT1373" s="227" t="s">
        <v>142</v>
      </c>
      <c r="AU1373" s="227" t="s">
        <v>147</v>
      </c>
      <c r="AY1373" s="17" t="s">
        <v>139</v>
      </c>
      <c r="BE1373" s="228">
        <f>IF(N1373="základní",J1373,0)</f>
        <v>0</v>
      </c>
      <c r="BF1373" s="228">
        <f>IF(N1373="snížená",J1373,0)</f>
        <v>0</v>
      </c>
      <c r="BG1373" s="228">
        <f>IF(N1373="zákl. přenesená",J1373,0)</f>
        <v>0</v>
      </c>
      <c r="BH1373" s="228">
        <f>IF(N1373="sníž. přenesená",J1373,0)</f>
        <v>0</v>
      </c>
      <c r="BI1373" s="228">
        <f>IF(N1373="nulová",J1373,0)</f>
        <v>0</v>
      </c>
      <c r="BJ1373" s="17" t="s">
        <v>147</v>
      </c>
      <c r="BK1373" s="228">
        <f>ROUND(I1373*H1373,2)</f>
        <v>0</v>
      </c>
      <c r="BL1373" s="17" t="s">
        <v>257</v>
      </c>
      <c r="BM1373" s="227" t="s">
        <v>1719</v>
      </c>
    </row>
    <row r="1374" s="13" customFormat="1">
      <c r="A1374" s="13"/>
      <c r="B1374" s="229"/>
      <c r="C1374" s="230"/>
      <c r="D1374" s="231" t="s">
        <v>149</v>
      </c>
      <c r="E1374" s="232" t="s">
        <v>1</v>
      </c>
      <c r="F1374" s="233" t="s">
        <v>1720</v>
      </c>
      <c r="G1374" s="230"/>
      <c r="H1374" s="232" t="s">
        <v>1</v>
      </c>
      <c r="I1374" s="234"/>
      <c r="J1374" s="230"/>
      <c r="K1374" s="230"/>
      <c r="L1374" s="235"/>
      <c r="M1374" s="236"/>
      <c r="N1374" s="237"/>
      <c r="O1374" s="237"/>
      <c r="P1374" s="237"/>
      <c r="Q1374" s="237"/>
      <c r="R1374" s="237"/>
      <c r="S1374" s="237"/>
      <c r="T1374" s="238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39" t="s">
        <v>149</v>
      </c>
      <c r="AU1374" s="239" t="s">
        <v>147</v>
      </c>
      <c r="AV1374" s="13" t="s">
        <v>81</v>
      </c>
      <c r="AW1374" s="13" t="s">
        <v>30</v>
      </c>
      <c r="AX1374" s="13" t="s">
        <v>73</v>
      </c>
      <c r="AY1374" s="239" t="s">
        <v>139</v>
      </c>
    </row>
    <row r="1375" s="14" customFormat="1">
      <c r="A1375" s="14"/>
      <c r="B1375" s="240"/>
      <c r="C1375" s="241"/>
      <c r="D1375" s="231" t="s">
        <v>149</v>
      </c>
      <c r="E1375" s="242" t="s">
        <v>1</v>
      </c>
      <c r="F1375" s="243" t="s">
        <v>147</v>
      </c>
      <c r="G1375" s="241"/>
      <c r="H1375" s="244">
        <v>2</v>
      </c>
      <c r="I1375" s="245"/>
      <c r="J1375" s="241"/>
      <c r="K1375" s="241"/>
      <c r="L1375" s="246"/>
      <c r="M1375" s="247"/>
      <c r="N1375" s="248"/>
      <c r="O1375" s="248"/>
      <c r="P1375" s="248"/>
      <c r="Q1375" s="248"/>
      <c r="R1375" s="248"/>
      <c r="S1375" s="248"/>
      <c r="T1375" s="249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50" t="s">
        <v>149</v>
      </c>
      <c r="AU1375" s="250" t="s">
        <v>147</v>
      </c>
      <c r="AV1375" s="14" t="s">
        <v>147</v>
      </c>
      <c r="AW1375" s="14" t="s">
        <v>30</v>
      </c>
      <c r="AX1375" s="14" t="s">
        <v>73</v>
      </c>
      <c r="AY1375" s="250" t="s">
        <v>139</v>
      </c>
    </row>
    <row r="1376" s="15" customFormat="1">
      <c r="A1376" s="15"/>
      <c r="B1376" s="262"/>
      <c r="C1376" s="263"/>
      <c r="D1376" s="231" t="s">
        <v>149</v>
      </c>
      <c r="E1376" s="264" t="s">
        <v>1</v>
      </c>
      <c r="F1376" s="265" t="s">
        <v>170</v>
      </c>
      <c r="G1376" s="263"/>
      <c r="H1376" s="266">
        <v>2</v>
      </c>
      <c r="I1376" s="267"/>
      <c r="J1376" s="263"/>
      <c r="K1376" s="263"/>
      <c r="L1376" s="268"/>
      <c r="M1376" s="269"/>
      <c r="N1376" s="270"/>
      <c r="O1376" s="270"/>
      <c r="P1376" s="270"/>
      <c r="Q1376" s="270"/>
      <c r="R1376" s="270"/>
      <c r="S1376" s="270"/>
      <c r="T1376" s="271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T1376" s="272" t="s">
        <v>149</v>
      </c>
      <c r="AU1376" s="272" t="s">
        <v>147</v>
      </c>
      <c r="AV1376" s="15" t="s">
        <v>146</v>
      </c>
      <c r="AW1376" s="15" t="s">
        <v>30</v>
      </c>
      <c r="AX1376" s="15" t="s">
        <v>81</v>
      </c>
      <c r="AY1376" s="272" t="s">
        <v>139</v>
      </c>
    </row>
    <row r="1377" s="2" customFormat="1" ht="33" customHeight="1">
      <c r="A1377" s="38"/>
      <c r="B1377" s="39"/>
      <c r="C1377" s="215" t="s">
        <v>1721</v>
      </c>
      <c r="D1377" s="215" t="s">
        <v>142</v>
      </c>
      <c r="E1377" s="216" t="s">
        <v>1722</v>
      </c>
      <c r="F1377" s="217" t="s">
        <v>1723</v>
      </c>
      <c r="G1377" s="218" t="s">
        <v>166</v>
      </c>
      <c r="H1377" s="219">
        <v>19.263999999999999</v>
      </c>
      <c r="I1377" s="220"/>
      <c r="J1377" s="221">
        <f>ROUND(I1377*H1377,2)</f>
        <v>0</v>
      </c>
      <c r="K1377" s="222"/>
      <c r="L1377" s="44"/>
      <c r="M1377" s="223" t="s">
        <v>1</v>
      </c>
      <c r="N1377" s="224" t="s">
        <v>39</v>
      </c>
      <c r="O1377" s="91"/>
      <c r="P1377" s="225">
        <f>O1377*H1377</f>
        <v>0</v>
      </c>
      <c r="Q1377" s="225">
        <v>0</v>
      </c>
      <c r="R1377" s="225">
        <f>Q1377*H1377</f>
        <v>0</v>
      </c>
      <c r="S1377" s="225">
        <v>0</v>
      </c>
      <c r="T1377" s="226">
        <f>S1377*H1377</f>
        <v>0</v>
      </c>
      <c r="U1377" s="38"/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R1377" s="227" t="s">
        <v>257</v>
      </c>
      <c r="AT1377" s="227" t="s">
        <v>142</v>
      </c>
      <c r="AU1377" s="227" t="s">
        <v>147</v>
      </c>
      <c r="AY1377" s="17" t="s">
        <v>139</v>
      </c>
      <c r="BE1377" s="228">
        <f>IF(N1377="základní",J1377,0)</f>
        <v>0</v>
      </c>
      <c r="BF1377" s="228">
        <f>IF(N1377="snížená",J1377,0)</f>
        <v>0</v>
      </c>
      <c r="BG1377" s="228">
        <f>IF(N1377="zákl. přenesená",J1377,0)</f>
        <v>0</v>
      </c>
      <c r="BH1377" s="228">
        <f>IF(N1377="sníž. přenesená",J1377,0)</f>
        <v>0</v>
      </c>
      <c r="BI1377" s="228">
        <f>IF(N1377="nulová",J1377,0)</f>
        <v>0</v>
      </c>
      <c r="BJ1377" s="17" t="s">
        <v>147</v>
      </c>
      <c r="BK1377" s="228">
        <f>ROUND(I1377*H1377,2)</f>
        <v>0</v>
      </c>
      <c r="BL1377" s="17" t="s">
        <v>257</v>
      </c>
      <c r="BM1377" s="227" t="s">
        <v>1724</v>
      </c>
    </row>
    <row r="1378" s="13" customFormat="1">
      <c r="A1378" s="13"/>
      <c r="B1378" s="229"/>
      <c r="C1378" s="230"/>
      <c r="D1378" s="231" t="s">
        <v>149</v>
      </c>
      <c r="E1378" s="232" t="s">
        <v>1</v>
      </c>
      <c r="F1378" s="233" t="s">
        <v>1092</v>
      </c>
      <c r="G1378" s="230"/>
      <c r="H1378" s="232" t="s">
        <v>1</v>
      </c>
      <c r="I1378" s="234"/>
      <c r="J1378" s="230"/>
      <c r="K1378" s="230"/>
      <c r="L1378" s="235"/>
      <c r="M1378" s="236"/>
      <c r="N1378" s="237"/>
      <c r="O1378" s="237"/>
      <c r="P1378" s="237"/>
      <c r="Q1378" s="237"/>
      <c r="R1378" s="237"/>
      <c r="S1378" s="237"/>
      <c r="T1378" s="238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39" t="s">
        <v>149</v>
      </c>
      <c r="AU1378" s="239" t="s">
        <v>147</v>
      </c>
      <c r="AV1378" s="13" t="s">
        <v>81</v>
      </c>
      <c r="AW1378" s="13" t="s">
        <v>30</v>
      </c>
      <c r="AX1378" s="13" t="s">
        <v>73</v>
      </c>
      <c r="AY1378" s="239" t="s">
        <v>139</v>
      </c>
    </row>
    <row r="1379" s="14" customFormat="1">
      <c r="A1379" s="14"/>
      <c r="B1379" s="240"/>
      <c r="C1379" s="241"/>
      <c r="D1379" s="231" t="s">
        <v>149</v>
      </c>
      <c r="E1379" s="242" t="s">
        <v>1</v>
      </c>
      <c r="F1379" s="243" t="s">
        <v>212</v>
      </c>
      <c r="G1379" s="241"/>
      <c r="H1379" s="244">
        <v>14.103999999999999</v>
      </c>
      <c r="I1379" s="245"/>
      <c r="J1379" s="241"/>
      <c r="K1379" s="241"/>
      <c r="L1379" s="246"/>
      <c r="M1379" s="247"/>
      <c r="N1379" s="248"/>
      <c r="O1379" s="248"/>
      <c r="P1379" s="248"/>
      <c r="Q1379" s="248"/>
      <c r="R1379" s="248"/>
      <c r="S1379" s="248"/>
      <c r="T1379" s="249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T1379" s="250" t="s">
        <v>149</v>
      </c>
      <c r="AU1379" s="250" t="s">
        <v>147</v>
      </c>
      <c r="AV1379" s="14" t="s">
        <v>147</v>
      </c>
      <c r="AW1379" s="14" t="s">
        <v>30</v>
      </c>
      <c r="AX1379" s="14" t="s">
        <v>73</v>
      </c>
      <c r="AY1379" s="250" t="s">
        <v>139</v>
      </c>
    </row>
    <row r="1380" s="13" customFormat="1">
      <c r="A1380" s="13"/>
      <c r="B1380" s="229"/>
      <c r="C1380" s="230"/>
      <c r="D1380" s="231" t="s">
        <v>149</v>
      </c>
      <c r="E1380" s="232" t="s">
        <v>1</v>
      </c>
      <c r="F1380" s="233" t="s">
        <v>1711</v>
      </c>
      <c r="G1380" s="230"/>
      <c r="H1380" s="232" t="s">
        <v>1</v>
      </c>
      <c r="I1380" s="234"/>
      <c r="J1380" s="230"/>
      <c r="K1380" s="230"/>
      <c r="L1380" s="235"/>
      <c r="M1380" s="236"/>
      <c r="N1380" s="237"/>
      <c r="O1380" s="237"/>
      <c r="P1380" s="237"/>
      <c r="Q1380" s="237"/>
      <c r="R1380" s="237"/>
      <c r="S1380" s="237"/>
      <c r="T1380" s="238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39" t="s">
        <v>149</v>
      </c>
      <c r="AU1380" s="239" t="s">
        <v>147</v>
      </c>
      <c r="AV1380" s="13" t="s">
        <v>81</v>
      </c>
      <c r="AW1380" s="13" t="s">
        <v>30</v>
      </c>
      <c r="AX1380" s="13" t="s">
        <v>73</v>
      </c>
      <c r="AY1380" s="239" t="s">
        <v>139</v>
      </c>
    </row>
    <row r="1381" s="14" customFormat="1">
      <c r="A1381" s="14"/>
      <c r="B1381" s="240"/>
      <c r="C1381" s="241"/>
      <c r="D1381" s="231" t="s">
        <v>149</v>
      </c>
      <c r="E1381" s="242" t="s">
        <v>1</v>
      </c>
      <c r="F1381" s="243" t="s">
        <v>214</v>
      </c>
      <c r="G1381" s="241"/>
      <c r="H1381" s="244">
        <v>5.1600000000000001</v>
      </c>
      <c r="I1381" s="245"/>
      <c r="J1381" s="241"/>
      <c r="K1381" s="241"/>
      <c r="L1381" s="246"/>
      <c r="M1381" s="247"/>
      <c r="N1381" s="248"/>
      <c r="O1381" s="248"/>
      <c r="P1381" s="248"/>
      <c r="Q1381" s="248"/>
      <c r="R1381" s="248"/>
      <c r="S1381" s="248"/>
      <c r="T1381" s="249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50" t="s">
        <v>149</v>
      </c>
      <c r="AU1381" s="250" t="s">
        <v>147</v>
      </c>
      <c r="AV1381" s="14" t="s">
        <v>147</v>
      </c>
      <c r="AW1381" s="14" t="s">
        <v>30</v>
      </c>
      <c r="AX1381" s="14" t="s">
        <v>73</v>
      </c>
      <c r="AY1381" s="250" t="s">
        <v>139</v>
      </c>
    </row>
    <row r="1382" s="15" customFormat="1">
      <c r="A1382" s="15"/>
      <c r="B1382" s="262"/>
      <c r="C1382" s="263"/>
      <c r="D1382" s="231" t="s">
        <v>149</v>
      </c>
      <c r="E1382" s="264" t="s">
        <v>1</v>
      </c>
      <c r="F1382" s="265" t="s">
        <v>170</v>
      </c>
      <c r="G1382" s="263"/>
      <c r="H1382" s="266">
        <v>19.263999999999999</v>
      </c>
      <c r="I1382" s="267"/>
      <c r="J1382" s="263"/>
      <c r="K1382" s="263"/>
      <c r="L1382" s="268"/>
      <c r="M1382" s="269"/>
      <c r="N1382" s="270"/>
      <c r="O1382" s="270"/>
      <c r="P1382" s="270"/>
      <c r="Q1382" s="270"/>
      <c r="R1382" s="270"/>
      <c r="S1382" s="270"/>
      <c r="T1382" s="271"/>
      <c r="U1382" s="15"/>
      <c r="V1382" s="15"/>
      <c r="W1382" s="15"/>
      <c r="X1382" s="15"/>
      <c r="Y1382" s="15"/>
      <c r="Z1382" s="15"/>
      <c r="AA1382" s="15"/>
      <c r="AB1382" s="15"/>
      <c r="AC1382" s="15"/>
      <c r="AD1382" s="15"/>
      <c r="AE1382" s="15"/>
      <c r="AT1382" s="272" t="s">
        <v>149</v>
      </c>
      <c r="AU1382" s="272" t="s">
        <v>147</v>
      </c>
      <c r="AV1382" s="15" t="s">
        <v>146</v>
      </c>
      <c r="AW1382" s="15" t="s">
        <v>30</v>
      </c>
      <c r="AX1382" s="15" t="s">
        <v>81</v>
      </c>
      <c r="AY1382" s="272" t="s">
        <v>139</v>
      </c>
    </row>
    <row r="1383" s="2" customFormat="1" ht="37.8" customHeight="1">
      <c r="A1383" s="38"/>
      <c r="B1383" s="39"/>
      <c r="C1383" s="215" t="s">
        <v>1725</v>
      </c>
      <c r="D1383" s="215" t="s">
        <v>142</v>
      </c>
      <c r="E1383" s="216" t="s">
        <v>1726</v>
      </c>
      <c r="F1383" s="217" t="s">
        <v>1727</v>
      </c>
      <c r="G1383" s="218" t="s">
        <v>166</v>
      </c>
      <c r="H1383" s="219">
        <v>19.263999999999999</v>
      </c>
      <c r="I1383" s="220"/>
      <c r="J1383" s="221">
        <f>ROUND(I1383*H1383,2)</f>
        <v>0</v>
      </c>
      <c r="K1383" s="222"/>
      <c r="L1383" s="44"/>
      <c r="M1383" s="223" t="s">
        <v>1</v>
      </c>
      <c r="N1383" s="224" t="s">
        <v>39</v>
      </c>
      <c r="O1383" s="91"/>
      <c r="P1383" s="225">
        <f>O1383*H1383</f>
        <v>0</v>
      </c>
      <c r="Q1383" s="225">
        <v>0.0090900000000000009</v>
      </c>
      <c r="R1383" s="225">
        <f>Q1383*H1383</f>
        <v>0.17510976</v>
      </c>
      <c r="S1383" s="225">
        <v>0</v>
      </c>
      <c r="T1383" s="226">
        <f>S1383*H1383</f>
        <v>0</v>
      </c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R1383" s="227" t="s">
        <v>257</v>
      </c>
      <c r="AT1383" s="227" t="s">
        <v>142</v>
      </c>
      <c r="AU1383" s="227" t="s">
        <v>147</v>
      </c>
      <c r="AY1383" s="17" t="s">
        <v>139</v>
      </c>
      <c r="BE1383" s="228">
        <f>IF(N1383="základní",J1383,0)</f>
        <v>0</v>
      </c>
      <c r="BF1383" s="228">
        <f>IF(N1383="snížená",J1383,0)</f>
        <v>0</v>
      </c>
      <c r="BG1383" s="228">
        <f>IF(N1383="zákl. přenesená",J1383,0)</f>
        <v>0</v>
      </c>
      <c r="BH1383" s="228">
        <f>IF(N1383="sníž. přenesená",J1383,0)</f>
        <v>0</v>
      </c>
      <c r="BI1383" s="228">
        <f>IF(N1383="nulová",J1383,0)</f>
        <v>0</v>
      </c>
      <c r="BJ1383" s="17" t="s">
        <v>147</v>
      </c>
      <c r="BK1383" s="228">
        <f>ROUND(I1383*H1383,2)</f>
        <v>0</v>
      </c>
      <c r="BL1383" s="17" t="s">
        <v>257</v>
      </c>
      <c r="BM1383" s="227" t="s">
        <v>1728</v>
      </c>
    </row>
    <row r="1384" s="13" customFormat="1">
      <c r="A1384" s="13"/>
      <c r="B1384" s="229"/>
      <c r="C1384" s="230"/>
      <c r="D1384" s="231" t="s">
        <v>149</v>
      </c>
      <c r="E1384" s="232" t="s">
        <v>1</v>
      </c>
      <c r="F1384" s="233" t="s">
        <v>1092</v>
      </c>
      <c r="G1384" s="230"/>
      <c r="H1384" s="232" t="s">
        <v>1</v>
      </c>
      <c r="I1384" s="234"/>
      <c r="J1384" s="230"/>
      <c r="K1384" s="230"/>
      <c r="L1384" s="235"/>
      <c r="M1384" s="236"/>
      <c r="N1384" s="237"/>
      <c r="O1384" s="237"/>
      <c r="P1384" s="237"/>
      <c r="Q1384" s="237"/>
      <c r="R1384" s="237"/>
      <c r="S1384" s="237"/>
      <c r="T1384" s="238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39" t="s">
        <v>149</v>
      </c>
      <c r="AU1384" s="239" t="s">
        <v>147</v>
      </c>
      <c r="AV1384" s="13" t="s">
        <v>81</v>
      </c>
      <c r="AW1384" s="13" t="s">
        <v>30</v>
      </c>
      <c r="AX1384" s="13" t="s">
        <v>73</v>
      </c>
      <c r="AY1384" s="239" t="s">
        <v>139</v>
      </c>
    </row>
    <row r="1385" s="14" customFormat="1">
      <c r="A1385" s="14"/>
      <c r="B1385" s="240"/>
      <c r="C1385" s="241"/>
      <c r="D1385" s="231" t="s">
        <v>149</v>
      </c>
      <c r="E1385" s="242" t="s">
        <v>1</v>
      </c>
      <c r="F1385" s="243" t="s">
        <v>212</v>
      </c>
      <c r="G1385" s="241"/>
      <c r="H1385" s="244">
        <v>14.103999999999999</v>
      </c>
      <c r="I1385" s="245"/>
      <c r="J1385" s="241"/>
      <c r="K1385" s="241"/>
      <c r="L1385" s="246"/>
      <c r="M1385" s="247"/>
      <c r="N1385" s="248"/>
      <c r="O1385" s="248"/>
      <c r="P1385" s="248"/>
      <c r="Q1385" s="248"/>
      <c r="R1385" s="248"/>
      <c r="S1385" s="248"/>
      <c r="T1385" s="249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50" t="s">
        <v>149</v>
      </c>
      <c r="AU1385" s="250" t="s">
        <v>147</v>
      </c>
      <c r="AV1385" s="14" t="s">
        <v>147</v>
      </c>
      <c r="AW1385" s="14" t="s">
        <v>30</v>
      </c>
      <c r="AX1385" s="14" t="s">
        <v>73</v>
      </c>
      <c r="AY1385" s="250" t="s">
        <v>139</v>
      </c>
    </row>
    <row r="1386" s="13" customFormat="1">
      <c r="A1386" s="13"/>
      <c r="B1386" s="229"/>
      <c r="C1386" s="230"/>
      <c r="D1386" s="231" t="s">
        <v>149</v>
      </c>
      <c r="E1386" s="232" t="s">
        <v>1</v>
      </c>
      <c r="F1386" s="233" t="s">
        <v>1711</v>
      </c>
      <c r="G1386" s="230"/>
      <c r="H1386" s="232" t="s">
        <v>1</v>
      </c>
      <c r="I1386" s="234"/>
      <c r="J1386" s="230"/>
      <c r="K1386" s="230"/>
      <c r="L1386" s="235"/>
      <c r="M1386" s="236"/>
      <c r="N1386" s="237"/>
      <c r="O1386" s="237"/>
      <c r="P1386" s="237"/>
      <c r="Q1386" s="237"/>
      <c r="R1386" s="237"/>
      <c r="S1386" s="237"/>
      <c r="T1386" s="238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39" t="s">
        <v>149</v>
      </c>
      <c r="AU1386" s="239" t="s">
        <v>147</v>
      </c>
      <c r="AV1386" s="13" t="s">
        <v>81</v>
      </c>
      <c r="AW1386" s="13" t="s">
        <v>30</v>
      </c>
      <c r="AX1386" s="13" t="s">
        <v>73</v>
      </c>
      <c r="AY1386" s="239" t="s">
        <v>139</v>
      </c>
    </row>
    <row r="1387" s="14" customFormat="1">
      <c r="A1387" s="14"/>
      <c r="B1387" s="240"/>
      <c r="C1387" s="241"/>
      <c r="D1387" s="231" t="s">
        <v>149</v>
      </c>
      <c r="E1387" s="242" t="s">
        <v>1</v>
      </c>
      <c r="F1387" s="243" t="s">
        <v>214</v>
      </c>
      <c r="G1387" s="241"/>
      <c r="H1387" s="244">
        <v>5.1600000000000001</v>
      </c>
      <c r="I1387" s="245"/>
      <c r="J1387" s="241"/>
      <c r="K1387" s="241"/>
      <c r="L1387" s="246"/>
      <c r="M1387" s="247"/>
      <c r="N1387" s="248"/>
      <c r="O1387" s="248"/>
      <c r="P1387" s="248"/>
      <c r="Q1387" s="248"/>
      <c r="R1387" s="248"/>
      <c r="S1387" s="248"/>
      <c r="T1387" s="249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50" t="s">
        <v>149</v>
      </c>
      <c r="AU1387" s="250" t="s">
        <v>147</v>
      </c>
      <c r="AV1387" s="14" t="s">
        <v>147</v>
      </c>
      <c r="AW1387" s="14" t="s">
        <v>30</v>
      </c>
      <c r="AX1387" s="14" t="s">
        <v>73</v>
      </c>
      <c r="AY1387" s="250" t="s">
        <v>139</v>
      </c>
    </row>
    <row r="1388" s="15" customFormat="1">
      <c r="A1388" s="15"/>
      <c r="B1388" s="262"/>
      <c r="C1388" s="263"/>
      <c r="D1388" s="231" t="s">
        <v>149</v>
      </c>
      <c r="E1388" s="264" t="s">
        <v>1</v>
      </c>
      <c r="F1388" s="265" t="s">
        <v>170</v>
      </c>
      <c r="G1388" s="263"/>
      <c r="H1388" s="266">
        <v>19.263999999999999</v>
      </c>
      <c r="I1388" s="267"/>
      <c r="J1388" s="263"/>
      <c r="K1388" s="263"/>
      <c r="L1388" s="268"/>
      <c r="M1388" s="269"/>
      <c r="N1388" s="270"/>
      <c r="O1388" s="270"/>
      <c r="P1388" s="270"/>
      <c r="Q1388" s="270"/>
      <c r="R1388" s="270"/>
      <c r="S1388" s="270"/>
      <c r="T1388" s="271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T1388" s="272" t="s">
        <v>149</v>
      </c>
      <c r="AU1388" s="272" t="s">
        <v>147</v>
      </c>
      <c r="AV1388" s="15" t="s">
        <v>146</v>
      </c>
      <c r="AW1388" s="15" t="s">
        <v>30</v>
      </c>
      <c r="AX1388" s="15" t="s">
        <v>81</v>
      </c>
      <c r="AY1388" s="272" t="s">
        <v>139</v>
      </c>
    </row>
    <row r="1389" s="2" customFormat="1" ht="24.15" customHeight="1">
      <c r="A1389" s="38"/>
      <c r="B1389" s="39"/>
      <c r="C1389" s="251" t="s">
        <v>1729</v>
      </c>
      <c r="D1389" s="251" t="s">
        <v>152</v>
      </c>
      <c r="E1389" s="252" t="s">
        <v>1543</v>
      </c>
      <c r="F1389" s="253" t="s">
        <v>1544</v>
      </c>
      <c r="G1389" s="254" t="s">
        <v>166</v>
      </c>
      <c r="H1389" s="255">
        <v>20.263999999999999</v>
      </c>
      <c r="I1389" s="256"/>
      <c r="J1389" s="257">
        <f>ROUND(I1389*H1389,2)</f>
        <v>0</v>
      </c>
      <c r="K1389" s="258"/>
      <c r="L1389" s="259"/>
      <c r="M1389" s="260" t="s">
        <v>1</v>
      </c>
      <c r="N1389" s="261" t="s">
        <v>39</v>
      </c>
      <c r="O1389" s="91"/>
      <c r="P1389" s="225">
        <f>O1389*H1389</f>
        <v>0</v>
      </c>
      <c r="Q1389" s="225">
        <v>0.023699999999999999</v>
      </c>
      <c r="R1389" s="225">
        <f>Q1389*H1389</f>
        <v>0.48025679999999998</v>
      </c>
      <c r="S1389" s="225">
        <v>0</v>
      </c>
      <c r="T1389" s="226">
        <f>S1389*H1389</f>
        <v>0</v>
      </c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R1389" s="227" t="s">
        <v>338</v>
      </c>
      <c r="AT1389" s="227" t="s">
        <v>152</v>
      </c>
      <c r="AU1389" s="227" t="s">
        <v>147</v>
      </c>
      <c r="AY1389" s="17" t="s">
        <v>139</v>
      </c>
      <c r="BE1389" s="228">
        <f>IF(N1389="základní",J1389,0)</f>
        <v>0</v>
      </c>
      <c r="BF1389" s="228">
        <f>IF(N1389="snížená",J1389,0)</f>
        <v>0</v>
      </c>
      <c r="BG1389" s="228">
        <f>IF(N1389="zákl. přenesená",J1389,0)</f>
        <v>0</v>
      </c>
      <c r="BH1389" s="228">
        <f>IF(N1389="sníž. přenesená",J1389,0)</f>
        <v>0</v>
      </c>
      <c r="BI1389" s="228">
        <f>IF(N1389="nulová",J1389,0)</f>
        <v>0</v>
      </c>
      <c r="BJ1389" s="17" t="s">
        <v>147</v>
      </c>
      <c r="BK1389" s="228">
        <f>ROUND(I1389*H1389,2)</f>
        <v>0</v>
      </c>
      <c r="BL1389" s="17" t="s">
        <v>257</v>
      </c>
      <c r="BM1389" s="227" t="s">
        <v>1730</v>
      </c>
    </row>
    <row r="1390" s="14" customFormat="1">
      <c r="A1390" s="14"/>
      <c r="B1390" s="240"/>
      <c r="C1390" s="241"/>
      <c r="D1390" s="231" t="s">
        <v>149</v>
      </c>
      <c r="E1390" s="242" t="s">
        <v>1</v>
      </c>
      <c r="F1390" s="243" t="s">
        <v>1731</v>
      </c>
      <c r="G1390" s="241"/>
      <c r="H1390" s="244">
        <v>19.263999999999999</v>
      </c>
      <c r="I1390" s="245"/>
      <c r="J1390" s="241"/>
      <c r="K1390" s="241"/>
      <c r="L1390" s="246"/>
      <c r="M1390" s="247"/>
      <c r="N1390" s="248"/>
      <c r="O1390" s="248"/>
      <c r="P1390" s="248"/>
      <c r="Q1390" s="248"/>
      <c r="R1390" s="248"/>
      <c r="S1390" s="248"/>
      <c r="T1390" s="249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50" t="s">
        <v>149</v>
      </c>
      <c r="AU1390" s="250" t="s">
        <v>147</v>
      </c>
      <c r="AV1390" s="14" t="s">
        <v>147</v>
      </c>
      <c r="AW1390" s="14" t="s">
        <v>30</v>
      </c>
      <c r="AX1390" s="14" t="s">
        <v>73</v>
      </c>
      <c r="AY1390" s="250" t="s">
        <v>139</v>
      </c>
    </row>
    <row r="1391" s="13" customFormat="1">
      <c r="A1391" s="13"/>
      <c r="B1391" s="229"/>
      <c r="C1391" s="230"/>
      <c r="D1391" s="231" t="s">
        <v>149</v>
      </c>
      <c r="E1391" s="232" t="s">
        <v>1</v>
      </c>
      <c r="F1391" s="233" t="s">
        <v>1732</v>
      </c>
      <c r="G1391" s="230"/>
      <c r="H1391" s="232" t="s">
        <v>1</v>
      </c>
      <c r="I1391" s="234"/>
      <c r="J1391" s="230"/>
      <c r="K1391" s="230"/>
      <c r="L1391" s="235"/>
      <c r="M1391" s="236"/>
      <c r="N1391" s="237"/>
      <c r="O1391" s="237"/>
      <c r="P1391" s="237"/>
      <c r="Q1391" s="237"/>
      <c r="R1391" s="237"/>
      <c r="S1391" s="237"/>
      <c r="T1391" s="238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39" t="s">
        <v>149</v>
      </c>
      <c r="AU1391" s="239" t="s">
        <v>147</v>
      </c>
      <c r="AV1391" s="13" t="s">
        <v>81</v>
      </c>
      <c r="AW1391" s="13" t="s">
        <v>30</v>
      </c>
      <c r="AX1391" s="13" t="s">
        <v>73</v>
      </c>
      <c r="AY1391" s="239" t="s">
        <v>139</v>
      </c>
    </row>
    <row r="1392" s="14" customFormat="1">
      <c r="A1392" s="14"/>
      <c r="B1392" s="240"/>
      <c r="C1392" s="241"/>
      <c r="D1392" s="231" t="s">
        <v>149</v>
      </c>
      <c r="E1392" s="242" t="s">
        <v>1</v>
      </c>
      <c r="F1392" s="243" t="s">
        <v>81</v>
      </c>
      <c r="G1392" s="241"/>
      <c r="H1392" s="244">
        <v>1</v>
      </c>
      <c r="I1392" s="245"/>
      <c r="J1392" s="241"/>
      <c r="K1392" s="241"/>
      <c r="L1392" s="246"/>
      <c r="M1392" s="247"/>
      <c r="N1392" s="248"/>
      <c r="O1392" s="248"/>
      <c r="P1392" s="248"/>
      <c r="Q1392" s="248"/>
      <c r="R1392" s="248"/>
      <c r="S1392" s="248"/>
      <c r="T1392" s="249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50" t="s">
        <v>149</v>
      </c>
      <c r="AU1392" s="250" t="s">
        <v>147</v>
      </c>
      <c r="AV1392" s="14" t="s">
        <v>147</v>
      </c>
      <c r="AW1392" s="14" t="s">
        <v>30</v>
      </c>
      <c r="AX1392" s="14" t="s">
        <v>73</v>
      </c>
      <c r="AY1392" s="250" t="s">
        <v>139</v>
      </c>
    </row>
    <row r="1393" s="15" customFormat="1">
      <c r="A1393" s="15"/>
      <c r="B1393" s="262"/>
      <c r="C1393" s="263"/>
      <c r="D1393" s="231" t="s">
        <v>149</v>
      </c>
      <c r="E1393" s="264" t="s">
        <v>1</v>
      </c>
      <c r="F1393" s="265" t="s">
        <v>170</v>
      </c>
      <c r="G1393" s="263"/>
      <c r="H1393" s="266">
        <v>20.263999999999999</v>
      </c>
      <c r="I1393" s="267"/>
      <c r="J1393" s="263"/>
      <c r="K1393" s="263"/>
      <c r="L1393" s="268"/>
      <c r="M1393" s="269"/>
      <c r="N1393" s="270"/>
      <c r="O1393" s="270"/>
      <c r="P1393" s="270"/>
      <c r="Q1393" s="270"/>
      <c r="R1393" s="270"/>
      <c r="S1393" s="270"/>
      <c r="T1393" s="271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T1393" s="272" t="s">
        <v>149</v>
      </c>
      <c r="AU1393" s="272" t="s">
        <v>147</v>
      </c>
      <c r="AV1393" s="15" t="s">
        <v>146</v>
      </c>
      <c r="AW1393" s="15" t="s">
        <v>30</v>
      </c>
      <c r="AX1393" s="15" t="s">
        <v>81</v>
      </c>
      <c r="AY1393" s="272" t="s">
        <v>139</v>
      </c>
    </row>
    <row r="1394" s="2" customFormat="1" ht="24.15" customHeight="1">
      <c r="A1394" s="38"/>
      <c r="B1394" s="39"/>
      <c r="C1394" s="215" t="s">
        <v>1733</v>
      </c>
      <c r="D1394" s="215" t="s">
        <v>142</v>
      </c>
      <c r="E1394" s="216" t="s">
        <v>1734</v>
      </c>
      <c r="F1394" s="217" t="s">
        <v>1735</v>
      </c>
      <c r="G1394" s="218" t="s">
        <v>166</v>
      </c>
      <c r="H1394" s="219">
        <v>0.75</v>
      </c>
      <c r="I1394" s="220"/>
      <c r="J1394" s="221">
        <f>ROUND(I1394*H1394,2)</f>
        <v>0</v>
      </c>
      <c r="K1394" s="222"/>
      <c r="L1394" s="44"/>
      <c r="M1394" s="223" t="s">
        <v>1</v>
      </c>
      <c r="N1394" s="224" t="s">
        <v>39</v>
      </c>
      <c r="O1394" s="91"/>
      <c r="P1394" s="225">
        <f>O1394*H1394</f>
        <v>0</v>
      </c>
      <c r="Q1394" s="225">
        <v>0.00149</v>
      </c>
      <c r="R1394" s="225">
        <f>Q1394*H1394</f>
        <v>0.0011175</v>
      </c>
      <c r="S1394" s="225">
        <v>0</v>
      </c>
      <c r="T1394" s="226">
        <f>S1394*H1394</f>
        <v>0</v>
      </c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R1394" s="227" t="s">
        <v>257</v>
      </c>
      <c r="AT1394" s="227" t="s">
        <v>142</v>
      </c>
      <c r="AU1394" s="227" t="s">
        <v>147</v>
      </c>
      <c r="AY1394" s="17" t="s">
        <v>139</v>
      </c>
      <c r="BE1394" s="228">
        <f>IF(N1394="základní",J1394,0)</f>
        <v>0</v>
      </c>
      <c r="BF1394" s="228">
        <f>IF(N1394="snížená",J1394,0)</f>
        <v>0</v>
      </c>
      <c r="BG1394" s="228">
        <f>IF(N1394="zákl. přenesená",J1394,0)</f>
        <v>0</v>
      </c>
      <c r="BH1394" s="228">
        <f>IF(N1394="sníž. přenesená",J1394,0)</f>
        <v>0</v>
      </c>
      <c r="BI1394" s="228">
        <f>IF(N1394="nulová",J1394,0)</f>
        <v>0</v>
      </c>
      <c r="BJ1394" s="17" t="s">
        <v>147</v>
      </c>
      <c r="BK1394" s="228">
        <f>ROUND(I1394*H1394,2)</f>
        <v>0</v>
      </c>
      <c r="BL1394" s="17" t="s">
        <v>257</v>
      </c>
      <c r="BM1394" s="227" t="s">
        <v>1736</v>
      </c>
    </row>
    <row r="1395" s="2" customFormat="1" ht="24.15" customHeight="1">
      <c r="A1395" s="38"/>
      <c r="B1395" s="39"/>
      <c r="C1395" s="251" t="s">
        <v>1737</v>
      </c>
      <c r="D1395" s="251" t="s">
        <v>152</v>
      </c>
      <c r="E1395" s="252" t="s">
        <v>1738</v>
      </c>
      <c r="F1395" s="253" t="s">
        <v>1739</v>
      </c>
      <c r="G1395" s="254" t="s">
        <v>166</v>
      </c>
      <c r="H1395" s="255">
        <v>0.82499999999999996</v>
      </c>
      <c r="I1395" s="256"/>
      <c r="J1395" s="257">
        <f>ROUND(I1395*H1395,2)</f>
        <v>0</v>
      </c>
      <c r="K1395" s="258"/>
      <c r="L1395" s="259"/>
      <c r="M1395" s="260" t="s">
        <v>1</v>
      </c>
      <c r="N1395" s="261" t="s">
        <v>39</v>
      </c>
      <c r="O1395" s="91"/>
      <c r="P1395" s="225">
        <f>O1395*H1395</f>
        <v>0</v>
      </c>
      <c r="Q1395" s="225">
        <v>0.012</v>
      </c>
      <c r="R1395" s="225">
        <f>Q1395*H1395</f>
        <v>0.0098999999999999991</v>
      </c>
      <c r="S1395" s="225">
        <v>0</v>
      </c>
      <c r="T1395" s="226">
        <f>S1395*H1395</f>
        <v>0</v>
      </c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R1395" s="227" t="s">
        <v>338</v>
      </c>
      <c r="AT1395" s="227" t="s">
        <v>152</v>
      </c>
      <c r="AU1395" s="227" t="s">
        <v>147</v>
      </c>
      <c r="AY1395" s="17" t="s">
        <v>139</v>
      </c>
      <c r="BE1395" s="228">
        <f>IF(N1395="základní",J1395,0)</f>
        <v>0</v>
      </c>
      <c r="BF1395" s="228">
        <f>IF(N1395="snížená",J1395,0)</f>
        <v>0</v>
      </c>
      <c r="BG1395" s="228">
        <f>IF(N1395="zákl. přenesená",J1395,0)</f>
        <v>0</v>
      </c>
      <c r="BH1395" s="228">
        <f>IF(N1395="sníž. přenesená",J1395,0)</f>
        <v>0</v>
      </c>
      <c r="BI1395" s="228">
        <f>IF(N1395="nulová",J1395,0)</f>
        <v>0</v>
      </c>
      <c r="BJ1395" s="17" t="s">
        <v>147</v>
      </c>
      <c r="BK1395" s="228">
        <f>ROUND(I1395*H1395,2)</f>
        <v>0</v>
      </c>
      <c r="BL1395" s="17" t="s">
        <v>257</v>
      </c>
      <c r="BM1395" s="227" t="s">
        <v>1740</v>
      </c>
    </row>
    <row r="1396" s="13" customFormat="1">
      <c r="A1396" s="13"/>
      <c r="B1396" s="229"/>
      <c r="C1396" s="230"/>
      <c r="D1396" s="231" t="s">
        <v>149</v>
      </c>
      <c r="E1396" s="232" t="s">
        <v>1</v>
      </c>
      <c r="F1396" s="233" t="s">
        <v>1741</v>
      </c>
      <c r="G1396" s="230"/>
      <c r="H1396" s="232" t="s">
        <v>1</v>
      </c>
      <c r="I1396" s="234"/>
      <c r="J1396" s="230"/>
      <c r="K1396" s="230"/>
      <c r="L1396" s="235"/>
      <c r="M1396" s="236"/>
      <c r="N1396" s="237"/>
      <c r="O1396" s="237"/>
      <c r="P1396" s="237"/>
      <c r="Q1396" s="237"/>
      <c r="R1396" s="237"/>
      <c r="S1396" s="237"/>
      <c r="T1396" s="238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39" t="s">
        <v>149</v>
      </c>
      <c r="AU1396" s="239" t="s">
        <v>147</v>
      </c>
      <c r="AV1396" s="13" t="s">
        <v>81</v>
      </c>
      <c r="AW1396" s="13" t="s">
        <v>30</v>
      </c>
      <c r="AX1396" s="13" t="s">
        <v>73</v>
      </c>
      <c r="AY1396" s="239" t="s">
        <v>139</v>
      </c>
    </row>
    <row r="1397" s="14" customFormat="1">
      <c r="A1397" s="14"/>
      <c r="B1397" s="240"/>
      <c r="C1397" s="241"/>
      <c r="D1397" s="231" t="s">
        <v>149</v>
      </c>
      <c r="E1397" s="242" t="s">
        <v>1</v>
      </c>
      <c r="F1397" s="243" t="s">
        <v>1742</v>
      </c>
      <c r="G1397" s="241"/>
      <c r="H1397" s="244">
        <v>0.75</v>
      </c>
      <c r="I1397" s="245"/>
      <c r="J1397" s="241"/>
      <c r="K1397" s="241"/>
      <c r="L1397" s="246"/>
      <c r="M1397" s="247"/>
      <c r="N1397" s="248"/>
      <c r="O1397" s="248"/>
      <c r="P1397" s="248"/>
      <c r="Q1397" s="248"/>
      <c r="R1397" s="248"/>
      <c r="S1397" s="248"/>
      <c r="T1397" s="249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50" t="s">
        <v>149</v>
      </c>
      <c r="AU1397" s="250" t="s">
        <v>147</v>
      </c>
      <c r="AV1397" s="14" t="s">
        <v>147</v>
      </c>
      <c r="AW1397" s="14" t="s">
        <v>30</v>
      </c>
      <c r="AX1397" s="14" t="s">
        <v>81</v>
      </c>
      <c r="AY1397" s="250" t="s">
        <v>139</v>
      </c>
    </row>
    <row r="1398" s="14" customFormat="1">
      <c r="A1398" s="14"/>
      <c r="B1398" s="240"/>
      <c r="C1398" s="241"/>
      <c r="D1398" s="231" t="s">
        <v>149</v>
      </c>
      <c r="E1398" s="241"/>
      <c r="F1398" s="243" t="s">
        <v>1743</v>
      </c>
      <c r="G1398" s="241"/>
      <c r="H1398" s="244">
        <v>0.82499999999999996</v>
      </c>
      <c r="I1398" s="245"/>
      <c r="J1398" s="241"/>
      <c r="K1398" s="241"/>
      <c r="L1398" s="246"/>
      <c r="M1398" s="247"/>
      <c r="N1398" s="248"/>
      <c r="O1398" s="248"/>
      <c r="P1398" s="248"/>
      <c r="Q1398" s="248"/>
      <c r="R1398" s="248"/>
      <c r="S1398" s="248"/>
      <c r="T1398" s="249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50" t="s">
        <v>149</v>
      </c>
      <c r="AU1398" s="250" t="s">
        <v>147</v>
      </c>
      <c r="AV1398" s="14" t="s">
        <v>147</v>
      </c>
      <c r="AW1398" s="14" t="s">
        <v>4</v>
      </c>
      <c r="AX1398" s="14" t="s">
        <v>81</v>
      </c>
      <c r="AY1398" s="250" t="s">
        <v>139</v>
      </c>
    </row>
    <row r="1399" s="2" customFormat="1" ht="24.15" customHeight="1">
      <c r="A1399" s="38"/>
      <c r="B1399" s="39"/>
      <c r="C1399" s="215" t="s">
        <v>1744</v>
      </c>
      <c r="D1399" s="215" t="s">
        <v>142</v>
      </c>
      <c r="E1399" s="216" t="s">
        <v>1745</v>
      </c>
      <c r="F1399" s="217" t="s">
        <v>1746</v>
      </c>
      <c r="G1399" s="218" t="s">
        <v>160</v>
      </c>
      <c r="H1399" s="219">
        <v>1</v>
      </c>
      <c r="I1399" s="220"/>
      <c r="J1399" s="221">
        <f>ROUND(I1399*H1399,2)</f>
        <v>0</v>
      </c>
      <c r="K1399" s="222"/>
      <c r="L1399" s="44"/>
      <c r="M1399" s="223" t="s">
        <v>1</v>
      </c>
      <c r="N1399" s="224" t="s">
        <v>39</v>
      </c>
      <c r="O1399" s="91"/>
      <c r="P1399" s="225">
        <f>O1399*H1399</f>
        <v>0</v>
      </c>
      <c r="Q1399" s="225">
        <v>0</v>
      </c>
      <c r="R1399" s="225">
        <f>Q1399*H1399</f>
        <v>0</v>
      </c>
      <c r="S1399" s="225">
        <v>0.00036000000000000002</v>
      </c>
      <c r="T1399" s="226">
        <f>S1399*H1399</f>
        <v>0.00036000000000000002</v>
      </c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R1399" s="227" t="s">
        <v>257</v>
      </c>
      <c r="AT1399" s="227" t="s">
        <v>142</v>
      </c>
      <c r="AU1399" s="227" t="s">
        <v>147</v>
      </c>
      <c r="AY1399" s="17" t="s">
        <v>139</v>
      </c>
      <c r="BE1399" s="228">
        <f>IF(N1399="základní",J1399,0)</f>
        <v>0</v>
      </c>
      <c r="BF1399" s="228">
        <f>IF(N1399="snížená",J1399,0)</f>
        <v>0</v>
      </c>
      <c r="BG1399" s="228">
        <f>IF(N1399="zákl. přenesená",J1399,0)</f>
        <v>0</v>
      </c>
      <c r="BH1399" s="228">
        <f>IF(N1399="sníž. přenesená",J1399,0)</f>
        <v>0</v>
      </c>
      <c r="BI1399" s="228">
        <f>IF(N1399="nulová",J1399,0)</f>
        <v>0</v>
      </c>
      <c r="BJ1399" s="17" t="s">
        <v>147</v>
      </c>
      <c r="BK1399" s="228">
        <f>ROUND(I1399*H1399,2)</f>
        <v>0</v>
      </c>
      <c r="BL1399" s="17" t="s">
        <v>257</v>
      </c>
      <c r="BM1399" s="227" t="s">
        <v>1747</v>
      </c>
    </row>
    <row r="1400" s="13" customFormat="1">
      <c r="A1400" s="13"/>
      <c r="B1400" s="229"/>
      <c r="C1400" s="230"/>
      <c r="D1400" s="231" t="s">
        <v>149</v>
      </c>
      <c r="E1400" s="232" t="s">
        <v>1</v>
      </c>
      <c r="F1400" s="233" t="s">
        <v>504</v>
      </c>
      <c r="G1400" s="230"/>
      <c r="H1400" s="232" t="s">
        <v>1</v>
      </c>
      <c r="I1400" s="234"/>
      <c r="J1400" s="230"/>
      <c r="K1400" s="230"/>
      <c r="L1400" s="235"/>
      <c r="M1400" s="236"/>
      <c r="N1400" s="237"/>
      <c r="O1400" s="237"/>
      <c r="P1400" s="237"/>
      <c r="Q1400" s="237"/>
      <c r="R1400" s="237"/>
      <c r="S1400" s="237"/>
      <c r="T1400" s="238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39" t="s">
        <v>149</v>
      </c>
      <c r="AU1400" s="239" t="s">
        <v>147</v>
      </c>
      <c r="AV1400" s="13" t="s">
        <v>81</v>
      </c>
      <c r="AW1400" s="13" t="s">
        <v>30</v>
      </c>
      <c r="AX1400" s="13" t="s">
        <v>73</v>
      </c>
      <c r="AY1400" s="239" t="s">
        <v>139</v>
      </c>
    </row>
    <row r="1401" s="14" customFormat="1">
      <c r="A1401" s="14"/>
      <c r="B1401" s="240"/>
      <c r="C1401" s="241"/>
      <c r="D1401" s="231" t="s">
        <v>149</v>
      </c>
      <c r="E1401" s="242" t="s">
        <v>1</v>
      </c>
      <c r="F1401" s="243" t="s">
        <v>81</v>
      </c>
      <c r="G1401" s="241"/>
      <c r="H1401" s="244">
        <v>1</v>
      </c>
      <c r="I1401" s="245"/>
      <c r="J1401" s="241"/>
      <c r="K1401" s="241"/>
      <c r="L1401" s="246"/>
      <c r="M1401" s="247"/>
      <c r="N1401" s="248"/>
      <c r="O1401" s="248"/>
      <c r="P1401" s="248"/>
      <c r="Q1401" s="248"/>
      <c r="R1401" s="248"/>
      <c r="S1401" s="248"/>
      <c r="T1401" s="249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50" t="s">
        <v>149</v>
      </c>
      <c r="AU1401" s="250" t="s">
        <v>147</v>
      </c>
      <c r="AV1401" s="14" t="s">
        <v>147</v>
      </c>
      <c r="AW1401" s="14" t="s">
        <v>30</v>
      </c>
      <c r="AX1401" s="14" t="s">
        <v>81</v>
      </c>
      <c r="AY1401" s="250" t="s">
        <v>139</v>
      </c>
    </row>
    <row r="1402" s="2" customFormat="1" ht="16.5" customHeight="1">
      <c r="A1402" s="38"/>
      <c r="B1402" s="39"/>
      <c r="C1402" s="215" t="s">
        <v>1748</v>
      </c>
      <c r="D1402" s="215" t="s">
        <v>142</v>
      </c>
      <c r="E1402" s="216" t="s">
        <v>1749</v>
      </c>
      <c r="F1402" s="217" t="s">
        <v>1750</v>
      </c>
      <c r="G1402" s="218" t="s">
        <v>166</v>
      </c>
      <c r="H1402" s="219">
        <v>0.55000000000000004</v>
      </c>
      <c r="I1402" s="220"/>
      <c r="J1402" s="221">
        <f>ROUND(I1402*H1402,2)</f>
        <v>0</v>
      </c>
      <c r="K1402" s="222"/>
      <c r="L1402" s="44"/>
      <c r="M1402" s="223" t="s">
        <v>1</v>
      </c>
      <c r="N1402" s="224" t="s">
        <v>39</v>
      </c>
      <c r="O1402" s="91"/>
      <c r="P1402" s="225">
        <f>O1402*H1402</f>
        <v>0</v>
      </c>
      <c r="Q1402" s="225">
        <v>0</v>
      </c>
      <c r="R1402" s="225">
        <f>Q1402*H1402</f>
        <v>0</v>
      </c>
      <c r="S1402" s="225">
        <v>0.0074999999999999997</v>
      </c>
      <c r="T1402" s="226">
        <f>S1402*H1402</f>
        <v>0.0041250000000000002</v>
      </c>
      <c r="U1402" s="38"/>
      <c r="V1402" s="38"/>
      <c r="W1402" s="38"/>
      <c r="X1402" s="38"/>
      <c r="Y1402" s="38"/>
      <c r="Z1402" s="38"/>
      <c r="AA1402" s="38"/>
      <c r="AB1402" s="38"/>
      <c r="AC1402" s="38"/>
      <c r="AD1402" s="38"/>
      <c r="AE1402" s="38"/>
      <c r="AR1402" s="227" t="s">
        <v>146</v>
      </c>
      <c r="AT1402" s="227" t="s">
        <v>142</v>
      </c>
      <c r="AU1402" s="227" t="s">
        <v>147</v>
      </c>
      <c r="AY1402" s="17" t="s">
        <v>139</v>
      </c>
      <c r="BE1402" s="228">
        <f>IF(N1402="základní",J1402,0)</f>
        <v>0</v>
      </c>
      <c r="BF1402" s="228">
        <f>IF(N1402="snížená",J1402,0)</f>
        <v>0</v>
      </c>
      <c r="BG1402" s="228">
        <f>IF(N1402="zákl. přenesená",J1402,0)</f>
        <v>0</v>
      </c>
      <c r="BH1402" s="228">
        <f>IF(N1402="sníž. přenesená",J1402,0)</f>
        <v>0</v>
      </c>
      <c r="BI1402" s="228">
        <f>IF(N1402="nulová",J1402,0)</f>
        <v>0</v>
      </c>
      <c r="BJ1402" s="17" t="s">
        <v>147</v>
      </c>
      <c r="BK1402" s="228">
        <f>ROUND(I1402*H1402,2)</f>
        <v>0</v>
      </c>
      <c r="BL1402" s="17" t="s">
        <v>146</v>
      </c>
      <c r="BM1402" s="227" t="s">
        <v>1751</v>
      </c>
    </row>
    <row r="1403" s="13" customFormat="1">
      <c r="A1403" s="13"/>
      <c r="B1403" s="229"/>
      <c r="C1403" s="230"/>
      <c r="D1403" s="231" t="s">
        <v>149</v>
      </c>
      <c r="E1403" s="232" t="s">
        <v>1</v>
      </c>
      <c r="F1403" s="233" t="s">
        <v>1752</v>
      </c>
      <c r="G1403" s="230"/>
      <c r="H1403" s="232" t="s">
        <v>1</v>
      </c>
      <c r="I1403" s="234"/>
      <c r="J1403" s="230"/>
      <c r="K1403" s="230"/>
      <c r="L1403" s="235"/>
      <c r="M1403" s="236"/>
      <c r="N1403" s="237"/>
      <c r="O1403" s="237"/>
      <c r="P1403" s="237"/>
      <c r="Q1403" s="237"/>
      <c r="R1403" s="237"/>
      <c r="S1403" s="237"/>
      <c r="T1403" s="238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39" t="s">
        <v>149</v>
      </c>
      <c r="AU1403" s="239" t="s">
        <v>147</v>
      </c>
      <c r="AV1403" s="13" t="s">
        <v>81</v>
      </c>
      <c r="AW1403" s="13" t="s">
        <v>30</v>
      </c>
      <c r="AX1403" s="13" t="s">
        <v>73</v>
      </c>
      <c r="AY1403" s="239" t="s">
        <v>139</v>
      </c>
    </row>
    <row r="1404" s="14" customFormat="1">
      <c r="A1404" s="14"/>
      <c r="B1404" s="240"/>
      <c r="C1404" s="241"/>
      <c r="D1404" s="231" t="s">
        <v>149</v>
      </c>
      <c r="E1404" s="242" t="s">
        <v>1</v>
      </c>
      <c r="F1404" s="243" t="s">
        <v>1753</v>
      </c>
      <c r="G1404" s="241"/>
      <c r="H1404" s="244">
        <v>0.55000000000000004</v>
      </c>
      <c r="I1404" s="245"/>
      <c r="J1404" s="241"/>
      <c r="K1404" s="241"/>
      <c r="L1404" s="246"/>
      <c r="M1404" s="247"/>
      <c r="N1404" s="248"/>
      <c r="O1404" s="248"/>
      <c r="P1404" s="248"/>
      <c r="Q1404" s="248"/>
      <c r="R1404" s="248"/>
      <c r="S1404" s="248"/>
      <c r="T1404" s="249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50" t="s">
        <v>149</v>
      </c>
      <c r="AU1404" s="250" t="s">
        <v>147</v>
      </c>
      <c r="AV1404" s="14" t="s">
        <v>147</v>
      </c>
      <c r="AW1404" s="14" t="s">
        <v>30</v>
      </c>
      <c r="AX1404" s="14" t="s">
        <v>81</v>
      </c>
      <c r="AY1404" s="250" t="s">
        <v>139</v>
      </c>
    </row>
    <row r="1405" s="2" customFormat="1" ht="24.15" customHeight="1">
      <c r="A1405" s="38"/>
      <c r="B1405" s="39"/>
      <c r="C1405" s="215" t="s">
        <v>1754</v>
      </c>
      <c r="D1405" s="215" t="s">
        <v>142</v>
      </c>
      <c r="E1405" s="216" t="s">
        <v>1755</v>
      </c>
      <c r="F1405" s="217" t="s">
        <v>1756</v>
      </c>
      <c r="G1405" s="218" t="s">
        <v>174</v>
      </c>
      <c r="H1405" s="219">
        <v>9.1999999999999993</v>
      </c>
      <c r="I1405" s="220"/>
      <c r="J1405" s="221">
        <f>ROUND(I1405*H1405,2)</f>
        <v>0</v>
      </c>
      <c r="K1405" s="222"/>
      <c r="L1405" s="44"/>
      <c r="M1405" s="223" t="s">
        <v>1</v>
      </c>
      <c r="N1405" s="224" t="s">
        <v>39</v>
      </c>
      <c r="O1405" s="91"/>
      <c r="P1405" s="225">
        <f>O1405*H1405</f>
        <v>0</v>
      </c>
      <c r="Q1405" s="225">
        <v>0.00018000000000000001</v>
      </c>
      <c r="R1405" s="225">
        <f>Q1405*H1405</f>
        <v>0.0016559999999999999</v>
      </c>
      <c r="S1405" s="225">
        <v>0</v>
      </c>
      <c r="T1405" s="226">
        <f>S1405*H1405</f>
        <v>0</v>
      </c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R1405" s="227" t="s">
        <v>257</v>
      </c>
      <c r="AT1405" s="227" t="s">
        <v>142</v>
      </c>
      <c r="AU1405" s="227" t="s">
        <v>147</v>
      </c>
      <c r="AY1405" s="17" t="s">
        <v>139</v>
      </c>
      <c r="BE1405" s="228">
        <f>IF(N1405="základní",J1405,0)</f>
        <v>0</v>
      </c>
      <c r="BF1405" s="228">
        <f>IF(N1405="snížená",J1405,0)</f>
        <v>0</v>
      </c>
      <c r="BG1405" s="228">
        <f>IF(N1405="zákl. přenesená",J1405,0)</f>
        <v>0</v>
      </c>
      <c r="BH1405" s="228">
        <f>IF(N1405="sníž. přenesená",J1405,0)</f>
        <v>0</v>
      </c>
      <c r="BI1405" s="228">
        <f>IF(N1405="nulová",J1405,0)</f>
        <v>0</v>
      </c>
      <c r="BJ1405" s="17" t="s">
        <v>147</v>
      </c>
      <c r="BK1405" s="228">
        <f>ROUND(I1405*H1405,2)</f>
        <v>0</v>
      </c>
      <c r="BL1405" s="17" t="s">
        <v>257</v>
      </c>
      <c r="BM1405" s="227" t="s">
        <v>1757</v>
      </c>
    </row>
    <row r="1406" s="13" customFormat="1">
      <c r="A1406" s="13"/>
      <c r="B1406" s="229"/>
      <c r="C1406" s="230"/>
      <c r="D1406" s="231" t="s">
        <v>149</v>
      </c>
      <c r="E1406" s="232" t="s">
        <v>1</v>
      </c>
      <c r="F1406" s="233" t="s">
        <v>1092</v>
      </c>
      <c r="G1406" s="230"/>
      <c r="H1406" s="232" t="s">
        <v>1</v>
      </c>
      <c r="I1406" s="234"/>
      <c r="J1406" s="230"/>
      <c r="K1406" s="230"/>
      <c r="L1406" s="235"/>
      <c r="M1406" s="236"/>
      <c r="N1406" s="237"/>
      <c r="O1406" s="237"/>
      <c r="P1406" s="237"/>
      <c r="Q1406" s="237"/>
      <c r="R1406" s="237"/>
      <c r="S1406" s="237"/>
      <c r="T1406" s="238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39" t="s">
        <v>149</v>
      </c>
      <c r="AU1406" s="239" t="s">
        <v>147</v>
      </c>
      <c r="AV1406" s="13" t="s">
        <v>81</v>
      </c>
      <c r="AW1406" s="13" t="s">
        <v>30</v>
      </c>
      <c r="AX1406" s="13" t="s">
        <v>73</v>
      </c>
      <c r="AY1406" s="239" t="s">
        <v>139</v>
      </c>
    </row>
    <row r="1407" s="14" customFormat="1">
      <c r="A1407" s="14"/>
      <c r="B1407" s="240"/>
      <c r="C1407" s="241"/>
      <c r="D1407" s="231" t="s">
        <v>149</v>
      </c>
      <c r="E1407" s="242" t="s">
        <v>1</v>
      </c>
      <c r="F1407" s="243" t="s">
        <v>1758</v>
      </c>
      <c r="G1407" s="241"/>
      <c r="H1407" s="244">
        <v>5.7599999999999998</v>
      </c>
      <c r="I1407" s="245"/>
      <c r="J1407" s="241"/>
      <c r="K1407" s="241"/>
      <c r="L1407" s="246"/>
      <c r="M1407" s="247"/>
      <c r="N1407" s="248"/>
      <c r="O1407" s="248"/>
      <c r="P1407" s="248"/>
      <c r="Q1407" s="248"/>
      <c r="R1407" s="248"/>
      <c r="S1407" s="248"/>
      <c r="T1407" s="249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50" t="s">
        <v>149</v>
      </c>
      <c r="AU1407" s="250" t="s">
        <v>147</v>
      </c>
      <c r="AV1407" s="14" t="s">
        <v>147</v>
      </c>
      <c r="AW1407" s="14" t="s">
        <v>30</v>
      </c>
      <c r="AX1407" s="14" t="s">
        <v>73</v>
      </c>
      <c r="AY1407" s="250" t="s">
        <v>139</v>
      </c>
    </row>
    <row r="1408" s="13" customFormat="1">
      <c r="A1408" s="13"/>
      <c r="B1408" s="229"/>
      <c r="C1408" s="230"/>
      <c r="D1408" s="231" t="s">
        <v>149</v>
      </c>
      <c r="E1408" s="232" t="s">
        <v>1</v>
      </c>
      <c r="F1408" s="233" t="s">
        <v>1711</v>
      </c>
      <c r="G1408" s="230"/>
      <c r="H1408" s="232" t="s">
        <v>1</v>
      </c>
      <c r="I1408" s="234"/>
      <c r="J1408" s="230"/>
      <c r="K1408" s="230"/>
      <c r="L1408" s="235"/>
      <c r="M1408" s="236"/>
      <c r="N1408" s="237"/>
      <c r="O1408" s="237"/>
      <c r="P1408" s="237"/>
      <c r="Q1408" s="237"/>
      <c r="R1408" s="237"/>
      <c r="S1408" s="237"/>
      <c r="T1408" s="238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39" t="s">
        <v>149</v>
      </c>
      <c r="AU1408" s="239" t="s">
        <v>147</v>
      </c>
      <c r="AV1408" s="13" t="s">
        <v>81</v>
      </c>
      <c r="AW1408" s="13" t="s">
        <v>30</v>
      </c>
      <c r="AX1408" s="13" t="s">
        <v>73</v>
      </c>
      <c r="AY1408" s="239" t="s">
        <v>139</v>
      </c>
    </row>
    <row r="1409" s="14" customFormat="1">
      <c r="A1409" s="14"/>
      <c r="B1409" s="240"/>
      <c r="C1409" s="241"/>
      <c r="D1409" s="231" t="s">
        <v>149</v>
      </c>
      <c r="E1409" s="242" t="s">
        <v>1</v>
      </c>
      <c r="F1409" s="243" t="s">
        <v>1759</v>
      </c>
      <c r="G1409" s="241"/>
      <c r="H1409" s="244">
        <v>3.4399999999999999</v>
      </c>
      <c r="I1409" s="245"/>
      <c r="J1409" s="241"/>
      <c r="K1409" s="241"/>
      <c r="L1409" s="246"/>
      <c r="M1409" s="247"/>
      <c r="N1409" s="248"/>
      <c r="O1409" s="248"/>
      <c r="P1409" s="248"/>
      <c r="Q1409" s="248"/>
      <c r="R1409" s="248"/>
      <c r="S1409" s="248"/>
      <c r="T1409" s="249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50" t="s">
        <v>149</v>
      </c>
      <c r="AU1409" s="250" t="s">
        <v>147</v>
      </c>
      <c r="AV1409" s="14" t="s">
        <v>147</v>
      </c>
      <c r="AW1409" s="14" t="s">
        <v>30</v>
      </c>
      <c r="AX1409" s="14" t="s">
        <v>73</v>
      </c>
      <c r="AY1409" s="250" t="s">
        <v>139</v>
      </c>
    </row>
    <row r="1410" s="15" customFormat="1">
      <c r="A1410" s="15"/>
      <c r="B1410" s="262"/>
      <c r="C1410" s="263"/>
      <c r="D1410" s="231" t="s">
        <v>149</v>
      </c>
      <c r="E1410" s="264" t="s">
        <v>1</v>
      </c>
      <c r="F1410" s="265" t="s">
        <v>170</v>
      </c>
      <c r="G1410" s="263"/>
      <c r="H1410" s="266">
        <v>9.1999999999999993</v>
      </c>
      <c r="I1410" s="267"/>
      <c r="J1410" s="263"/>
      <c r="K1410" s="263"/>
      <c r="L1410" s="268"/>
      <c r="M1410" s="269"/>
      <c r="N1410" s="270"/>
      <c r="O1410" s="270"/>
      <c r="P1410" s="270"/>
      <c r="Q1410" s="270"/>
      <c r="R1410" s="270"/>
      <c r="S1410" s="270"/>
      <c r="T1410" s="271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  <c r="AE1410" s="15"/>
      <c r="AT1410" s="272" t="s">
        <v>149</v>
      </c>
      <c r="AU1410" s="272" t="s">
        <v>147</v>
      </c>
      <c r="AV1410" s="15" t="s">
        <v>146</v>
      </c>
      <c r="AW1410" s="15" t="s">
        <v>30</v>
      </c>
      <c r="AX1410" s="15" t="s">
        <v>81</v>
      </c>
      <c r="AY1410" s="272" t="s">
        <v>139</v>
      </c>
    </row>
    <row r="1411" s="2" customFormat="1" ht="16.5" customHeight="1">
      <c r="A1411" s="38"/>
      <c r="B1411" s="39"/>
      <c r="C1411" s="251" t="s">
        <v>1760</v>
      </c>
      <c r="D1411" s="251" t="s">
        <v>152</v>
      </c>
      <c r="E1411" s="252" t="s">
        <v>1761</v>
      </c>
      <c r="F1411" s="253" t="s">
        <v>1762</v>
      </c>
      <c r="G1411" s="254" t="s">
        <v>174</v>
      </c>
      <c r="H1411" s="255">
        <v>11.039999999999999</v>
      </c>
      <c r="I1411" s="256"/>
      <c r="J1411" s="257">
        <f>ROUND(I1411*H1411,2)</f>
        <v>0</v>
      </c>
      <c r="K1411" s="258"/>
      <c r="L1411" s="259"/>
      <c r="M1411" s="260" t="s">
        <v>1</v>
      </c>
      <c r="N1411" s="261" t="s">
        <v>39</v>
      </c>
      <c r="O1411" s="91"/>
      <c r="P1411" s="225">
        <f>O1411*H1411</f>
        <v>0</v>
      </c>
      <c r="Q1411" s="225">
        <v>0.00012</v>
      </c>
      <c r="R1411" s="225">
        <f>Q1411*H1411</f>
        <v>0.0013247999999999999</v>
      </c>
      <c r="S1411" s="225">
        <v>0</v>
      </c>
      <c r="T1411" s="226">
        <f>S1411*H1411</f>
        <v>0</v>
      </c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R1411" s="227" t="s">
        <v>338</v>
      </c>
      <c r="AT1411" s="227" t="s">
        <v>152</v>
      </c>
      <c r="AU1411" s="227" t="s">
        <v>147</v>
      </c>
      <c r="AY1411" s="17" t="s">
        <v>139</v>
      </c>
      <c r="BE1411" s="228">
        <f>IF(N1411="základní",J1411,0)</f>
        <v>0</v>
      </c>
      <c r="BF1411" s="228">
        <f>IF(N1411="snížená",J1411,0)</f>
        <v>0</v>
      </c>
      <c r="BG1411" s="228">
        <f>IF(N1411="zákl. přenesená",J1411,0)</f>
        <v>0</v>
      </c>
      <c r="BH1411" s="228">
        <f>IF(N1411="sníž. přenesená",J1411,0)</f>
        <v>0</v>
      </c>
      <c r="BI1411" s="228">
        <f>IF(N1411="nulová",J1411,0)</f>
        <v>0</v>
      </c>
      <c r="BJ1411" s="17" t="s">
        <v>147</v>
      </c>
      <c r="BK1411" s="228">
        <f>ROUND(I1411*H1411,2)</f>
        <v>0</v>
      </c>
      <c r="BL1411" s="17" t="s">
        <v>257</v>
      </c>
      <c r="BM1411" s="227" t="s">
        <v>1763</v>
      </c>
    </row>
    <row r="1412" s="14" customFormat="1">
      <c r="A1412" s="14"/>
      <c r="B1412" s="240"/>
      <c r="C1412" s="241"/>
      <c r="D1412" s="231" t="s">
        <v>149</v>
      </c>
      <c r="E1412" s="242" t="s">
        <v>1</v>
      </c>
      <c r="F1412" s="243" t="s">
        <v>1764</v>
      </c>
      <c r="G1412" s="241"/>
      <c r="H1412" s="244">
        <v>9.1999999999999993</v>
      </c>
      <c r="I1412" s="245"/>
      <c r="J1412" s="241"/>
      <c r="K1412" s="241"/>
      <c r="L1412" s="246"/>
      <c r="M1412" s="247"/>
      <c r="N1412" s="248"/>
      <c r="O1412" s="248"/>
      <c r="P1412" s="248"/>
      <c r="Q1412" s="248"/>
      <c r="R1412" s="248"/>
      <c r="S1412" s="248"/>
      <c r="T1412" s="249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50" t="s">
        <v>149</v>
      </c>
      <c r="AU1412" s="250" t="s">
        <v>147</v>
      </c>
      <c r="AV1412" s="14" t="s">
        <v>147</v>
      </c>
      <c r="AW1412" s="14" t="s">
        <v>30</v>
      </c>
      <c r="AX1412" s="14" t="s">
        <v>81</v>
      </c>
      <c r="AY1412" s="250" t="s">
        <v>139</v>
      </c>
    </row>
    <row r="1413" s="14" customFormat="1">
      <c r="A1413" s="14"/>
      <c r="B1413" s="240"/>
      <c r="C1413" s="241"/>
      <c r="D1413" s="231" t="s">
        <v>149</v>
      </c>
      <c r="E1413" s="241"/>
      <c r="F1413" s="243" t="s">
        <v>1765</v>
      </c>
      <c r="G1413" s="241"/>
      <c r="H1413" s="244">
        <v>11.039999999999999</v>
      </c>
      <c r="I1413" s="245"/>
      <c r="J1413" s="241"/>
      <c r="K1413" s="241"/>
      <c r="L1413" s="246"/>
      <c r="M1413" s="247"/>
      <c r="N1413" s="248"/>
      <c r="O1413" s="248"/>
      <c r="P1413" s="248"/>
      <c r="Q1413" s="248"/>
      <c r="R1413" s="248"/>
      <c r="S1413" s="248"/>
      <c r="T1413" s="249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50" t="s">
        <v>149</v>
      </c>
      <c r="AU1413" s="250" t="s">
        <v>147</v>
      </c>
      <c r="AV1413" s="14" t="s">
        <v>147</v>
      </c>
      <c r="AW1413" s="14" t="s">
        <v>4</v>
      </c>
      <c r="AX1413" s="14" t="s">
        <v>81</v>
      </c>
      <c r="AY1413" s="250" t="s">
        <v>139</v>
      </c>
    </row>
    <row r="1414" s="2" customFormat="1" ht="16.5" customHeight="1">
      <c r="A1414" s="38"/>
      <c r="B1414" s="39"/>
      <c r="C1414" s="215" t="s">
        <v>1766</v>
      </c>
      <c r="D1414" s="215" t="s">
        <v>142</v>
      </c>
      <c r="E1414" s="216" t="s">
        <v>1767</v>
      </c>
      <c r="F1414" s="217" t="s">
        <v>1768</v>
      </c>
      <c r="G1414" s="218" t="s">
        <v>160</v>
      </c>
      <c r="H1414" s="219">
        <v>4</v>
      </c>
      <c r="I1414" s="220"/>
      <c r="J1414" s="221">
        <f>ROUND(I1414*H1414,2)</f>
        <v>0</v>
      </c>
      <c r="K1414" s="222"/>
      <c r="L1414" s="44"/>
      <c r="M1414" s="223" t="s">
        <v>1</v>
      </c>
      <c r="N1414" s="224" t="s">
        <v>39</v>
      </c>
      <c r="O1414" s="91"/>
      <c r="P1414" s="225">
        <f>O1414*H1414</f>
        <v>0</v>
      </c>
      <c r="Q1414" s="225">
        <v>0</v>
      </c>
      <c r="R1414" s="225">
        <f>Q1414*H1414</f>
        <v>0</v>
      </c>
      <c r="S1414" s="225">
        <v>0</v>
      </c>
      <c r="T1414" s="226">
        <f>S1414*H1414</f>
        <v>0</v>
      </c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R1414" s="227" t="s">
        <v>257</v>
      </c>
      <c r="AT1414" s="227" t="s">
        <v>142</v>
      </c>
      <c r="AU1414" s="227" t="s">
        <v>147</v>
      </c>
      <c r="AY1414" s="17" t="s">
        <v>139</v>
      </c>
      <c r="BE1414" s="228">
        <f>IF(N1414="základní",J1414,0)</f>
        <v>0</v>
      </c>
      <c r="BF1414" s="228">
        <f>IF(N1414="snížená",J1414,0)</f>
        <v>0</v>
      </c>
      <c r="BG1414" s="228">
        <f>IF(N1414="zákl. přenesená",J1414,0)</f>
        <v>0</v>
      </c>
      <c r="BH1414" s="228">
        <f>IF(N1414="sníž. přenesená",J1414,0)</f>
        <v>0</v>
      </c>
      <c r="BI1414" s="228">
        <f>IF(N1414="nulová",J1414,0)</f>
        <v>0</v>
      </c>
      <c r="BJ1414" s="17" t="s">
        <v>147</v>
      </c>
      <c r="BK1414" s="228">
        <f>ROUND(I1414*H1414,2)</f>
        <v>0</v>
      </c>
      <c r="BL1414" s="17" t="s">
        <v>257</v>
      </c>
      <c r="BM1414" s="227" t="s">
        <v>1769</v>
      </c>
    </row>
    <row r="1415" s="13" customFormat="1">
      <c r="A1415" s="13"/>
      <c r="B1415" s="229"/>
      <c r="C1415" s="230"/>
      <c r="D1415" s="231" t="s">
        <v>149</v>
      </c>
      <c r="E1415" s="232" t="s">
        <v>1</v>
      </c>
      <c r="F1415" s="233" t="s">
        <v>1770</v>
      </c>
      <c r="G1415" s="230"/>
      <c r="H1415" s="232" t="s">
        <v>1</v>
      </c>
      <c r="I1415" s="234"/>
      <c r="J1415" s="230"/>
      <c r="K1415" s="230"/>
      <c r="L1415" s="235"/>
      <c r="M1415" s="236"/>
      <c r="N1415" s="237"/>
      <c r="O1415" s="237"/>
      <c r="P1415" s="237"/>
      <c r="Q1415" s="237"/>
      <c r="R1415" s="237"/>
      <c r="S1415" s="237"/>
      <c r="T1415" s="238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239" t="s">
        <v>149</v>
      </c>
      <c r="AU1415" s="239" t="s">
        <v>147</v>
      </c>
      <c r="AV1415" s="13" t="s">
        <v>81</v>
      </c>
      <c r="AW1415" s="13" t="s">
        <v>30</v>
      </c>
      <c r="AX1415" s="13" t="s">
        <v>73</v>
      </c>
      <c r="AY1415" s="239" t="s">
        <v>139</v>
      </c>
    </row>
    <row r="1416" s="14" customFormat="1">
      <c r="A1416" s="14"/>
      <c r="B1416" s="240"/>
      <c r="C1416" s="241"/>
      <c r="D1416" s="231" t="s">
        <v>149</v>
      </c>
      <c r="E1416" s="242" t="s">
        <v>1</v>
      </c>
      <c r="F1416" s="243" t="s">
        <v>664</v>
      </c>
      <c r="G1416" s="241"/>
      <c r="H1416" s="244">
        <v>4</v>
      </c>
      <c r="I1416" s="245"/>
      <c r="J1416" s="241"/>
      <c r="K1416" s="241"/>
      <c r="L1416" s="246"/>
      <c r="M1416" s="247"/>
      <c r="N1416" s="248"/>
      <c r="O1416" s="248"/>
      <c r="P1416" s="248"/>
      <c r="Q1416" s="248"/>
      <c r="R1416" s="248"/>
      <c r="S1416" s="248"/>
      <c r="T1416" s="249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50" t="s">
        <v>149</v>
      </c>
      <c r="AU1416" s="250" t="s">
        <v>147</v>
      </c>
      <c r="AV1416" s="14" t="s">
        <v>147</v>
      </c>
      <c r="AW1416" s="14" t="s">
        <v>30</v>
      </c>
      <c r="AX1416" s="14" t="s">
        <v>73</v>
      </c>
      <c r="AY1416" s="250" t="s">
        <v>139</v>
      </c>
    </row>
    <row r="1417" s="15" customFormat="1">
      <c r="A1417" s="15"/>
      <c r="B1417" s="262"/>
      <c r="C1417" s="263"/>
      <c r="D1417" s="231" t="s">
        <v>149</v>
      </c>
      <c r="E1417" s="264" t="s">
        <v>1</v>
      </c>
      <c r="F1417" s="265" t="s">
        <v>170</v>
      </c>
      <c r="G1417" s="263"/>
      <c r="H1417" s="266">
        <v>4</v>
      </c>
      <c r="I1417" s="267"/>
      <c r="J1417" s="263"/>
      <c r="K1417" s="263"/>
      <c r="L1417" s="268"/>
      <c r="M1417" s="269"/>
      <c r="N1417" s="270"/>
      <c r="O1417" s="270"/>
      <c r="P1417" s="270"/>
      <c r="Q1417" s="270"/>
      <c r="R1417" s="270"/>
      <c r="S1417" s="270"/>
      <c r="T1417" s="271"/>
      <c r="U1417" s="15"/>
      <c r="V1417" s="15"/>
      <c r="W1417" s="15"/>
      <c r="X1417" s="15"/>
      <c r="Y1417" s="15"/>
      <c r="Z1417" s="15"/>
      <c r="AA1417" s="15"/>
      <c r="AB1417" s="15"/>
      <c r="AC1417" s="15"/>
      <c r="AD1417" s="15"/>
      <c r="AE1417" s="15"/>
      <c r="AT1417" s="272" t="s">
        <v>149</v>
      </c>
      <c r="AU1417" s="272" t="s">
        <v>147</v>
      </c>
      <c r="AV1417" s="15" t="s">
        <v>146</v>
      </c>
      <c r="AW1417" s="15" t="s">
        <v>30</v>
      </c>
      <c r="AX1417" s="15" t="s">
        <v>81</v>
      </c>
      <c r="AY1417" s="272" t="s">
        <v>139</v>
      </c>
    </row>
    <row r="1418" s="2" customFormat="1" ht="16.5" customHeight="1">
      <c r="A1418" s="38"/>
      <c r="B1418" s="39"/>
      <c r="C1418" s="215" t="s">
        <v>1771</v>
      </c>
      <c r="D1418" s="215" t="s">
        <v>142</v>
      </c>
      <c r="E1418" s="216" t="s">
        <v>1772</v>
      </c>
      <c r="F1418" s="217" t="s">
        <v>1773</v>
      </c>
      <c r="G1418" s="218" t="s">
        <v>160</v>
      </c>
      <c r="H1418" s="219">
        <v>3</v>
      </c>
      <c r="I1418" s="220"/>
      <c r="J1418" s="221">
        <f>ROUND(I1418*H1418,2)</f>
        <v>0</v>
      </c>
      <c r="K1418" s="222"/>
      <c r="L1418" s="44"/>
      <c r="M1418" s="223" t="s">
        <v>1</v>
      </c>
      <c r="N1418" s="224" t="s">
        <v>39</v>
      </c>
      <c r="O1418" s="91"/>
      <c r="P1418" s="225">
        <f>O1418*H1418</f>
        <v>0</v>
      </c>
      <c r="Q1418" s="225">
        <v>0</v>
      </c>
      <c r="R1418" s="225">
        <f>Q1418*H1418</f>
        <v>0</v>
      </c>
      <c r="S1418" s="225">
        <v>0</v>
      </c>
      <c r="T1418" s="226">
        <f>S1418*H1418</f>
        <v>0</v>
      </c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R1418" s="227" t="s">
        <v>257</v>
      </c>
      <c r="AT1418" s="227" t="s">
        <v>142</v>
      </c>
      <c r="AU1418" s="227" t="s">
        <v>147</v>
      </c>
      <c r="AY1418" s="17" t="s">
        <v>139</v>
      </c>
      <c r="BE1418" s="228">
        <f>IF(N1418="základní",J1418,0)</f>
        <v>0</v>
      </c>
      <c r="BF1418" s="228">
        <f>IF(N1418="snížená",J1418,0)</f>
        <v>0</v>
      </c>
      <c r="BG1418" s="228">
        <f>IF(N1418="zákl. přenesená",J1418,0)</f>
        <v>0</v>
      </c>
      <c r="BH1418" s="228">
        <f>IF(N1418="sníž. přenesená",J1418,0)</f>
        <v>0</v>
      </c>
      <c r="BI1418" s="228">
        <f>IF(N1418="nulová",J1418,0)</f>
        <v>0</v>
      </c>
      <c r="BJ1418" s="17" t="s">
        <v>147</v>
      </c>
      <c r="BK1418" s="228">
        <f>ROUND(I1418*H1418,2)</f>
        <v>0</v>
      </c>
      <c r="BL1418" s="17" t="s">
        <v>257</v>
      </c>
      <c r="BM1418" s="227" t="s">
        <v>1774</v>
      </c>
    </row>
    <row r="1419" s="13" customFormat="1">
      <c r="A1419" s="13"/>
      <c r="B1419" s="229"/>
      <c r="C1419" s="230"/>
      <c r="D1419" s="231" t="s">
        <v>149</v>
      </c>
      <c r="E1419" s="232" t="s">
        <v>1</v>
      </c>
      <c r="F1419" s="233" t="s">
        <v>1775</v>
      </c>
      <c r="G1419" s="230"/>
      <c r="H1419" s="232" t="s">
        <v>1</v>
      </c>
      <c r="I1419" s="234"/>
      <c r="J1419" s="230"/>
      <c r="K1419" s="230"/>
      <c r="L1419" s="235"/>
      <c r="M1419" s="236"/>
      <c r="N1419" s="237"/>
      <c r="O1419" s="237"/>
      <c r="P1419" s="237"/>
      <c r="Q1419" s="237"/>
      <c r="R1419" s="237"/>
      <c r="S1419" s="237"/>
      <c r="T1419" s="238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239" t="s">
        <v>149</v>
      </c>
      <c r="AU1419" s="239" t="s">
        <v>147</v>
      </c>
      <c r="AV1419" s="13" t="s">
        <v>81</v>
      </c>
      <c r="AW1419" s="13" t="s">
        <v>30</v>
      </c>
      <c r="AX1419" s="13" t="s">
        <v>73</v>
      </c>
      <c r="AY1419" s="239" t="s">
        <v>139</v>
      </c>
    </row>
    <row r="1420" s="14" customFormat="1">
      <c r="A1420" s="14"/>
      <c r="B1420" s="240"/>
      <c r="C1420" s="241"/>
      <c r="D1420" s="231" t="s">
        <v>149</v>
      </c>
      <c r="E1420" s="242" t="s">
        <v>1</v>
      </c>
      <c r="F1420" s="243" t="s">
        <v>517</v>
      </c>
      <c r="G1420" s="241"/>
      <c r="H1420" s="244">
        <v>2</v>
      </c>
      <c r="I1420" s="245"/>
      <c r="J1420" s="241"/>
      <c r="K1420" s="241"/>
      <c r="L1420" s="246"/>
      <c r="M1420" s="247"/>
      <c r="N1420" s="248"/>
      <c r="O1420" s="248"/>
      <c r="P1420" s="248"/>
      <c r="Q1420" s="248"/>
      <c r="R1420" s="248"/>
      <c r="S1420" s="248"/>
      <c r="T1420" s="249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T1420" s="250" t="s">
        <v>149</v>
      </c>
      <c r="AU1420" s="250" t="s">
        <v>147</v>
      </c>
      <c r="AV1420" s="14" t="s">
        <v>147</v>
      </c>
      <c r="AW1420" s="14" t="s">
        <v>30</v>
      </c>
      <c r="AX1420" s="14" t="s">
        <v>73</v>
      </c>
      <c r="AY1420" s="250" t="s">
        <v>139</v>
      </c>
    </row>
    <row r="1421" s="13" customFormat="1">
      <c r="A1421" s="13"/>
      <c r="B1421" s="229"/>
      <c r="C1421" s="230"/>
      <c r="D1421" s="231" t="s">
        <v>149</v>
      </c>
      <c r="E1421" s="232" t="s">
        <v>1</v>
      </c>
      <c r="F1421" s="233" t="s">
        <v>1776</v>
      </c>
      <c r="G1421" s="230"/>
      <c r="H1421" s="232" t="s">
        <v>1</v>
      </c>
      <c r="I1421" s="234"/>
      <c r="J1421" s="230"/>
      <c r="K1421" s="230"/>
      <c r="L1421" s="235"/>
      <c r="M1421" s="236"/>
      <c r="N1421" s="237"/>
      <c r="O1421" s="237"/>
      <c r="P1421" s="237"/>
      <c r="Q1421" s="237"/>
      <c r="R1421" s="237"/>
      <c r="S1421" s="237"/>
      <c r="T1421" s="238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39" t="s">
        <v>149</v>
      </c>
      <c r="AU1421" s="239" t="s">
        <v>147</v>
      </c>
      <c r="AV1421" s="13" t="s">
        <v>81</v>
      </c>
      <c r="AW1421" s="13" t="s">
        <v>30</v>
      </c>
      <c r="AX1421" s="13" t="s">
        <v>73</v>
      </c>
      <c r="AY1421" s="239" t="s">
        <v>139</v>
      </c>
    </row>
    <row r="1422" s="14" customFormat="1">
      <c r="A1422" s="14"/>
      <c r="B1422" s="240"/>
      <c r="C1422" s="241"/>
      <c r="D1422" s="231" t="s">
        <v>149</v>
      </c>
      <c r="E1422" s="242" t="s">
        <v>1</v>
      </c>
      <c r="F1422" s="243" t="s">
        <v>81</v>
      </c>
      <c r="G1422" s="241"/>
      <c r="H1422" s="244">
        <v>1</v>
      </c>
      <c r="I1422" s="245"/>
      <c r="J1422" s="241"/>
      <c r="K1422" s="241"/>
      <c r="L1422" s="246"/>
      <c r="M1422" s="247"/>
      <c r="N1422" s="248"/>
      <c r="O1422" s="248"/>
      <c r="P1422" s="248"/>
      <c r="Q1422" s="248"/>
      <c r="R1422" s="248"/>
      <c r="S1422" s="248"/>
      <c r="T1422" s="249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50" t="s">
        <v>149</v>
      </c>
      <c r="AU1422" s="250" t="s">
        <v>147</v>
      </c>
      <c r="AV1422" s="14" t="s">
        <v>147</v>
      </c>
      <c r="AW1422" s="14" t="s">
        <v>30</v>
      </c>
      <c r="AX1422" s="14" t="s">
        <v>73</v>
      </c>
      <c r="AY1422" s="250" t="s">
        <v>139</v>
      </c>
    </row>
    <row r="1423" s="15" customFormat="1">
      <c r="A1423" s="15"/>
      <c r="B1423" s="262"/>
      <c r="C1423" s="263"/>
      <c r="D1423" s="231" t="s">
        <v>149</v>
      </c>
      <c r="E1423" s="264" t="s">
        <v>1</v>
      </c>
      <c r="F1423" s="265" t="s">
        <v>170</v>
      </c>
      <c r="G1423" s="263"/>
      <c r="H1423" s="266">
        <v>3</v>
      </c>
      <c r="I1423" s="267"/>
      <c r="J1423" s="263"/>
      <c r="K1423" s="263"/>
      <c r="L1423" s="268"/>
      <c r="M1423" s="269"/>
      <c r="N1423" s="270"/>
      <c r="O1423" s="270"/>
      <c r="P1423" s="270"/>
      <c r="Q1423" s="270"/>
      <c r="R1423" s="270"/>
      <c r="S1423" s="270"/>
      <c r="T1423" s="271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T1423" s="272" t="s">
        <v>149</v>
      </c>
      <c r="AU1423" s="272" t="s">
        <v>147</v>
      </c>
      <c r="AV1423" s="15" t="s">
        <v>146</v>
      </c>
      <c r="AW1423" s="15" t="s">
        <v>30</v>
      </c>
      <c r="AX1423" s="15" t="s">
        <v>81</v>
      </c>
      <c r="AY1423" s="272" t="s">
        <v>139</v>
      </c>
    </row>
    <row r="1424" s="2" customFormat="1" ht="16.5" customHeight="1">
      <c r="A1424" s="38"/>
      <c r="B1424" s="39"/>
      <c r="C1424" s="215" t="s">
        <v>1777</v>
      </c>
      <c r="D1424" s="215" t="s">
        <v>142</v>
      </c>
      <c r="E1424" s="216" t="s">
        <v>1778</v>
      </c>
      <c r="F1424" s="217" t="s">
        <v>1779</v>
      </c>
      <c r="G1424" s="218" t="s">
        <v>160</v>
      </c>
      <c r="H1424" s="219">
        <v>1</v>
      </c>
      <c r="I1424" s="220"/>
      <c r="J1424" s="221">
        <f>ROUND(I1424*H1424,2)</f>
        <v>0</v>
      </c>
      <c r="K1424" s="222"/>
      <c r="L1424" s="44"/>
      <c r="M1424" s="223" t="s">
        <v>1</v>
      </c>
      <c r="N1424" s="224" t="s">
        <v>39</v>
      </c>
      <c r="O1424" s="91"/>
      <c r="P1424" s="225">
        <f>O1424*H1424</f>
        <v>0</v>
      </c>
      <c r="Q1424" s="225">
        <v>0</v>
      </c>
      <c r="R1424" s="225">
        <f>Q1424*H1424</f>
        <v>0</v>
      </c>
      <c r="S1424" s="225">
        <v>0</v>
      </c>
      <c r="T1424" s="226">
        <f>S1424*H1424</f>
        <v>0</v>
      </c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R1424" s="227" t="s">
        <v>257</v>
      </c>
      <c r="AT1424" s="227" t="s">
        <v>142</v>
      </c>
      <c r="AU1424" s="227" t="s">
        <v>147</v>
      </c>
      <c r="AY1424" s="17" t="s">
        <v>139</v>
      </c>
      <c r="BE1424" s="228">
        <f>IF(N1424="základní",J1424,0)</f>
        <v>0</v>
      </c>
      <c r="BF1424" s="228">
        <f>IF(N1424="snížená",J1424,0)</f>
        <v>0</v>
      </c>
      <c r="BG1424" s="228">
        <f>IF(N1424="zákl. přenesená",J1424,0)</f>
        <v>0</v>
      </c>
      <c r="BH1424" s="228">
        <f>IF(N1424="sníž. přenesená",J1424,0)</f>
        <v>0</v>
      </c>
      <c r="BI1424" s="228">
        <f>IF(N1424="nulová",J1424,0)</f>
        <v>0</v>
      </c>
      <c r="BJ1424" s="17" t="s">
        <v>147</v>
      </c>
      <c r="BK1424" s="228">
        <f>ROUND(I1424*H1424,2)</f>
        <v>0</v>
      </c>
      <c r="BL1424" s="17" t="s">
        <v>257</v>
      </c>
      <c r="BM1424" s="227" t="s">
        <v>1780</v>
      </c>
    </row>
    <row r="1425" s="13" customFormat="1">
      <c r="A1425" s="13"/>
      <c r="B1425" s="229"/>
      <c r="C1425" s="230"/>
      <c r="D1425" s="231" t="s">
        <v>149</v>
      </c>
      <c r="E1425" s="232" t="s">
        <v>1</v>
      </c>
      <c r="F1425" s="233" t="s">
        <v>1711</v>
      </c>
      <c r="G1425" s="230"/>
      <c r="H1425" s="232" t="s">
        <v>1</v>
      </c>
      <c r="I1425" s="234"/>
      <c r="J1425" s="230"/>
      <c r="K1425" s="230"/>
      <c r="L1425" s="235"/>
      <c r="M1425" s="236"/>
      <c r="N1425" s="237"/>
      <c r="O1425" s="237"/>
      <c r="P1425" s="237"/>
      <c r="Q1425" s="237"/>
      <c r="R1425" s="237"/>
      <c r="S1425" s="237"/>
      <c r="T1425" s="238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39" t="s">
        <v>149</v>
      </c>
      <c r="AU1425" s="239" t="s">
        <v>147</v>
      </c>
      <c r="AV1425" s="13" t="s">
        <v>81</v>
      </c>
      <c r="AW1425" s="13" t="s">
        <v>30</v>
      </c>
      <c r="AX1425" s="13" t="s">
        <v>73</v>
      </c>
      <c r="AY1425" s="239" t="s">
        <v>139</v>
      </c>
    </row>
    <row r="1426" s="14" customFormat="1">
      <c r="A1426" s="14"/>
      <c r="B1426" s="240"/>
      <c r="C1426" s="241"/>
      <c r="D1426" s="231" t="s">
        <v>149</v>
      </c>
      <c r="E1426" s="242" t="s">
        <v>1</v>
      </c>
      <c r="F1426" s="243" t="s">
        <v>81</v>
      </c>
      <c r="G1426" s="241"/>
      <c r="H1426" s="244">
        <v>1</v>
      </c>
      <c r="I1426" s="245"/>
      <c r="J1426" s="241"/>
      <c r="K1426" s="241"/>
      <c r="L1426" s="246"/>
      <c r="M1426" s="247"/>
      <c r="N1426" s="248"/>
      <c r="O1426" s="248"/>
      <c r="P1426" s="248"/>
      <c r="Q1426" s="248"/>
      <c r="R1426" s="248"/>
      <c r="S1426" s="248"/>
      <c r="T1426" s="249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50" t="s">
        <v>149</v>
      </c>
      <c r="AU1426" s="250" t="s">
        <v>147</v>
      </c>
      <c r="AV1426" s="14" t="s">
        <v>147</v>
      </c>
      <c r="AW1426" s="14" t="s">
        <v>30</v>
      </c>
      <c r="AX1426" s="14" t="s">
        <v>81</v>
      </c>
      <c r="AY1426" s="250" t="s">
        <v>139</v>
      </c>
    </row>
    <row r="1427" s="2" customFormat="1" ht="24.15" customHeight="1">
      <c r="A1427" s="38"/>
      <c r="B1427" s="39"/>
      <c r="C1427" s="215" t="s">
        <v>1781</v>
      </c>
      <c r="D1427" s="215" t="s">
        <v>142</v>
      </c>
      <c r="E1427" s="216" t="s">
        <v>1782</v>
      </c>
      <c r="F1427" s="217" t="s">
        <v>1783</v>
      </c>
      <c r="G1427" s="218" t="s">
        <v>166</v>
      </c>
      <c r="H1427" s="219">
        <v>19.263999999999999</v>
      </c>
      <c r="I1427" s="220"/>
      <c r="J1427" s="221">
        <f>ROUND(I1427*H1427,2)</f>
        <v>0</v>
      </c>
      <c r="K1427" s="222"/>
      <c r="L1427" s="44"/>
      <c r="M1427" s="223" t="s">
        <v>1</v>
      </c>
      <c r="N1427" s="224" t="s">
        <v>39</v>
      </c>
      <c r="O1427" s="91"/>
      <c r="P1427" s="225">
        <f>O1427*H1427</f>
        <v>0</v>
      </c>
      <c r="Q1427" s="225">
        <v>5.0000000000000002E-05</v>
      </c>
      <c r="R1427" s="225">
        <f>Q1427*H1427</f>
        <v>0.00096319999999999999</v>
      </c>
      <c r="S1427" s="225">
        <v>0</v>
      </c>
      <c r="T1427" s="226">
        <f>S1427*H1427</f>
        <v>0</v>
      </c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R1427" s="227" t="s">
        <v>257</v>
      </c>
      <c r="AT1427" s="227" t="s">
        <v>142</v>
      </c>
      <c r="AU1427" s="227" t="s">
        <v>147</v>
      </c>
      <c r="AY1427" s="17" t="s">
        <v>139</v>
      </c>
      <c r="BE1427" s="228">
        <f>IF(N1427="základní",J1427,0)</f>
        <v>0</v>
      </c>
      <c r="BF1427" s="228">
        <f>IF(N1427="snížená",J1427,0)</f>
        <v>0</v>
      </c>
      <c r="BG1427" s="228">
        <f>IF(N1427="zákl. přenesená",J1427,0)</f>
        <v>0</v>
      </c>
      <c r="BH1427" s="228">
        <f>IF(N1427="sníž. přenesená",J1427,0)</f>
        <v>0</v>
      </c>
      <c r="BI1427" s="228">
        <f>IF(N1427="nulová",J1427,0)</f>
        <v>0</v>
      </c>
      <c r="BJ1427" s="17" t="s">
        <v>147</v>
      </c>
      <c r="BK1427" s="228">
        <f>ROUND(I1427*H1427,2)</f>
        <v>0</v>
      </c>
      <c r="BL1427" s="17" t="s">
        <v>257</v>
      </c>
      <c r="BM1427" s="227" t="s">
        <v>1784</v>
      </c>
    </row>
    <row r="1428" s="13" customFormat="1">
      <c r="A1428" s="13"/>
      <c r="B1428" s="229"/>
      <c r="C1428" s="230"/>
      <c r="D1428" s="231" t="s">
        <v>149</v>
      </c>
      <c r="E1428" s="232" t="s">
        <v>1</v>
      </c>
      <c r="F1428" s="233" t="s">
        <v>1092</v>
      </c>
      <c r="G1428" s="230"/>
      <c r="H1428" s="232" t="s">
        <v>1</v>
      </c>
      <c r="I1428" s="234"/>
      <c r="J1428" s="230"/>
      <c r="K1428" s="230"/>
      <c r="L1428" s="235"/>
      <c r="M1428" s="236"/>
      <c r="N1428" s="237"/>
      <c r="O1428" s="237"/>
      <c r="P1428" s="237"/>
      <c r="Q1428" s="237"/>
      <c r="R1428" s="237"/>
      <c r="S1428" s="237"/>
      <c r="T1428" s="238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39" t="s">
        <v>149</v>
      </c>
      <c r="AU1428" s="239" t="s">
        <v>147</v>
      </c>
      <c r="AV1428" s="13" t="s">
        <v>81</v>
      </c>
      <c r="AW1428" s="13" t="s">
        <v>30</v>
      </c>
      <c r="AX1428" s="13" t="s">
        <v>73</v>
      </c>
      <c r="AY1428" s="239" t="s">
        <v>139</v>
      </c>
    </row>
    <row r="1429" s="14" customFormat="1">
      <c r="A1429" s="14"/>
      <c r="B1429" s="240"/>
      <c r="C1429" s="241"/>
      <c r="D1429" s="231" t="s">
        <v>149</v>
      </c>
      <c r="E1429" s="242" t="s">
        <v>1</v>
      </c>
      <c r="F1429" s="243" t="s">
        <v>212</v>
      </c>
      <c r="G1429" s="241"/>
      <c r="H1429" s="244">
        <v>14.103999999999999</v>
      </c>
      <c r="I1429" s="245"/>
      <c r="J1429" s="241"/>
      <c r="K1429" s="241"/>
      <c r="L1429" s="246"/>
      <c r="M1429" s="247"/>
      <c r="N1429" s="248"/>
      <c r="O1429" s="248"/>
      <c r="P1429" s="248"/>
      <c r="Q1429" s="248"/>
      <c r="R1429" s="248"/>
      <c r="S1429" s="248"/>
      <c r="T1429" s="249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50" t="s">
        <v>149</v>
      </c>
      <c r="AU1429" s="250" t="s">
        <v>147</v>
      </c>
      <c r="AV1429" s="14" t="s">
        <v>147</v>
      </c>
      <c r="AW1429" s="14" t="s">
        <v>30</v>
      </c>
      <c r="AX1429" s="14" t="s">
        <v>73</v>
      </c>
      <c r="AY1429" s="250" t="s">
        <v>139</v>
      </c>
    </row>
    <row r="1430" s="13" customFormat="1">
      <c r="A1430" s="13"/>
      <c r="B1430" s="229"/>
      <c r="C1430" s="230"/>
      <c r="D1430" s="231" t="s">
        <v>149</v>
      </c>
      <c r="E1430" s="232" t="s">
        <v>1</v>
      </c>
      <c r="F1430" s="233" t="s">
        <v>1711</v>
      </c>
      <c r="G1430" s="230"/>
      <c r="H1430" s="232" t="s">
        <v>1</v>
      </c>
      <c r="I1430" s="234"/>
      <c r="J1430" s="230"/>
      <c r="K1430" s="230"/>
      <c r="L1430" s="235"/>
      <c r="M1430" s="236"/>
      <c r="N1430" s="237"/>
      <c r="O1430" s="237"/>
      <c r="P1430" s="237"/>
      <c r="Q1430" s="237"/>
      <c r="R1430" s="237"/>
      <c r="S1430" s="237"/>
      <c r="T1430" s="238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39" t="s">
        <v>149</v>
      </c>
      <c r="AU1430" s="239" t="s">
        <v>147</v>
      </c>
      <c r="AV1430" s="13" t="s">
        <v>81</v>
      </c>
      <c r="AW1430" s="13" t="s">
        <v>30</v>
      </c>
      <c r="AX1430" s="13" t="s">
        <v>73</v>
      </c>
      <c r="AY1430" s="239" t="s">
        <v>139</v>
      </c>
    </row>
    <row r="1431" s="14" customFormat="1">
      <c r="A1431" s="14"/>
      <c r="B1431" s="240"/>
      <c r="C1431" s="241"/>
      <c r="D1431" s="231" t="s">
        <v>149</v>
      </c>
      <c r="E1431" s="242" t="s">
        <v>1</v>
      </c>
      <c r="F1431" s="243" t="s">
        <v>214</v>
      </c>
      <c r="G1431" s="241"/>
      <c r="H1431" s="244">
        <v>5.1600000000000001</v>
      </c>
      <c r="I1431" s="245"/>
      <c r="J1431" s="241"/>
      <c r="K1431" s="241"/>
      <c r="L1431" s="246"/>
      <c r="M1431" s="247"/>
      <c r="N1431" s="248"/>
      <c r="O1431" s="248"/>
      <c r="P1431" s="248"/>
      <c r="Q1431" s="248"/>
      <c r="R1431" s="248"/>
      <c r="S1431" s="248"/>
      <c r="T1431" s="249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50" t="s">
        <v>149</v>
      </c>
      <c r="AU1431" s="250" t="s">
        <v>147</v>
      </c>
      <c r="AV1431" s="14" t="s">
        <v>147</v>
      </c>
      <c r="AW1431" s="14" t="s">
        <v>30</v>
      </c>
      <c r="AX1431" s="14" t="s">
        <v>73</v>
      </c>
      <c r="AY1431" s="250" t="s">
        <v>139</v>
      </c>
    </row>
    <row r="1432" s="15" customFormat="1">
      <c r="A1432" s="15"/>
      <c r="B1432" s="262"/>
      <c r="C1432" s="263"/>
      <c r="D1432" s="231" t="s">
        <v>149</v>
      </c>
      <c r="E1432" s="264" t="s">
        <v>1</v>
      </c>
      <c r="F1432" s="265" t="s">
        <v>170</v>
      </c>
      <c r="G1432" s="263"/>
      <c r="H1432" s="266">
        <v>19.263999999999999</v>
      </c>
      <c r="I1432" s="267"/>
      <c r="J1432" s="263"/>
      <c r="K1432" s="263"/>
      <c r="L1432" s="268"/>
      <c r="M1432" s="269"/>
      <c r="N1432" s="270"/>
      <c r="O1432" s="270"/>
      <c r="P1432" s="270"/>
      <c r="Q1432" s="270"/>
      <c r="R1432" s="270"/>
      <c r="S1432" s="270"/>
      <c r="T1432" s="271"/>
      <c r="U1432" s="15"/>
      <c r="V1432" s="15"/>
      <c r="W1432" s="15"/>
      <c r="X1432" s="15"/>
      <c r="Y1432" s="15"/>
      <c r="Z1432" s="15"/>
      <c r="AA1432" s="15"/>
      <c r="AB1432" s="15"/>
      <c r="AC1432" s="15"/>
      <c r="AD1432" s="15"/>
      <c r="AE1432" s="15"/>
      <c r="AT1432" s="272" t="s">
        <v>149</v>
      </c>
      <c r="AU1432" s="272" t="s">
        <v>147</v>
      </c>
      <c r="AV1432" s="15" t="s">
        <v>146</v>
      </c>
      <c r="AW1432" s="15" t="s">
        <v>30</v>
      </c>
      <c r="AX1432" s="15" t="s">
        <v>81</v>
      </c>
      <c r="AY1432" s="272" t="s">
        <v>139</v>
      </c>
    </row>
    <row r="1433" s="2" customFormat="1" ht="24.15" customHeight="1">
      <c r="A1433" s="38"/>
      <c r="B1433" s="39"/>
      <c r="C1433" s="215" t="s">
        <v>1785</v>
      </c>
      <c r="D1433" s="215" t="s">
        <v>142</v>
      </c>
      <c r="E1433" s="216" t="s">
        <v>1786</v>
      </c>
      <c r="F1433" s="217" t="s">
        <v>1787</v>
      </c>
      <c r="G1433" s="218" t="s">
        <v>145</v>
      </c>
      <c r="H1433" s="219">
        <v>0.67700000000000005</v>
      </c>
      <c r="I1433" s="220"/>
      <c r="J1433" s="221">
        <f>ROUND(I1433*H1433,2)</f>
        <v>0</v>
      </c>
      <c r="K1433" s="222"/>
      <c r="L1433" s="44"/>
      <c r="M1433" s="223" t="s">
        <v>1</v>
      </c>
      <c r="N1433" s="224" t="s">
        <v>39</v>
      </c>
      <c r="O1433" s="91"/>
      <c r="P1433" s="225">
        <f>O1433*H1433</f>
        <v>0</v>
      </c>
      <c r="Q1433" s="225">
        <v>0</v>
      </c>
      <c r="R1433" s="225">
        <f>Q1433*H1433</f>
        <v>0</v>
      </c>
      <c r="S1433" s="225">
        <v>0</v>
      </c>
      <c r="T1433" s="226">
        <f>S1433*H1433</f>
        <v>0</v>
      </c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R1433" s="227" t="s">
        <v>257</v>
      </c>
      <c r="AT1433" s="227" t="s">
        <v>142</v>
      </c>
      <c r="AU1433" s="227" t="s">
        <v>147</v>
      </c>
      <c r="AY1433" s="17" t="s">
        <v>139</v>
      </c>
      <c r="BE1433" s="228">
        <f>IF(N1433="základní",J1433,0)</f>
        <v>0</v>
      </c>
      <c r="BF1433" s="228">
        <f>IF(N1433="snížená",J1433,0)</f>
        <v>0</v>
      </c>
      <c r="BG1433" s="228">
        <f>IF(N1433="zákl. přenesená",J1433,0)</f>
        <v>0</v>
      </c>
      <c r="BH1433" s="228">
        <f>IF(N1433="sníž. přenesená",J1433,0)</f>
        <v>0</v>
      </c>
      <c r="BI1433" s="228">
        <f>IF(N1433="nulová",J1433,0)</f>
        <v>0</v>
      </c>
      <c r="BJ1433" s="17" t="s">
        <v>147</v>
      </c>
      <c r="BK1433" s="228">
        <f>ROUND(I1433*H1433,2)</f>
        <v>0</v>
      </c>
      <c r="BL1433" s="17" t="s">
        <v>257</v>
      </c>
      <c r="BM1433" s="227" t="s">
        <v>1788</v>
      </c>
    </row>
    <row r="1434" s="2" customFormat="1" ht="33" customHeight="1">
      <c r="A1434" s="38"/>
      <c r="B1434" s="39"/>
      <c r="C1434" s="215" t="s">
        <v>1789</v>
      </c>
      <c r="D1434" s="215" t="s">
        <v>142</v>
      </c>
      <c r="E1434" s="216" t="s">
        <v>1790</v>
      </c>
      <c r="F1434" s="217" t="s">
        <v>1791</v>
      </c>
      <c r="G1434" s="218" t="s">
        <v>145</v>
      </c>
      <c r="H1434" s="219">
        <v>1.3540000000000001</v>
      </c>
      <c r="I1434" s="220"/>
      <c r="J1434" s="221">
        <f>ROUND(I1434*H1434,2)</f>
        <v>0</v>
      </c>
      <c r="K1434" s="222"/>
      <c r="L1434" s="44"/>
      <c r="M1434" s="223" t="s">
        <v>1</v>
      </c>
      <c r="N1434" s="224" t="s">
        <v>39</v>
      </c>
      <c r="O1434" s="91"/>
      <c r="P1434" s="225">
        <f>O1434*H1434</f>
        <v>0</v>
      </c>
      <c r="Q1434" s="225">
        <v>0</v>
      </c>
      <c r="R1434" s="225">
        <f>Q1434*H1434</f>
        <v>0</v>
      </c>
      <c r="S1434" s="225">
        <v>0</v>
      </c>
      <c r="T1434" s="226">
        <f>S1434*H1434</f>
        <v>0</v>
      </c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R1434" s="227" t="s">
        <v>257</v>
      </c>
      <c r="AT1434" s="227" t="s">
        <v>142</v>
      </c>
      <c r="AU1434" s="227" t="s">
        <v>147</v>
      </c>
      <c r="AY1434" s="17" t="s">
        <v>139</v>
      </c>
      <c r="BE1434" s="228">
        <f>IF(N1434="základní",J1434,0)</f>
        <v>0</v>
      </c>
      <c r="BF1434" s="228">
        <f>IF(N1434="snížená",J1434,0)</f>
        <v>0</v>
      </c>
      <c r="BG1434" s="228">
        <f>IF(N1434="zákl. přenesená",J1434,0)</f>
        <v>0</v>
      </c>
      <c r="BH1434" s="228">
        <f>IF(N1434="sníž. přenesená",J1434,0)</f>
        <v>0</v>
      </c>
      <c r="BI1434" s="228">
        <f>IF(N1434="nulová",J1434,0)</f>
        <v>0</v>
      </c>
      <c r="BJ1434" s="17" t="s">
        <v>147</v>
      </c>
      <c r="BK1434" s="228">
        <f>ROUND(I1434*H1434,2)</f>
        <v>0</v>
      </c>
      <c r="BL1434" s="17" t="s">
        <v>257</v>
      </c>
      <c r="BM1434" s="227" t="s">
        <v>1792</v>
      </c>
    </row>
    <row r="1435" s="14" customFormat="1">
      <c r="A1435" s="14"/>
      <c r="B1435" s="240"/>
      <c r="C1435" s="241"/>
      <c r="D1435" s="231" t="s">
        <v>149</v>
      </c>
      <c r="E1435" s="241"/>
      <c r="F1435" s="243" t="s">
        <v>1793</v>
      </c>
      <c r="G1435" s="241"/>
      <c r="H1435" s="244">
        <v>1.3540000000000001</v>
      </c>
      <c r="I1435" s="245"/>
      <c r="J1435" s="241"/>
      <c r="K1435" s="241"/>
      <c r="L1435" s="246"/>
      <c r="M1435" s="247"/>
      <c r="N1435" s="248"/>
      <c r="O1435" s="248"/>
      <c r="P1435" s="248"/>
      <c r="Q1435" s="248"/>
      <c r="R1435" s="248"/>
      <c r="S1435" s="248"/>
      <c r="T1435" s="249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50" t="s">
        <v>149</v>
      </c>
      <c r="AU1435" s="250" t="s">
        <v>147</v>
      </c>
      <c r="AV1435" s="14" t="s">
        <v>147</v>
      </c>
      <c r="AW1435" s="14" t="s">
        <v>4</v>
      </c>
      <c r="AX1435" s="14" t="s">
        <v>81</v>
      </c>
      <c r="AY1435" s="250" t="s">
        <v>139</v>
      </c>
    </row>
    <row r="1436" s="12" customFormat="1" ht="22.8" customHeight="1">
      <c r="A1436" s="12"/>
      <c r="B1436" s="199"/>
      <c r="C1436" s="200"/>
      <c r="D1436" s="201" t="s">
        <v>72</v>
      </c>
      <c r="E1436" s="213" t="s">
        <v>1794</v>
      </c>
      <c r="F1436" s="213" t="s">
        <v>1795</v>
      </c>
      <c r="G1436" s="200"/>
      <c r="H1436" s="200"/>
      <c r="I1436" s="203"/>
      <c r="J1436" s="214">
        <f>BK1436</f>
        <v>0</v>
      </c>
      <c r="K1436" s="200"/>
      <c r="L1436" s="205"/>
      <c r="M1436" s="206"/>
      <c r="N1436" s="207"/>
      <c r="O1436" s="207"/>
      <c r="P1436" s="208">
        <f>SUM(P1437:P1607)</f>
        <v>0</v>
      </c>
      <c r="Q1436" s="207"/>
      <c r="R1436" s="208">
        <f>SUM(R1437:R1607)</f>
        <v>0.029714729999999998</v>
      </c>
      <c r="S1436" s="207"/>
      <c r="T1436" s="209">
        <f>SUM(T1437:T1607)</f>
        <v>0</v>
      </c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R1436" s="210" t="s">
        <v>147</v>
      </c>
      <c r="AT1436" s="211" t="s">
        <v>72</v>
      </c>
      <c r="AU1436" s="211" t="s">
        <v>81</v>
      </c>
      <c r="AY1436" s="210" t="s">
        <v>139</v>
      </c>
      <c r="BK1436" s="212">
        <f>SUM(BK1437:BK1607)</f>
        <v>0</v>
      </c>
    </row>
    <row r="1437" s="2" customFormat="1" ht="24.15" customHeight="1">
      <c r="A1437" s="38"/>
      <c r="B1437" s="39"/>
      <c r="C1437" s="215" t="s">
        <v>1796</v>
      </c>
      <c r="D1437" s="215" t="s">
        <v>142</v>
      </c>
      <c r="E1437" s="216" t="s">
        <v>1797</v>
      </c>
      <c r="F1437" s="217" t="s">
        <v>1798</v>
      </c>
      <c r="G1437" s="218" t="s">
        <v>160</v>
      </c>
      <c r="H1437" s="219">
        <v>3</v>
      </c>
      <c r="I1437" s="220"/>
      <c r="J1437" s="221">
        <f>ROUND(I1437*H1437,2)</f>
        <v>0</v>
      </c>
      <c r="K1437" s="222"/>
      <c r="L1437" s="44"/>
      <c r="M1437" s="223" t="s">
        <v>1</v>
      </c>
      <c r="N1437" s="224" t="s">
        <v>39</v>
      </c>
      <c r="O1437" s="91"/>
      <c r="P1437" s="225">
        <f>O1437*H1437</f>
        <v>0</v>
      </c>
      <c r="Q1437" s="225">
        <v>0</v>
      </c>
      <c r="R1437" s="225">
        <f>Q1437*H1437</f>
        <v>0</v>
      </c>
      <c r="S1437" s="225">
        <v>0</v>
      </c>
      <c r="T1437" s="226">
        <f>S1437*H1437</f>
        <v>0</v>
      </c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R1437" s="227" t="s">
        <v>257</v>
      </c>
      <c r="AT1437" s="227" t="s">
        <v>142</v>
      </c>
      <c r="AU1437" s="227" t="s">
        <v>147</v>
      </c>
      <c r="AY1437" s="17" t="s">
        <v>139</v>
      </c>
      <c r="BE1437" s="228">
        <f>IF(N1437="základní",J1437,0)</f>
        <v>0</v>
      </c>
      <c r="BF1437" s="228">
        <f>IF(N1437="snížená",J1437,0)</f>
        <v>0</v>
      </c>
      <c r="BG1437" s="228">
        <f>IF(N1437="zákl. přenesená",J1437,0)</f>
        <v>0</v>
      </c>
      <c r="BH1437" s="228">
        <f>IF(N1437="sníž. přenesená",J1437,0)</f>
        <v>0</v>
      </c>
      <c r="BI1437" s="228">
        <f>IF(N1437="nulová",J1437,0)</f>
        <v>0</v>
      </c>
      <c r="BJ1437" s="17" t="s">
        <v>147</v>
      </c>
      <c r="BK1437" s="228">
        <f>ROUND(I1437*H1437,2)</f>
        <v>0</v>
      </c>
      <c r="BL1437" s="17" t="s">
        <v>257</v>
      </c>
      <c r="BM1437" s="227" t="s">
        <v>1799</v>
      </c>
    </row>
    <row r="1438" s="13" customFormat="1">
      <c r="A1438" s="13"/>
      <c r="B1438" s="229"/>
      <c r="C1438" s="230"/>
      <c r="D1438" s="231" t="s">
        <v>149</v>
      </c>
      <c r="E1438" s="232" t="s">
        <v>1</v>
      </c>
      <c r="F1438" s="233" t="s">
        <v>1800</v>
      </c>
      <c r="G1438" s="230"/>
      <c r="H1438" s="232" t="s">
        <v>1</v>
      </c>
      <c r="I1438" s="234"/>
      <c r="J1438" s="230"/>
      <c r="K1438" s="230"/>
      <c r="L1438" s="235"/>
      <c r="M1438" s="236"/>
      <c r="N1438" s="237"/>
      <c r="O1438" s="237"/>
      <c r="P1438" s="237"/>
      <c r="Q1438" s="237"/>
      <c r="R1438" s="237"/>
      <c r="S1438" s="237"/>
      <c r="T1438" s="238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39" t="s">
        <v>149</v>
      </c>
      <c r="AU1438" s="239" t="s">
        <v>147</v>
      </c>
      <c r="AV1438" s="13" t="s">
        <v>81</v>
      </c>
      <c r="AW1438" s="13" t="s">
        <v>30</v>
      </c>
      <c r="AX1438" s="13" t="s">
        <v>73</v>
      </c>
      <c r="AY1438" s="239" t="s">
        <v>139</v>
      </c>
    </row>
    <row r="1439" s="14" customFormat="1">
      <c r="A1439" s="14"/>
      <c r="B1439" s="240"/>
      <c r="C1439" s="241"/>
      <c r="D1439" s="231" t="s">
        <v>149</v>
      </c>
      <c r="E1439" s="242" t="s">
        <v>1</v>
      </c>
      <c r="F1439" s="243" t="s">
        <v>147</v>
      </c>
      <c r="G1439" s="241"/>
      <c r="H1439" s="244">
        <v>2</v>
      </c>
      <c r="I1439" s="245"/>
      <c r="J1439" s="241"/>
      <c r="K1439" s="241"/>
      <c r="L1439" s="246"/>
      <c r="M1439" s="247"/>
      <c r="N1439" s="248"/>
      <c r="O1439" s="248"/>
      <c r="P1439" s="248"/>
      <c r="Q1439" s="248"/>
      <c r="R1439" s="248"/>
      <c r="S1439" s="248"/>
      <c r="T1439" s="249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50" t="s">
        <v>149</v>
      </c>
      <c r="AU1439" s="250" t="s">
        <v>147</v>
      </c>
      <c r="AV1439" s="14" t="s">
        <v>147</v>
      </c>
      <c r="AW1439" s="14" t="s">
        <v>30</v>
      </c>
      <c r="AX1439" s="14" t="s">
        <v>73</v>
      </c>
      <c r="AY1439" s="250" t="s">
        <v>139</v>
      </c>
    </row>
    <row r="1440" s="13" customFormat="1">
      <c r="A1440" s="13"/>
      <c r="B1440" s="229"/>
      <c r="C1440" s="230"/>
      <c r="D1440" s="231" t="s">
        <v>149</v>
      </c>
      <c r="E1440" s="232" t="s">
        <v>1</v>
      </c>
      <c r="F1440" s="233" t="s">
        <v>1801</v>
      </c>
      <c r="G1440" s="230"/>
      <c r="H1440" s="232" t="s">
        <v>1</v>
      </c>
      <c r="I1440" s="234"/>
      <c r="J1440" s="230"/>
      <c r="K1440" s="230"/>
      <c r="L1440" s="235"/>
      <c r="M1440" s="236"/>
      <c r="N1440" s="237"/>
      <c r="O1440" s="237"/>
      <c r="P1440" s="237"/>
      <c r="Q1440" s="237"/>
      <c r="R1440" s="237"/>
      <c r="S1440" s="237"/>
      <c r="T1440" s="238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39" t="s">
        <v>149</v>
      </c>
      <c r="AU1440" s="239" t="s">
        <v>147</v>
      </c>
      <c r="AV1440" s="13" t="s">
        <v>81</v>
      </c>
      <c r="AW1440" s="13" t="s">
        <v>30</v>
      </c>
      <c r="AX1440" s="13" t="s">
        <v>73</v>
      </c>
      <c r="AY1440" s="239" t="s">
        <v>139</v>
      </c>
    </row>
    <row r="1441" s="14" customFormat="1">
      <c r="A1441" s="14"/>
      <c r="B1441" s="240"/>
      <c r="C1441" s="241"/>
      <c r="D1441" s="231" t="s">
        <v>149</v>
      </c>
      <c r="E1441" s="242" t="s">
        <v>1</v>
      </c>
      <c r="F1441" s="243" t="s">
        <v>81</v>
      </c>
      <c r="G1441" s="241"/>
      <c r="H1441" s="244">
        <v>1</v>
      </c>
      <c r="I1441" s="245"/>
      <c r="J1441" s="241"/>
      <c r="K1441" s="241"/>
      <c r="L1441" s="246"/>
      <c r="M1441" s="247"/>
      <c r="N1441" s="248"/>
      <c r="O1441" s="248"/>
      <c r="P1441" s="248"/>
      <c r="Q1441" s="248"/>
      <c r="R1441" s="248"/>
      <c r="S1441" s="248"/>
      <c r="T1441" s="249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50" t="s">
        <v>149</v>
      </c>
      <c r="AU1441" s="250" t="s">
        <v>147</v>
      </c>
      <c r="AV1441" s="14" t="s">
        <v>147</v>
      </c>
      <c r="AW1441" s="14" t="s">
        <v>30</v>
      </c>
      <c r="AX1441" s="14" t="s">
        <v>73</v>
      </c>
      <c r="AY1441" s="250" t="s">
        <v>139</v>
      </c>
    </row>
    <row r="1442" s="15" customFormat="1">
      <c r="A1442" s="15"/>
      <c r="B1442" s="262"/>
      <c r="C1442" s="263"/>
      <c r="D1442" s="231" t="s">
        <v>149</v>
      </c>
      <c r="E1442" s="264" t="s">
        <v>1</v>
      </c>
      <c r="F1442" s="265" t="s">
        <v>170</v>
      </c>
      <c r="G1442" s="263"/>
      <c r="H1442" s="266">
        <v>3</v>
      </c>
      <c r="I1442" s="267"/>
      <c r="J1442" s="263"/>
      <c r="K1442" s="263"/>
      <c r="L1442" s="268"/>
      <c r="M1442" s="269"/>
      <c r="N1442" s="270"/>
      <c r="O1442" s="270"/>
      <c r="P1442" s="270"/>
      <c r="Q1442" s="270"/>
      <c r="R1442" s="270"/>
      <c r="S1442" s="270"/>
      <c r="T1442" s="271"/>
      <c r="U1442" s="15"/>
      <c r="V1442" s="15"/>
      <c r="W1442" s="15"/>
      <c r="X1442" s="15"/>
      <c r="Y1442" s="15"/>
      <c r="Z1442" s="15"/>
      <c r="AA1442" s="15"/>
      <c r="AB1442" s="15"/>
      <c r="AC1442" s="15"/>
      <c r="AD1442" s="15"/>
      <c r="AE1442" s="15"/>
      <c r="AT1442" s="272" t="s">
        <v>149</v>
      </c>
      <c r="AU1442" s="272" t="s">
        <v>147</v>
      </c>
      <c r="AV1442" s="15" t="s">
        <v>146</v>
      </c>
      <c r="AW1442" s="15" t="s">
        <v>30</v>
      </c>
      <c r="AX1442" s="15" t="s">
        <v>81</v>
      </c>
      <c r="AY1442" s="272" t="s">
        <v>139</v>
      </c>
    </row>
    <row r="1443" s="2" customFormat="1" ht="24.15" customHeight="1">
      <c r="A1443" s="38"/>
      <c r="B1443" s="39"/>
      <c r="C1443" s="215" t="s">
        <v>1802</v>
      </c>
      <c r="D1443" s="215" t="s">
        <v>142</v>
      </c>
      <c r="E1443" s="216" t="s">
        <v>1803</v>
      </c>
      <c r="F1443" s="217" t="s">
        <v>1804</v>
      </c>
      <c r="G1443" s="218" t="s">
        <v>166</v>
      </c>
      <c r="H1443" s="219">
        <v>9.5999999999999996</v>
      </c>
      <c r="I1443" s="220"/>
      <c r="J1443" s="221">
        <f>ROUND(I1443*H1443,2)</f>
        <v>0</v>
      </c>
      <c r="K1443" s="222"/>
      <c r="L1443" s="44"/>
      <c r="M1443" s="223" t="s">
        <v>1</v>
      </c>
      <c r="N1443" s="224" t="s">
        <v>39</v>
      </c>
      <c r="O1443" s="91"/>
      <c r="P1443" s="225">
        <f>O1443*H1443</f>
        <v>0</v>
      </c>
      <c r="Q1443" s="225">
        <v>0</v>
      </c>
      <c r="R1443" s="225">
        <f>Q1443*H1443</f>
        <v>0</v>
      </c>
      <c r="S1443" s="225">
        <v>0</v>
      </c>
      <c r="T1443" s="226">
        <f>S1443*H1443</f>
        <v>0</v>
      </c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R1443" s="227" t="s">
        <v>257</v>
      </c>
      <c r="AT1443" s="227" t="s">
        <v>142</v>
      </c>
      <c r="AU1443" s="227" t="s">
        <v>147</v>
      </c>
      <c r="AY1443" s="17" t="s">
        <v>139</v>
      </c>
      <c r="BE1443" s="228">
        <f>IF(N1443="základní",J1443,0)</f>
        <v>0</v>
      </c>
      <c r="BF1443" s="228">
        <f>IF(N1443="snížená",J1443,0)</f>
        <v>0</v>
      </c>
      <c r="BG1443" s="228">
        <f>IF(N1443="zákl. přenesená",J1443,0)</f>
        <v>0</v>
      </c>
      <c r="BH1443" s="228">
        <f>IF(N1443="sníž. přenesená",J1443,0)</f>
        <v>0</v>
      </c>
      <c r="BI1443" s="228">
        <f>IF(N1443="nulová",J1443,0)</f>
        <v>0</v>
      </c>
      <c r="BJ1443" s="17" t="s">
        <v>147</v>
      </c>
      <c r="BK1443" s="228">
        <f>ROUND(I1443*H1443,2)</f>
        <v>0</v>
      </c>
      <c r="BL1443" s="17" t="s">
        <v>257</v>
      </c>
      <c r="BM1443" s="227" t="s">
        <v>1805</v>
      </c>
    </row>
    <row r="1444" s="13" customFormat="1">
      <c r="A1444" s="13"/>
      <c r="B1444" s="229"/>
      <c r="C1444" s="230"/>
      <c r="D1444" s="231" t="s">
        <v>149</v>
      </c>
      <c r="E1444" s="232" t="s">
        <v>1</v>
      </c>
      <c r="F1444" s="233" t="s">
        <v>1800</v>
      </c>
      <c r="G1444" s="230"/>
      <c r="H1444" s="232" t="s">
        <v>1</v>
      </c>
      <c r="I1444" s="234"/>
      <c r="J1444" s="230"/>
      <c r="K1444" s="230"/>
      <c r="L1444" s="235"/>
      <c r="M1444" s="236"/>
      <c r="N1444" s="237"/>
      <c r="O1444" s="237"/>
      <c r="P1444" s="237"/>
      <c r="Q1444" s="237"/>
      <c r="R1444" s="237"/>
      <c r="S1444" s="237"/>
      <c r="T1444" s="238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39" t="s">
        <v>149</v>
      </c>
      <c r="AU1444" s="239" t="s">
        <v>147</v>
      </c>
      <c r="AV1444" s="13" t="s">
        <v>81</v>
      </c>
      <c r="AW1444" s="13" t="s">
        <v>30</v>
      </c>
      <c r="AX1444" s="13" t="s">
        <v>73</v>
      </c>
      <c r="AY1444" s="239" t="s">
        <v>139</v>
      </c>
    </row>
    <row r="1445" s="14" customFormat="1">
      <c r="A1445" s="14"/>
      <c r="B1445" s="240"/>
      <c r="C1445" s="241"/>
      <c r="D1445" s="231" t="s">
        <v>149</v>
      </c>
      <c r="E1445" s="242" t="s">
        <v>1</v>
      </c>
      <c r="F1445" s="243" t="s">
        <v>1806</v>
      </c>
      <c r="G1445" s="241"/>
      <c r="H1445" s="244">
        <v>6.4000000000000004</v>
      </c>
      <c r="I1445" s="245"/>
      <c r="J1445" s="241"/>
      <c r="K1445" s="241"/>
      <c r="L1445" s="246"/>
      <c r="M1445" s="247"/>
      <c r="N1445" s="248"/>
      <c r="O1445" s="248"/>
      <c r="P1445" s="248"/>
      <c r="Q1445" s="248"/>
      <c r="R1445" s="248"/>
      <c r="S1445" s="248"/>
      <c r="T1445" s="249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50" t="s">
        <v>149</v>
      </c>
      <c r="AU1445" s="250" t="s">
        <v>147</v>
      </c>
      <c r="AV1445" s="14" t="s">
        <v>147</v>
      </c>
      <c r="AW1445" s="14" t="s">
        <v>30</v>
      </c>
      <c r="AX1445" s="14" t="s">
        <v>73</v>
      </c>
      <c r="AY1445" s="250" t="s">
        <v>139</v>
      </c>
    </row>
    <row r="1446" s="13" customFormat="1">
      <c r="A1446" s="13"/>
      <c r="B1446" s="229"/>
      <c r="C1446" s="230"/>
      <c r="D1446" s="231" t="s">
        <v>149</v>
      </c>
      <c r="E1446" s="232" t="s">
        <v>1</v>
      </c>
      <c r="F1446" s="233" t="s">
        <v>1801</v>
      </c>
      <c r="G1446" s="230"/>
      <c r="H1446" s="232" t="s">
        <v>1</v>
      </c>
      <c r="I1446" s="234"/>
      <c r="J1446" s="230"/>
      <c r="K1446" s="230"/>
      <c r="L1446" s="235"/>
      <c r="M1446" s="236"/>
      <c r="N1446" s="237"/>
      <c r="O1446" s="237"/>
      <c r="P1446" s="237"/>
      <c r="Q1446" s="237"/>
      <c r="R1446" s="237"/>
      <c r="S1446" s="237"/>
      <c r="T1446" s="238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39" t="s">
        <v>149</v>
      </c>
      <c r="AU1446" s="239" t="s">
        <v>147</v>
      </c>
      <c r="AV1446" s="13" t="s">
        <v>81</v>
      </c>
      <c r="AW1446" s="13" t="s">
        <v>30</v>
      </c>
      <c r="AX1446" s="13" t="s">
        <v>73</v>
      </c>
      <c r="AY1446" s="239" t="s">
        <v>139</v>
      </c>
    </row>
    <row r="1447" s="14" customFormat="1">
      <c r="A1447" s="14"/>
      <c r="B1447" s="240"/>
      <c r="C1447" s="241"/>
      <c r="D1447" s="231" t="s">
        <v>149</v>
      </c>
      <c r="E1447" s="242" t="s">
        <v>1</v>
      </c>
      <c r="F1447" s="243" t="s">
        <v>1807</v>
      </c>
      <c r="G1447" s="241"/>
      <c r="H1447" s="244">
        <v>3.2000000000000002</v>
      </c>
      <c r="I1447" s="245"/>
      <c r="J1447" s="241"/>
      <c r="K1447" s="241"/>
      <c r="L1447" s="246"/>
      <c r="M1447" s="247"/>
      <c r="N1447" s="248"/>
      <c r="O1447" s="248"/>
      <c r="P1447" s="248"/>
      <c r="Q1447" s="248"/>
      <c r="R1447" s="248"/>
      <c r="S1447" s="248"/>
      <c r="T1447" s="249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50" t="s">
        <v>149</v>
      </c>
      <c r="AU1447" s="250" t="s">
        <v>147</v>
      </c>
      <c r="AV1447" s="14" t="s">
        <v>147</v>
      </c>
      <c r="AW1447" s="14" t="s">
        <v>30</v>
      </c>
      <c r="AX1447" s="14" t="s">
        <v>73</v>
      </c>
      <c r="AY1447" s="250" t="s">
        <v>139</v>
      </c>
    </row>
    <row r="1448" s="15" customFormat="1">
      <c r="A1448" s="15"/>
      <c r="B1448" s="262"/>
      <c r="C1448" s="263"/>
      <c r="D1448" s="231" t="s">
        <v>149</v>
      </c>
      <c r="E1448" s="264" t="s">
        <v>1</v>
      </c>
      <c r="F1448" s="265" t="s">
        <v>170</v>
      </c>
      <c r="G1448" s="263"/>
      <c r="H1448" s="266">
        <v>9.6000000000000014</v>
      </c>
      <c r="I1448" s="267"/>
      <c r="J1448" s="263"/>
      <c r="K1448" s="263"/>
      <c r="L1448" s="268"/>
      <c r="M1448" s="269"/>
      <c r="N1448" s="270"/>
      <c r="O1448" s="270"/>
      <c r="P1448" s="270"/>
      <c r="Q1448" s="270"/>
      <c r="R1448" s="270"/>
      <c r="S1448" s="270"/>
      <c r="T1448" s="271"/>
      <c r="U1448" s="15"/>
      <c r="V1448" s="15"/>
      <c r="W1448" s="15"/>
      <c r="X1448" s="15"/>
      <c r="Y1448" s="15"/>
      <c r="Z1448" s="15"/>
      <c r="AA1448" s="15"/>
      <c r="AB1448" s="15"/>
      <c r="AC1448" s="15"/>
      <c r="AD1448" s="15"/>
      <c r="AE1448" s="15"/>
      <c r="AT1448" s="272" t="s">
        <v>149</v>
      </c>
      <c r="AU1448" s="272" t="s">
        <v>147</v>
      </c>
      <c r="AV1448" s="15" t="s">
        <v>146</v>
      </c>
      <c r="AW1448" s="15" t="s">
        <v>30</v>
      </c>
      <c r="AX1448" s="15" t="s">
        <v>81</v>
      </c>
      <c r="AY1448" s="272" t="s">
        <v>139</v>
      </c>
    </row>
    <row r="1449" s="2" customFormat="1" ht="24.15" customHeight="1">
      <c r="A1449" s="38"/>
      <c r="B1449" s="39"/>
      <c r="C1449" s="215" t="s">
        <v>1808</v>
      </c>
      <c r="D1449" s="215" t="s">
        <v>142</v>
      </c>
      <c r="E1449" s="216" t="s">
        <v>1809</v>
      </c>
      <c r="F1449" s="217" t="s">
        <v>1810</v>
      </c>
      <c r="G1449" s="218" t="s">
        <v>166</v>
      </c>
      <c r="H1449" s="219">
        <v>9.4969999999999999</v>
      </c>
      <c r="I1449" s="220"/>
      <c r="J1449" s="221">
        <f>ROUND(I1449*H1449,2)</f>
        <v>0</v>
      </c>
      <c r="K1449" s="222"/>
      <c r="L1449" s="44"/>
      <c r="M1449" s="223" t="s">
        <v>1</v>
      </c>
      <c r="N1449" s="224" t="s">
        <v>39</v>
      </c>
      <c r="O1449" s="91"/>
      <c r="P1449" s="225">
        <f>O1449*H1449</f>
        <v>0</v>
      </c>
      <c r="Q1449" s="225">
        <v>2.0000000000000002E-05</v>
      </c>
      <c r="R1449" s="225">
        <f>Q1449*H1449</f>
        <v>0.00018994000000000001</v>
      </c>
      <c r="S1449" s="225">
        <v>0</v>
      </c>
      <c r="T1449" s="226">
        <f>S1449*H1449</f>
        <v>0</v>
      </c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R1449" s="227" t="s">
        <v>257</v>
      </c>
      <c r="AT1449" s="227" t="s">
        <v>142</v>
      </c>
      <c r="AU1449" s="227" t="s">
        <v>147</v>
      </c>
      <c r="AY1449" s="17" t="s">
        <v>139</v>
      </c>
      <c r="BE1449" s="228">
        <f>IF(N1449="základní",J1449,0)</f>
        <v>0</v>
      </c>
      <c r="BF1449" s="228">
        <f>IF(N1449="snížená",J1449,0)</f>
        <v>0</v>
      </c>
      <c r="BG1449" s="228">
        <f>IF(N1449="zákl. přenesená",J1449,0)</f>
        <v>0</v>
      </c>
      <c r="BH1449" s="228">
        <f>IF(N1449="sníž. přenesená",J1449,0)</f>
        <v>0</v>
      </c>
      <c r="BI1449" s="228">
        <f>IF(N1449="nulová",J1449,0)</f>
        <v>0</v>
      </c>
      <c r="BJ1449" s="17" t="s">
        <v>147</v>
      </c>
      <c r="BK1449" s="228">
        <f>ROUND(I1449*H1449,2)</f>
        <v>0</v>
      </c>
      <c r="BL1449" s="17" t="s">
        <v>257</v>
      </c>
      <c r="BM1449" s="227" t="s">
        <v>1811</v>
      </c>
    </row>
    <row r="1450" s="13" customFormat="1">
      <c r="A1450" s="13"/>
      <c r="B1450" s="229"/>
      <c r="C1450" s="230"/>
      <c r="D1450" s="231" t="s">
        <v>149</v>
      </c>
      <c r="E1450" s="232" t="s">
        <v>1</v>
      </c>
      <c r="F1450" s="233" t="s">
        <v>1812</v>
      </c>
      <c r="G1450" s="230"/>
      <c r="H1450" s="232" t="s">
        <v>1</v>
      </c>
      <c r="I1450" s="234"/>
      <c r="J1450" s="230"/>
      <c r="K1450" s="230"/>
      <c r="L1450" s="235"/>
      <c r="M1450" s="236"/>
      <c r="N1450" s="237"/>
      <c r="O1450" s="237"/>
      <c r="P1450" s="237"/>
      <c r="Q1450" s="237"/>
      <c r="R1450" s="237"/>
      <c r="S1450" s="237"/>
      <c r="T1450" s="238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39" t="s">
        <v>149</v>
      </c>
      <c r="AU1450" s="239" t="s">
        <v>147</v>
      </c>
      <c r="AV1450" s="13" t="s">
        <v>81</v>
      </c>
      <c r="AW1450" s="13" t="s">
        <v>30</v>
      </c>
      <c r="AX1450" s="13" t="s">
        <v>73</v>
      </c>
      <c r="AY1450" s="239" t="s">
        <v>139</v>
      </c>
    </row>
    <row r="1451" s="13" customFormat="1">
      <c r="A1451" s="13"/>
      <c r="B1451" s="229"/>
      <c r="C1451" s="230"/>
      <c r="D1451" s="231" t="s">
        <v>149</v>
      </c>
      <c r="E1451" s="232" t="s">
        <v>1</v>
      </c>
      <c r="F1451" s="233" t="s">
        <v>1813</v>
      </c>
      <c r="G1451" s="230"/>
      <c r="H1451" s="232" t="s">
        <v>1</v>
      </c>
      <c r="I1451" s="234"/>
      <c r="J1451" s="230"/>
      <c r="K1451" s="230"/>
      <c r="L1451" s="235"/>
      <c r="M1451" s="236"/>
      <c r="N1451" s="237"/>
      <c r="O1451" s="237"/>
      <c r="P1451" s="237"/>
      <c r="Q1451" s="237"/>
      <c r="R1451" s="237"/>
      <c r="S1451" s="237"/>
      <c r="T1451" s="238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39" t="s">
        <v>149</v>
      </c>
      <c r="AU1451" s="239" t="s">
        <v>147</v>
      </c>
      <c r="AV1451" s="13" t="s">
        <v>81</v>
      </c>
      <c r="AW1451" s="13" t="s">
        <v>30</v>
      </c>
      <c r="AX1451" s="13" t="s">
        <v>73</v>
      </c>
      <c r="AY1451" s="239" t="s">
        <v>139</v>
      </c>
    </row>
    <row r="1452" s="14" customFormat="1">
      <c r="A1452" s="14"/>
      <c r="B1452" s="240"/>
      <c r="C1452" s="241"/>
      <c r="D1452" s="231" t="s">
        <v>149</v>
      </c>
      <c r="E1452" s="242" t="s">
        <v>1</v>
      </c>
      <c r="F1452" s="243" t="s">
        <v>1814</v>
      </c>
      <c r="G1452" s="241"/>
      <c r="H1452" s="244">
        <v>3.3919999999999999</v>
      </c>
      <c r="I1452" s="245"/>
      <c r="J1452" s="241"/>
      <c r="K1452" s="241"/>
      <c r="L1452" s="246"/>
      <c r="M1452" s="247"/>
      <c r="N1452" s="248"/>
      <c r="O1452" s="248"/>
      <c r="P1452" s="248"/>
      <c r="Q1452" s="248"/>
      <c r="R1452" s="248"/>
      <c r="S1452" s="248"/>
      <c r="T1452" s="249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50" t="s">
        <v>149</v>
      </c>
      <c r="AU1452" s="250" t="s">
        <v>147</v>
      </c>
      <c r="AV1452" s="14" t="s">
        <v>147</v>
      </c>
      <c r="AW1452" s="14" t="s">
        <v>30</v>
      </c>
      <c r="AX1452" s="14" t="s">
        <v>73</v>
      </c>
      <c r="AY1452" s="250" t="s">
        <v>139</v>
      </c>
    </row>
    <row r="1453" s="13" customFormat="1">
      <c r="A1453" s="13"/>
      <c r="B1453" s="229"/>
      <c r="C1453" s="230"/>
      <c r="D1453" s="231" t="s">
        <v>149</v>
      </c>
      <c r="E1453" s="232" t="s">
        <v>1</v>
      </c>
      <c r="F1453" s="233" t="s">
        <v>1815</v>
      </c>
      <c r="G1453" s="230"/>
      <c r="H1453" s="232" t="s">
        <v>1</v>
      </c>
      <c r="I1453" s="234"/>
      <c r="J1453" s="230"/>
      <c r="K1453" s="230"/>
      <c r="L1453" s="235"/>
      <c r="M1453" s="236"/>
      <c r="N1453" s="237"/>
      <c r="O1453" s="237"/>
      <c r="P1453" s="237"/>
      <c r="Q1453" s="237"/>
      <c r="R1453" s="237"/>
      <c r="S1453" s="237"/>
      <c r="T1453" s="238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39" t="s">
        <v>149</v>
      </c>
      <c r="AU1453" s="239" t="s">
        <v>147</v>
      </c>
      <c r="AV1453" s="13" t="s">
        <v>81</v>
      </c>
      <c r="AW1453" s="13" t="s">
        <v>30</v>
      </c>
      <c r="AX1453" s="13" t="s">
        <v>73</v>
      </c>
      <c r="AY1453" s="239" t="s">
        <v>139</v>
      </c>
    </row>
    <row r="1454" s="14" customFormat="1">
      <c r="A1454" s="14"/>
      <c r="B1454" s="240"/>
      <c r="C1454" s="241"/>
      <c r="D1454" s="231" t="s">
        <v>149</v>
      </c>
      <c r="E1454" s="242" t="s">
        <v>1</v>
      </c>
      <c r="F1454" s="243" t="s">
        <v>1814</v>
      </c>
      <c r="G1454" s="241"/>
      <c r="H1454" s="244">
        <v>3.3919999999999999</v>
      </c>
      <c r="I1454" s="245"/>
      <c r="J1454" s="241"/>
      <c r="K1454" s="241"/>
      <c r="L1454" s="246"/>
      <c r="M1454" s="247"/>
      <c r="N1454" s="248"/>
      <c r="O1454" s="248"/>
      <c r="P1454" s="248"/>
      <c r="Q1454" s="248"/>
      <c r="R1454" s="248"/>
      <c r="S1454" s="248"/>
      <c r="T1454" s="249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50" t="s">
        <v>149</v>
      </c>
      <c r="AU1454" s="250" t="s">
        <v>147</v>
      </c>
      <c r="AV1454" s="14" t="s">
        <v>147</v>
      </c>
      <c r="AW1454" s="14" t="s">
        <v>30</v>
      </c>
      <c r="AX1454" s="14" t="s">
        <v>73</v>
      </c>
      <c r="AY1454" s="250" t="s">
        <v>139</v>
      </c>
    </row>
    <row r="1455" s="13" customFormat="1">
      <c r="A1455" s="13"/>
      <c r="B1455" s="229"/>
      <c r="C1455" s="230"/>
      <c r="D1455" s="231" t="s">
        <v>149</v>
      </c>
      <c r="E1455" s="232" t="s">
        <v>1</v>
      </c>
      <c r="F1455" s="233" t="s">
        <v>1816</v>
      </c>
      <c r="G1455" s="230"/>
      <c r="H1455" s="232" t="s">
        <v>1</v>
      </c>
      <c r="I1455" s="234"/>
      <c r="J1455" s="230"/>
      <c r="K1455" s="230"/>
      <c r="L1455" s="235"/>
      <c r="M1455" s="236"/>
      <c r="N1455" s="237"/>
      <c r="O1455" s="237"/>
      <c r="P1455" s="237"/>
      <c r="Q1455" s="237"/>
      <c r="R1455" s="237"/>
      <c r="S1455" s="237"/>
      <c r="T1455" s="238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39" t="s">
        <v>149</v>
      </c>
      <c r="AU1455" s="239" t="s">
        <v>147</v>
      </c>
      <c r="AV1455" s="13" t="s">
        <v>81</v>
      </c>
      <c r="AW1455" s="13" t="s">
        <v>30</v>
      </c>
      <c r="AX1455" s="13" t="s">
        <v>73</v>
      </c>
      <c r="AY1455" s="239" t="s">
        <v>139</v>
      </c>
    </row>
    <row r="1456" s="14" customFormat="1">
      <c r="A1456" s="14"/>
      <c r="B1456" s="240"/>
      <c r="C1456" s="241"/>
      <c r="D1456" s="231" t="s">
        <v>149</v>
      </c>
      <c r="E1456" s="242" t="s">
        <v>1</v>
      </c>
      <c r="F1456" s="243" t="s">
        <v>1817</v>
      </c>
      <c r="G1456" s="241"/>
      <c r="H1456" s="244">
        <v>2.7130000000000001</v>
      </c>
      <c r="I1456" s="245"/>
      <c r="J1456" s="241"/>
      <c r="K1456" s="241"/>
      <c r="L1456" s="246"/>
      <c r="M1456" s="247"/>
      <c r="N1456" s="248"/>
      <c r="O1456" s="248"/>
      <c r="P1456" s="248"/>
      <c r="Q1456" s="248"/>
      <c r="R1456" s="248"/>
      <c r="S1456" s="248"/>
      <c r="T1456" s="249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T1456" s="250" t="s">
        <v>149</v>
      </c>
      <c r="AU1456" s="250" t="s">
        <v>147</v>
      </c>
      <c r="AV1456" s="14" t="s">
        <v>147</v>
      </c>
      <c r="AW1456" s="14" t="s">
        <v>30</v>
      </c>
      <c r="AX1456" s="14" t="s">
        <v>73</v>
      </c>
      <c r="AY1456" s="250" t="s">
        <v>139</v>
      </c>
    </row>
    <row r="1457" s="15" customFormat="1">
      <c r="A1457" s="15"/>
      <c r="B1457" s="262"/>
      <c r="C1457" s="263"/>
      <c r="D1457" s="231" t="s">
        <v>149</v>
      </c>
      <c r="E1457" s="264" t="s">
        <v>1</v>
      </c>
      <c r="F1457" s="265" t="s">
        <v>170</v>
      </c>
      <c r="G1457" s="263"/>
      <c r="H1457" s="266">
        <v>9.4969999999999999</v>
      </c>
      <c r="I1457" s="267"/>
      <c r="J1457" s="263"/>
      <c r="K1457" s="263"/>
      <c r="L1457" s="268"/>
      <c r="M1457" s="269"/>
      <c r="N1457" s="270"/>
      <c r="O1457" s="270"/>
      <c r="P1457" s="270"/>
      <c r="Q1457" s="270"/>
      <c r="R1457" s="270"/>
      <c r="S1457" s="270"/>
      <c r="T1457" s="271"/>
      <c r="U1457" s="15"/>
      <c r="V1457" s="15"/>
      <c r="W1457" s="15"/>
      <c r="X1457" s="15"/>
      <c r="Y1457" s="15"/>
      <c r="Z1457" s="15"/>
      <c r="AA1457" s="15"/>
      <c r="AB1457" s="15"/>
      <c r="AC1457" s="15"/>
      <c r="AD1457" s="15"/>
      <c r="AE1457" s="15"/>
      <c r="AT1457" s="272" t="s">
        <v>149</v>
      </c>
      <c r="AU1457" s="272" t="s">
        <v>147</v>
      </c>
      <c r="AV1457" s="15" t="s">
        <v>146</v>
      </c>
      <c r="AW1457" s="15" t="s">
        <v>30</v>
      </c>
      <c r="AX1457" s="15" t="s">
        <v>81</v>
      </c>
      <c r="AY1457" s="272" t="s">
        <v>139</v>
      </c>
    </row>
    <row r="1458" s="2" customFormat="1" ht="24.15" customHeight="1">
      <c r="A1458" s="38"/>
      <c r="B1458" s="39"/>
      <c r="C1458" s="215" t="s">
        <v>1818</v>
      </c>
      <c r="D1458" s="215" t="s">
        <v>142</v>
      </c>
      <c r="E1458" s="216" t="s">
        <v>1819</v>
      </c>
      <c r="F1458" s="217" t="s">
        <v>1820</v>
      </c>
      <c r="G1458" s="218" t="s">
        <v>166</v>
      </c>
      <c r="H1458" s="219">
        <v>9.4969999999999999</v>
      </c>
      <c r="I1458" s="220"/>
      <c r="J1458" s="221">
        <f>ROUND(I1458*H1458,2)</f>
        <v>0</v>
      </c>
      <c r="K1458" s="222"/>
      <c r="L1458" s="44"/>
      <c r="M1458" s="223" t="s">
        <v>1</v>
      </c>
      <c r="N1458" s="224" t="s">
        <v>39</v>
      </c>
      <c r="O1458" s="91"/>
      <c r="P1458" s="225">
        <f>O1458*H1458</f>
        <v>0</v>
      </c>
      <c r="Q1458" s="225">
        <v>2.0000000000000002E-05</v>
      </c>
      <c r="R1458" s="225">
        <f>Q1458*H1458</f>
        <v>0.00018994000000000001</v>
      </c>
      <c r="S1458" s="225">
        <v>0</v>
      </c>
      <c r="T1458" s="226">
        <f>S1458*H1458</f>
        <v>0</v>
      </c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R1458" s="227" t="s">
        <v>257</v>
      </c>
      <c r="AT1458" s="227" t="s">
        <v>142</v>
      </c>
      <c r="AU1458" s="227" t="s">
        <v>147</v>
      </c>
      <c r="AY1458" s="17" t="s">
        <v>139</v>
      </c>
      <c r="BE1458" s="228">
        <f>IF(N1458="základní",J1458,0)</f>
        <v>0</v>
      </c>
      <c r="BF1458" s="228">
        <f>IF(N1458="snížená",J1458,0)</f>
        <v>0</v>
      </c>
      <c r="BG1458" s="228">
        <f>IF(N1458="zákl. přenesená",J1458,0)</f>
        <v>0</v>
      </c>
      <c r="BH1458" s="228">
        <f>IF(N1458="sníž. přenesená",J1458,0)</f>
        <v>0</v>
      </c>
      <c r="BI1458" s="228">
        <f>IF(N1458="nulová",J1458,0)</f>
        <v>0</v>
      </c>
      <c r="BJ1458" s="17" t="s">
        <v>147</v>
      </c>
      <c r="BK1458" s="228">
        <f>ROUND(I1458*H1458,2)</f>
        <v>0</v>
      </c>
      <c r="BL1458" s="17" t="s">
        <v>257</v>
      </c>
      <c r="BM1458" s="227" t="s">
        <v>1821</v>
      </c>
    </row>
    <row r="1459" s="13" customFormat="1">
      <c r="A1459" s="13"/>
      <c r="B1459" s="229"/>
      <c r="C1459" s="230"/>
      <c r="D1459" s="231" t="s">
        <v>149</v>
      </c>
      <c r="E1459" s="232" t="s">
        <v>1</v>
      </c>
      <c r="F1459" s="233" t="s">
        <v>1812</v>
      </c>
      <c r="G1459" s="230"/>
      <c r="H1459" s="232" t="s">
        <v>1</v>
      </c>
      <c r="I1459" s="234"/>
      <c r="J1459" s="230"/>
      <c r="K1459" s="230"/>
      <c r="L1459" s="235"/>
      <c r="M1459" s="236"/>
      <c r="N1459" s="237"/>
      <c r="O1459" s="237"/>
      <c r="P1459" s="237"/>
      <c r="Q1459" s="237"/>
      <c r="R1459" s="237"/>
      <c r="S1459" s="237"/>
      <c r="T1459" s="238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39" t="s">
        <v>149</v>
      </c>
      <c r="AU1459" s="239" t="s">
        <v>147</v>
      </c>
      <c r="AV1459" s="13" t="s">
        <v>81</v>
      </c>
      <c r="AW1459" s="13" t="s">
        <v>30</v>
      </c>
      <c r="AX1459" s="13" t="s">
        <v>73</v>
      </c>
      <c r="AY1459" s="239" t="s">
        <v>139</v>
      </c>
    </row>
    <row r="1460" s="13" customFormat="1">
      <c r="A1460" s="13"/>
      <c r="B1460" s="229"/>
      <c r="C1460" s="230"/>
      <c r="D1460" s="231" t="s">
        <v>149</v>
      </c>
      <c r="E1460" s="232" t="s">
        <v>1</v>
      </c>
      <c r="F1460" s="233" t="s">
        <v>1813</v>
      </c>
      <c r="G1460" s="230"/>
      <c r="H1460" s="232" t="s">
        <v>1</v>
      </c>
      <c r="I1460" s="234"/>
      <c r="J1460" s="230"/>
      <c r="K1460" s="230"/>
      <c r="L1460" s="235"/>
      <c r="M1460" s="236"/>
      <c r="N1460" s="237"/>
      <c r="O1460" s="237"/>
      <c r="P1460" s="237"/>
      <c r="Q1460" s="237"/>
      <c r="R1460" s="237"/>
      <c r="S1460" s="237"/>
      <c r="T1460" s="238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39" t="s">
        <v>149</v>
      </c>
      <c r="AU1460" s="239" t="s">
        <v>147</v>
      </c>
      <c r="AV1460" s="13" t="s">
        <v>81</v>
      </c>
      <c r="AW1460" s="13" t="s">
        <v>30</v>
      </c>
      <c r="AX1460" s="13" t="s">
        <v>73</v>
      </c>
      <c r="AY1460" s="239" t="s">
        <v>139</v>
      </c>
    </row>
    <row r="1461" s="14" customFormat="1">
      <c r="A1461" s="14"/>
      <c r="B1461" s="240"/>
      <c r="C1461" s="241"/>
      <c r="D1461" s="231" t="s">
        <v>149</v>
      </c>
      <c r="E1461" s="242" t="s">
        <v>1</v>
      </c>
      <c r="F1461" s="243" t="s">
        <v>1814</v>
      </c>
      <c r="G1461" s="241"/>
      <c r="H1461" s="244">
        <v>3.3919999999999999</v>
      </c>
      <c r="I1461" s="245"/>
      <c r="J1461" s="241"/>
      <c r="K1461" s="241"/>
      <c r="L1461" s="246"/>
      <c r="M1461" s="247"/>
      <c r="N1461" s="248"/>
      <c r="O1461" s="248"/>
      <c r="P1461" s="248"/>
      <c r="Q1461" s="248"/>
      <c r="R1461" s="248"/>
      <c r="S1461" s="248"/>
      <c r="T1461" s="249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50" t="s">
        <v>149</v>
      </c>
      <c r="AU1461" s="250" t="s">
        <v>147</v>
      </c>
      <c r="AV1461" s="14" t="s">
        <v>147</v>
      </c>
      <c r="AW1461" s="14" t="s">
        <v>30</v>
      </c>
      <c r="AX1461" s="14" t="s">
        <v>73</v>
      </c>
      <c r="AY1461" s="250" t="s">
        <v>139</v>
      </c>
    </row>
    <row r="1462" s="13" customFormat="1">
      <c r="A1462" s="13"/>
      <c r="B1462" s="229"/>
      <c r="C1462" s="230"/>
      <c r="D1462" s="231" t="s">
        <v>149</v>
      </c>
      <c r="E1462" s="232" t="s">
        <v>1</v>
      </c>
      <c r="F1462" s="233" t="s">
        <v>1815</v>
      </c>
      <c r="G1462" s="230"/>
      <c r="H1462" s="232" t="s">
        <v>1</v>
      </c>
      <c r="I1462" s="234"/>
      <c r="J1462" s="230"/>
      <c r="K1462" s="230"/>
      <c r="L1462" s="235"/>
      <c r="M1462" s="236"/>
      <c r="N1462" s="237"/>
      <c r="O1462" s="237"/>
      <c r="P1462" s="237"/>
      <c r="Q1462" s="237"/>
      <c r="R1462" s="237"/>
      <c r="S1462" s="237"/>
      <c r="T1462" s="238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39" t="s">
        <v>149</v>
      </c>
      <c r="AU1462" s="239" t="s">
        <v>147</v>
      </c>
      <c r="AV1462" s="13" t="s">
        <v>81</v>
      </c>
      <c r="AW1462" s="13" t="s">
        <v>30</v>
      </c>
      <c r="AX1462" s="13" t="s">
        <v>73</v>
      </c>
      <c r="AY1462" s="239" t="s">
        <v>139</v>
      </c>
    </row>
    <row r="1463" s="14" customFormat="1">
      <c r="A1463" s="14"/>
      <c r="B1463" s="240"/>
      <c r="C1463" s="241"/>
      <c r="D1463" s="231" t="s">
        <v>149</v>
      </c>
      <c r="E1463" s="242" t="s">
        <v>1</v>
      </c>
      <c r="F1463" s="243" t="s">
        <v>1814</v>
      </c>
      <c r="G1463" s="241"/>
      <c r="H1463" s="244">
        <v>3.3919999999999999</v>
      </c>
      <c r="I1463" s="245"/>
      <c r="J1463" s="241"/>
      <c r="K1463" s="241"/>
      <c r="L1463" s="246"/>
      <c r="M1463" s="247"/>
      <c r="N1463" s="248"/>
      <c r="O1463" s="248"/>
      <c r="P1463" s="248"/>
      <c r="Q1463" s="248"/>
      <c r="R1463" s="248"/>
      <c r="S1463" s="248"/>
      <c r="T1463" s="249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50" t="s">
        <v>149</v>
      </c>
      <c r="AU1463" s="250" t="s">
        <v>147</v>
      </c>
      <c r="AV1463" s="14" t="s">
        <v>147</v>
      </c>
      <c r="AW1463" s="14" t="s">
        <v>30</v>
      </c>
      <c r="AX1463" s="14" t="s">
        <v>73</v>
      </c>
      <c r="AY1463" s="250" t="s">
        <v>139</v>
      </c>
    </row>
    <row r="1464" s="13" customFormat="1">
      <c r="A1464" s="13"/>
      <c r="B1464" s="229"/>
      <c r="C1464" s="230"/>
      <c r="D1464" s="231" t="s">
        <v>149</v>
      </c>
      <c r="E1464" s="232" t="s">
        <v>1</v>
      </c>
      <c r="F1464" s="233" t="s">
        <v>1816</v>
      </c>
      <c r="G1464" s="230"/>
      <c r="H1464" s="232" t="s">
        <v>1</v>
      </c>
      <c r="I1464" s="234"/>
      <c r="J1464" s="230"/>
      <c r="K1464" s="230"/>
      <c r="L1464" s="235"/>
      <c r="M1464" s="236"/>
      <c r="N1464" s="237"/>
      <c r="O1464" s="237"/>
      <c r="P1464" s="237"/>
      <c r="Q1464" s="237"/>
      <c r="R1464" s="237"/>
      <c r="S1464" s="237"/>
      <c r="T1464" s="238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9" t="s">
        <v>149</v>
      </c>
      <c r="AU1464" s="239" t="s">
        <v>147</v>
      </c>
      <c r="AV1464" s="13" t="s">
        <v>81</v>
      </c>
      <c r="AW1464" s="13" t="s">
        <v>30</v>
      </c>
      <c r="AX1464" s="13" t="s">
        <v>73</v>
      </c>
      <c r="AY1464" s="239" t="s">
        <v>139</v>
      </c>
    </row>
    <row r="1465" s="14" customFormat="1">
      <c r="A1465" s="14"/>
      <c r="B1465" s="240"/>
      <c r="C1465" s="241"/>
      <c r="D1465" s="231" t="s">
        <v>149</v>
      </c>
      <c r="E1465" s="242" t="s">
        <v>1</v>
      </c>
      <c r="F1465" s="243" t="s">
        <v>1817</v>
      </c>
      <c r="G1465" s="241"/>
      <c r="H1465" s="244">
        <v>2.7130000000000001</v>
      </c>
      <c r="I1465" s="245"/>
      <c r="J1465" s="241"/>
      <c r="K1465" s="241"/>
      <c r="L1465" s="246"/>
      <c r="M1465" s="247"/>
      <c r="N1465" s="248"/>
      <c r="O1465" s="248"/>
      <c r="P1465" s="248"/>
      <c r="Q1465" s="248"/>
      <c r="R1465" s="248"/>
      <c r="S1465" s="248"/>
      <c r="T1465" s="249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50" t="s">
        <v>149</v>
      </c>
      <c r="AU1465" s="250" t="s">
        <v>147</v>
      </c>
      <c r="AV1465" s="14" t="s">
        <v>147</v>
      </c>
      <c r="AW1465" s="14" t="s">
        <v>30</v>
      </c>
      <c r="AX1465" s="14" t="s">
        <v>73</v>
      </c>
      <c r="AY1465" s="250" t="s">
        <v>139</v>
      </c>
    </row>
    <row r="1466" s="15" customFormat="1">
      <c r="A1466" s="15"/>
      <c r="B1466" s="262"/>
      <c r="C1466" s="263"/>
      <c r="D1466" s="231" t="s">
        <v>149</v>
      </c>
      <c r="E1466" s="264" t="s">
        <v>1</v>
      </c>
      <c r="F1466" s="265" t="s">
        <v>170</v>
      </c>
      <c r="G1466" s="263"/>
      <c r="H1466" s="266">
        <v>9.4969999999999999</v>
      </c>
      <c r="I1466" s="267"/>
      <c r="J1466" s="263"/>
      <c r="K1466" s="263"/>
      <c r="L1466" s="268"/>
      <c r="M1466" s="269"/>
      <c r="N1466" s="270"/>
      <c r="O1466" s="270"/>
      <c r="P1466" s="270"/>
      <c r="Q1466" s="270"/>
      <c r="R1466" s="270"/>
      <c r="S1466" s="270"/>
      <c r="T1466" s="271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T1466" s="272" t="s">
        <v>149</v>
      </c>
      <c r="AU1466" s="272" t="s">
        <v>147</v>
      </c>
      <c r="AV1466" s="15" t="s">
        <v>146</v>
      </c>
      <c r="AW1466" s="15" t="s">
        <v>30</v>
      </c>
      <c r="AX1466" s="15" t="s">
        <v>81</v>
      </c>
      <c r="AY1466" s="272" t="s">
        <v>139</v>
      </c>
    </row>
    <row r="1467" s="2" customFormat="1" ht="24.15" customHeight="1">
      <c r="A1467" s="38"/>
      <c r="B1467" s="39"/>
      <c r="C1467" s="215" t="s">
        <v>1822</v>
      </c>
      <c r="D1467" s="215" t="s">
        <v>142</v>
      </c>
      <c r="E1467" s="216" t="s">
        <v>1823</v>
      </c>
      <c r="F1467" s="217" t="s">
        <v>1824</v>
      </c>
      <c r="G1467" s="218" t="s">
        <v>166</v>
      </c>
      <c r="H1467" s="219">
        <v>28.491</v>
      </c>
      <c r="I1467" s="220"/>
      <c r="J1467" s="221">
        <f>ROUND(I1467*H1467,2)</f>
        <v>0</v>
      </c>
      <c r="K1467" s="222"/>
      <c r="L1467" s="44"/>
      <c r="M1467" s="223" t="s">
        <v>1</v>
      </c>
      <c r="N1467" s="224" t="s">
        <v>39</v>
      </c>
      <c r="O1467" s="91"/>
      <c r="P1467" s="225">
        <f>O1467*H1467</f>
        <v>0</v>
      </c>
      <c r="Q1467" s="225">
        <v>0</v>
      </c>
      <c r="R1467" s="225">
        <f>Q1467*H1467</f>
        <v>0</v>
      </c>
      <c r="S1467" s="225">
        <v>0</v>
      </c>
      <c r="T1467" s="226">
        <f>S1467*H1467</f>
        <v>0</v>
      </c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R1467" s="227" t="s">
        <v>257</v>
      </c>
      <c r="AT1467" s="227" t="s">
        <v>142</v>
      </c>
      <c r="AU1467" s="227" t="s">
        <v>147</v>
      </c>
      <c r="AY1467" s="17" t="s">
        <v>139</v>
      </c>
      <c r="BE1467" s="228">
        <f>IF(N1467="základní",J1467,0)</f>
        <v>0</v>
      </c>
      <c r="BF1467" s="228">
        <f>IF(N1467="snížená",J1467,0)</f>
        <v>0</v>
      </c>
      <c r="BG1467" s="228">
        <f>IF(N1467="zákl. přenesená",J1467,0)</f>
        <v>0</v>
      </c>
      <c r="BH1467" s="228">
        <f>IF(N1467="sníž. přenesená",J1467,0)</f>
        <v>0</v>
      </c>
      <c r="BI1467" s="228">
        <f>IF(N1467="nulová",J1467,0)</f>
        <v>0</v>
      </c>
      <c r="BJ1467" s="17" t="s">
        <v>147</v>
      </c>
      <c r="BK1467" s="228">
        <f>ROUND(I1467*H1467,2)</f>
        <v>0</v>
      </c>
      <c r="BL1467" s="17" t="s">
        <v>257</v>
      </c>
      <c r="BM1467" s="227" t="s">
        <v>1825</v>
      </c>
    </row>
    <row r="1468" s="13" customFormat="1">
      <c r="A1468" s="13"/>
      <c r="B1468" s="229"/>
      <c r="C1468" s="230"/>
      <c r="D1468" s="231" t="s">
        <v>149</v>
      </c>
      <c r="E1468" s="232" t="s">
        <v>1</v>
      </c>
      <c r="F1468" s="233" t="s">
        <v>1812</v>
      </c>
      <c r="G1468" s="230"/>
      <c r="H1468" s="232" t="s">
        <v>1</v>
      </c>
      <c r="I1468" s="234"/>
      <c r="J1468" s="230"/>
      <c r="K1468" s="230"/>
      <c r="L1468" s="235"/>
      <c r="M1468" s="236"/>
      <c r="N1468" s="237"/>
      <c r="O1468" s="237"/>
      <c r="P1468" s="237"/>
      <c r="Q1468" s="237"/>
      <c r="R1468" s="237"/>
      <c r="S1468" s="237"/>
      <c r="T1468" s="238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39" t="s">
        <v>149</v>
      </c>
      <c r="AU1468" s="239" t="s">
        <v>147</v>
      </c>
      <c r="AV1468" s="13" t="s">
        <v>81</v>
      </c>
      <c r="AW1468" s="13" t="s">
        <v>30</v>
      </c>
      <c r="AX1468" s="13" t="s">
        <v>73</v>
      </c>
      <c r="AY1468" s="239" t="s">
        <v>139</v>
      </c>
    </row>
    <row r="1469" s="13" customFormat="1">
      <c r="A1469" s="13"/>
      <c r="B1469" s="229"/>
      <c r="C1469" s="230"/>
      <c r="D1469" s="231" t="s">
        <v>149</v>
      </c>
      <c r="E1469" s="232" t="s">
        <v>1</v>
      </c>
      <c r="F1469" s="233" t="s">
        <v>1813</v>
      </c>
      <c r="G1469" s="230"/>
      <c r="H1469" s="232" t="s">
        <v>1</v>
      </c>
      <c r="I1469" s="234"/>
      <c r="J1469" s="230"/>
      <c r="K1469" s="230"/>
      <c r="L1469" s="235"/>
      <c r="M1469" s="236"/>
      <c r="N1469" s="237"/>
      <c r="O1469" s="237"/>
      <c r="P1469" s="237"/>
      <c r="Q1469" s="237"/>
      <c r="R1469" s="237"/>
      <c r="S1469" s="237"/>
      <c r="T1469" s="238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39" t="s">
        <v>149</v>
      </c>
      <c r="AU1469" s="239" t="s">
        <v>147</v>
      </c>
      <c r="AV1469" s="13" t="s">
        <v>81</v>
      </c>
      <c r="AW1469" s="13" t="s">
        <v>30</v>
      </c>
      <c r="AX1469" s="13" t="s">
        <v>73</v>
      </c>
      <c r="AY1469" s="239" t="s">
        <v>139</v>
      </c>
    </row>
    <row r="1470" s="14" customFormat="1">
      <c r="A1470" s="14"/>
      <c r="B1470" s="240"/>
      <c r="C1470" s="241"/>
      <c r="D1470" s="231" t="s">
        <v>149</v>
      </c>
      <c r="E1470" s="242" t="s">
        <v>1</v>
      </c>
      <c r="F1470" s="243" t="s">
        <v>1814</v>
      </c>
      <c r="G1470" s="241"/>
      <c r="H1470" s="244">
        <v>3.3919999999999999</v>
      </c>
      <c r="I1470" s="245"/>
      <c r="J1470" s="241"/>
      <c r="K1470" s="241"/>
      <c r="L1470" s="246"/>
      <c r="M1470" s="247"/>
      <c r="N1470" s="248"/>
      <c r="O1470" s="248"/>
      <c r="P1470" s="248"/>
      <c r="Q1470" s="248"/>
      <c r="R1470" s="248"/>
      <c r="S1470" s="248"/>
      <c r="T1470" s="249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T1470" s="250" t="s">
        <v>149</v>
      </c>
      <c r="AU1470" s="250" t="s">
        <v>147</v>
      </c>
      <c r="AV1470" s="14" t="s">
        <v>147</v>
      </c>
      <c r="AW1470" s="14" t="s">
        <v>30</v>
      </c>
      <c r="AX1470" s="14" t="s">
        <v>73</v>
      </c>
      <c r="AY1470" s="250" t="s">
        <v>139</v>
      </c>
    </row>
    <row r="1471" s="13" customFormat="1">
      <c r="A1471" s="13"/>
      <c r="B1471" s="229"/>
      <c r="C1471" s="230"/>
      <c r="D1471" s="231" t="s">
        <v>149</v>
      </c>
      <c r="E1471" s="232" t="s">
        <v>1</v>
      </c>
      <c r="F1471" s="233" t="s">
        <v>1815</v>
      </c>
      <c r="G1471" s="230"/>
      <c r="H1471" s="232" t="s">
        <v>1</v>
      </c>
      <c r="I1471" s="234"/>
      <c r="J1471" s="230"/>
      <c r="K1471" s="230"/>
      <c r="L1471" s="235"/>
      <c r="M1471" s="236"/>
      <c r="N1471" s="237"/>
      <c r="O1471" s="237"/>
      <c r="P1471" s="237"/>
      <c r="Q1471" s="237"/>
      <c r="R1471" s="237"/>
      <c r="S1471" s="237"/>
      <c r="T1471" s="238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39" t="s">
        <v>149</v>
      </c>
      <c r="AU1471" s="239" t="s">
        <v>147</v>
      </c>
      <c r="AV1471" s="13" t="s">
        <v>81</v>
      </c>
      <c r="AW1471" s="13" t="s">
        <v>30</v>
      </c>
      <c r="AX1471" s="13" t="s">
        <v>73</v>
      </c>
      <c r="AY1471" s="239" t="s">
        <v>139</v>
      </c>
    </row>
    <row r="1472" s="14" customFormat="1">
      <c r="A1472" s="14"/>
      <c r="B1472" s="240"/>
      <c r="C1472" s="241"/>
      <c r="D1472" s="231" t="s">
        <v>149</v>
      </c>
      <c r="E1472" s="242" t="s">
        <v>1</v>
      </c>
      <c r="F1472" s="243" t="s">
        <v>1814</v>
      </c>
      <c r="G1472" s="241"/>
      <c r="H1472" s="244">
        <v>3.3919999999999999</v>
      </c>
      <c r="I1472" s="245"/>
      <c r="J1472" s="241"/>
      <c r="K1472" s="241"/>
      <c r="L1472" s="246"/>
      <c r="M1472" s="247"/>
      <c r="N1472" s="248"/>
      <c r="O1472" s="248"/>
      <c r="P1472" s="248"/>
      <c r="Q1472" s="248"/>
      <c r="R1472" s="248"/>
      <c r="S1472" s="248"/>
      <c r="T1472" s="249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T1472" s="250" t="s">
        <v>149</v>
      </c>
      <c r="AU1472" s="250" t="s">
        <v>147</v>
      </c>
      <c r="AV1472" s="14" t="s">
        <v>147</v>
      </c>
      <c r="AW1472" s="14" t="s">
        <v>30</v>
      </c>
      <c r="AX1472" s="14" t="s">
        <v>73</v>
      </c>
      <c r="AY1472" s="250" t="s">
        <v>139</v>
      </c>
    </row>
    <row r="1473" s="13" customFormat="1">
      <c r="A1473" s="13"/>
      <c r="B1473" s="229"/>
      <c r="C1473" s="230"/>
      <c r="D1473" s="231" t="s">
        <v>149</v>
      </c>
      <c r="E1473" s="232" t="s">
        <v>1</v>
      </c>
      <c r="F1473" s="233" t="s">
        <v>1816</v>
      </c>
      <c r="G1473" s="230"/>
      <c r="H1473" s="232" t="s">
        <v>1</v>
      </c>
      <c r="I1473" s="234"/>
      <c r="J1473" s="230"/>
      <c r="K1473" s="230"/>
      <c r="L1473" s="235"/>
      <c r="M1473" s="236"/>
      <c r="N1473" s="237"/>
      <c r="O1473" s="237"/>
      <c r="P1473" s="237"/>
      <c r="Q1473" s="237"/>
      <c r="R1473" s="237"/>
      <c r="S1473" s="237"/>
      <c r="T1473" s="238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39" t="s">
        <v>149</v>
      </c>
      <c r="AU1473" s="239" t="s">
        <v>147</v>
      </c>
      <c r="AV1473" s="13" t="s">
        <v>81</v>
      </c>
      <c r="AW1473" s="13" t="s">
        <v>30</v>
      </c>
      <c r="AX1473" s="13" t="s">
        <v>73</v>
      </c>
      <c r="AY1473" s="239" t="s">
        <v>139</v>
      </c>
    </row>
    <row r="1474" s="14" customFormat="1">
      <c r="A1474" s="14"/>
      <c r="B1474" s="240"/>
      <c r="C1474" s="241"/>
      <c r="D1474" s="231" t="s">
        <v>149</v>
      </c>
      <c r="E1474" s="242" t="s">
        <v>1</v>
      </c>
      <c r="F1474" s="243" t="s">
        <v>1817</v>
      </c>
      <c r="G1474" s="241"/>
      <c r="H1474" s="244">
        <v>2.7130000000000001</v>
      </c>
      <c r="I1474" s="245"/>
      <c r="J1474" s="241"/>
      <c r="K1474" s="241"/>
      <c r="L1474" s="246"/>
      <c r="M1474" s="247"/>
      <c r="N1474" s="248"/>
      <c r="O1474" s="248"/>
      <c r="P1474" s="248"/>
      <c r="Q1474" s="248"/>
      <c r="R1474" s="248"/>
      <c r="S1474" s="248"/>
      <c r="T1474" s="249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50" t="s">
        <v>149</v>
      </c>
      <c r="AU1474" s="250" t="s">
        <v>147</v>
      </c>
      <c r="AV1474" s="14" t="s">
        <v>147</v>
      </c>
      <c r="AW1474" s="14" t="s">
        <v>30</v>
      </c>
      <c r="AX1474" s="14" t="s">
        <v>73</v>
      </c>
      <c r="AY1474" s="250" t="s">
        <v>139</v>
      </c>
    </row>
    <row r="1475" s="13" customFormat="1">
      <c r="A1475" s="13"/>
      <c r="B1475" s="229"/>
      <c r="C1475" s="230"/>
      <c r="D1475" s="231" t="s">
        <v>149</v>
      </c>
      <c r="E1475" s="232" t="s">
        <v>1</v>
      </c>
      <c r="F1475" s="233" t="s">
        <v>1826</v>
      </c>
      <c r="G1475" s="230"/>
      <c r="H1475" s="232" t="s">
        <v>1</v>
      </c>
      <c r="I1475" s="234"/>
      <c r="J1475" s="230"/>
      <c r="K1475" s="230"/>
      <c r="L1475" s="235"/>
      <c r="M1475" s="236"/>
      <c r="N1475" s="237"/>
      <c r="O1475" s="237"/>
      <c r="P1475" s="237"/>
      <c r="Q1475" s="237"/>
      <c r="R1475" s="237"/>
      <c r="S1475" s="237"/>
      <c r="T1475" s="238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39" t="s">
        <v>149</v>
      </c>
      <c r="AU1475" s="239" t="s">
        <v>147</v>
      </c>
      <c r="AV1475" s="13" t="s">
        <v>81</v>
      </c>
      <c r="AW1475" s="13" t="s">
        <v>30</v>
      </c>
      <c r="AX1475" s="13" t="s">
        <v>73</v>
      </c>
      <c r="AY1475" s="239" t="s">
        <v>139</v>
      </c>
    </row>
    <row r="1476" s="14" customFormat="1">
      <c r="A1476" s="14"/>
      <c r="B1476" s="240"/>
      <c r="C1476" s="241"/>
      <c r="D1476" s="231" t="s">
        <v>149</v>
      </c>
      <c r="E1476" s="242" t="s">
        <v>1</v>
      </c>
      <c r="F1476" s="243" t="s">
        <v>1827</v>
      </c>
      <c r="G1476" s="241"/>
      <c r="H1476" s="244">
        <v>9.4969999999999999</v>
      </c>
      <c r="I1476" s="245"/>
      <c r="J1476" s="241"/>
      <c r="K1476" s="241"/>
      <c r="L1476" s="246"/>
      <c r="M1476" s="247"/>
      <c r="N1476" s="248"/>
      <c r="O1476" s="248"/>
      <c r="P1476" s="248"/>
      <c r="Q1476" s="248"/>
      <c r="R1476" s="248"/>
      <c r="S1476" s="248"/>
      <c r="T1476" s="249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50" t="s">
        <v>149</v>
      </c>
      <c r="AU1476" s="250" t="s">
        <v>147</v>
      </c>
      <c r="AV1476" s="14" t="s">
        <v>147</v>
      </c>
      <c r="AW1476" s="14" t="s">
        <v>30</v>
      </c>
      <c r="AX1476" s="14" t="s">
        <v>73</v>
      </c>
      <c r="AY1476" s="250" t="s">
        <v>139</v>
      </c>
    </row>
    <row r="1477" s="13" customFormat="1">
      <c r="A1477" s="13"/>
      <c r="B1477" s="229"/>
      <c r="C1477" s="230"/>
      <c r="D1477" s="231" t="s">
        <v>149</v>
      </c>
      <c r="E1477" s="232" t="s">
        <v>1</v>
      </c>
      <c r="F1477" s="233" t="s">
        <v>1828</v>
      </c>
      <c r="G1477" s="230"/>
      <c r="H1477" s="232" t="s">
        <v>1</v>
      </c>
      <c r="I1477" s="234"/>
      <c r="J1477" s="230"/>
      <c r="K1477" s="230"/>
      <c r="L1477" s="235"/>
      <c r="M1477" s="236"/>
      <c r="N1477" s="237"/>
      <c r="O1477" s="237"/>
      <c r="P1477" s="237"/>
      <c r="Q1477" s="237"/>
      <c r="R1477" s="237"/>
      <c r="S1477" s="237"/>
      <c r="T1477" s="238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39" t="s">
        <v>149</v>
      </c>
      <c r="AU1477" s="239" t="s">
        <v>147</v>
      </c>
      <c r="AV1477" s="13" t="s">
        <v>81</v>
      </c>
      <c r="AW1477" s="13" t="s">
        <v>30</v>
      </c>
      <c r="AX1477" s="13" t="s">
        <v>73</v>
      </c>
      <c r="AY1477" s="239" t="s">
        <v>139</v>
      </c>
    </row>
    <row r="1478" s="14" customFormat="1">
      <c r="A1478" s="14"/>
      <c r="B1478" s="240"/>
      <c r="C1478" s="241"/>
      <c r="D1478" s="231" t="s">
        <v>149</v>
      </c>
      <c r="E1478" s="242" t="s">
        <v>1</v>
      </c>
      <c r="F1478" s="243" t="s">
        <v>1827</v>
      </c>
      <c r="G1478" s="241"/>
      <c r="H1478" s="244">
        <v>9.4969999999999999</v>
      </c>
      <c r="I1478" s="245"/>
      <c r="J1478" s="241"/>
      <c r="K1478" s="241"/>
      <c r="L1478" s="246"/>
      <c r="M1478" s="247"/>
      <c r="N1478" s="248"/>
      <c r="O1478" s="248"/>
      <c r="P1478" s="248"/>
      <c r="Q1478" s="248"/>
      <c r="R1478" s="248"/>
      <c r="S1478" s="248"/>
      <c r="T1478" s="249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50" t="s">
        <v>149</v>
      </c>
      <c r="AU1478" s="250" t="s">
        <v>147</v>
      </c>
      <c r="AV1478" s="14" t="s">
        <v>147</v>
      </c>
      <c r="AW1478" s="14" t="s">
        <v>30</v>
      </c>
      <c r="AX1478" s="14" t="s">
        <v>73</v>
      </c>
      <c r="AY1478" s="250" t="s">
        <v>139</v>
      </c>
    </row>
    <row r="1479" s="15" customFormat="1">
      <c r="A1479" s="15"/>
      <c r="B1479" s="262"/>
      <c r="C1479" s="263"/>
      <c r="D1479" s="231" t="s">
        <v>149</v>
      </c>
      <c r="E1479" s="264" t="s">
        <v>1</v>
      </c>
      <c r="F1479" s="265" t="s">
        <v>170</v>
      </c>
      <c r="G1479" s="263"/>
      <c r="H1479" s="266">
        <v>28.491</v>
      </c>
      <c r="I1479" s="267"/>
      <c r="J1479" s="263"/>
      <c r="K1479" s="263"/>
      <c r="L1479" s="268"/>
      <c r="M1479" s="269"/>
      <c r="N1479" s="270"/>
      <c r="O1479" s="270"/>
      <c r="P1479" s="270"/>
      <c r="Q1479" s="270"/>
      <c r="R1479" s="270"/>
      <c r="S1479" s="270"/>
      <c r="T1479" s="271"/>
      <c r="U1479" s="15"/>
      <c r="V1479" s="15"/>
      <c r="W1479" s="15"/>
      <c r="X1479" s="15"/>
      <c r="Y1479" s="15"/>
      <c r="Z1479" s="15"/>
      <c r="AA1479" s="15"/>
      <c r="AB1479" s="15"/>
      <c r="AC1479" s="15"/>
      <c r="AD1479" s="15"/>
      <c r="AE1479" s="15"/>
      <c r="AT1479" s="272" t="s">
        <v>149</v>
      </c>
      <c r="AU1479" s="272" t="s">
        <v>147</v>
      </c>
      <c r="AV1479" s="15" t="s">
        <v>146</v>
      </c>
      <c r="AW1479" s="15" t="s">
        <v>30</v>
      </c>
      <c r="AX1479" s="15" t="s">
        <v>81</v>
      </c>
      <c r="AY1479" s="272" t="s">
        <v>139</v>
      </c>
    </row>
    <row r="1480" s="2" customFormat="1" ht="21.75" customHeight="1">
      <c r="A1480" s="38"/>
      <c r="B1480" s="39"/>
      <c r="C1480" s="215" t="s">
        <v>1829</v>
      </c>
      <c r="D1480" s="215" t="s">
        <v>142</v>
      </c>
      <c r="E1480" s="216" t="s">
        <v>1830</v>
      </c>
      <c r="F1480" s="217" t="s">
        <v>1831</v>
      </c>
      <c r="G1480" s="218" t="s">
        <v>166</v>
      </c>
      <c r="H1480" s="219">
        <v>9.4969999999999999</v>
      </c>
      <c r="I1480" s="220"/>
      <c r="J1480" s="221">
        <f>ROUND(I1480*H1480,2)</f>
        <v>0</v>
      </c>
      <c r="K1480" s="222"/>
      <c r="L1480" s="44"/>
      <c r="M1480" s="223" t="s">
        <v>1</v>
      </c>
      <c r="N1480" s="224" t="s">
        <v>39</v>
      </c>
      <c r="O1480" s="91"/>
      <c r="P1480" s="225">
        <f>O1480*H1480</f>
        <v>0</v>
      </c>
      <c r="Q1480" s="225">
        <v>2.0000000000000002E-05</v>
      </c>
      <c r="R1480" s="225">
        <f>Q1480*H1480</f>
        <v>0.00018994000000000001</v>
      </c>
      <c r="S1480" s="225">
        <v>0</v>
      </c>
      <c r="T1480" s="226">
        <f>S1480*H1480</f>
        <v>0</v>
      </c>
      <c r="U1480" s="38"/>
      <c r="V1480" s="38"/>
      <c r="W1480" s="38"/>
      <c r="X1480" s="38"/>
      <c r="Y1480" s="38"/>
      <c r="Z1480" s="38"/>
      <c r="AA1480" s="38"/>
      <c r="AB1480" s="38"/>
      <c r="AC1480" s="38"/>
      <c r="AD1480" s="38"/>
      <c r="AE1480" s="38"/>
      <c r="AR1480" s="227" t="s">
        <v>257</v>
      </c>
      <c r="AT1480" s="227" t="s">
        <v>142</v>
      </c>
      <c r="AU1480" s="227" t="s">
        <v>147</v>
      </c>
      <c r="AY1480" s="17" t="s">
        <v>139</v>
      </c>
      <c r="BE1480" s="228">
        <f>IF(N1480="základní",J1480,0)</f>
        <v>0</v>
      </c>
      <c r="BF1480" s="228">
        <f>IF(N1480="snížená",J1480,0)</f>
        <v>0</v>
      </c>
      <c r="BG1480" s="228">
        <f>IF(N1480="zákl. přenesená",J1480,0)</f>
        <v>0</v>
      </c>
      <c r="BH1480" s="228">
        <f>IF(N1480="sníž. přenesená",J1480,0)</f>
        <v>0</v>
      </c>
      <c r="BI1480" s="228">
        <f>IF(N1480="nulová",J1480,0)</f>
        <v>0</v>
      </c>
      <c r="BJ1480" s="17" t="s">
        <v>147</v>
      </c>
      <c r="BK1480" s="228">
        <f>ROUND(I1480*H1480,2)</f>
        <v>0</v>
      </c>
      <c r="BL1480" s="17" t="s">
        <v>257</v>
      </c>
      <c r="BM1480" s="227" t="s">
        <v>1832</v>
      </c>
    </row>
    <row r="1481" s="13" customFormat="1">
      <c r="A1481" s="13"/>
      <c r="B1481" s="229"/>
      <c r="C1481" s="230"/>
      <c r="D1481" s="231" t="s">
        <v>149</v>
      </c>
      <c r="E1481" s="232" t="s">
        <v>1</v>
      </c>
      <c r="F1481" s="233" t="s">
        <v>1812</v>
      </c>
      <c r="G1481" s="230"/>
      <c r="H1481" s="232" t="s">
        <v>1</v>
      </c>
      <c r="I1481" s="234"/>
      <c r="J1481" s="230"/>
      <c r="K1481" s="230"/>
      <c r="L1481" s="235"/>
      <c r="M1481" s="236"/>
      <c r="N1481" s="237"/>
      <c r="O1481" s="237"/>
      <c r="P1481" s="237"/>
      <c r="Q1481" s="237"/>
      <c r="R1481" s="237"/>
      <c r="S1481" s="237"/>
      <c r="T1481" s="238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39" t="s">
        <v>149</v>
      </c>
      <c r="AU1481" s="239" t="s">
        <v>147</v>
      </c>
      <c r="AV1481" s="13" t="s">
        <v>81</v>
      </c>
      <c r="AW1481" s="13" t="s">
        <v>30</v>
      </c>
      <c r="AX1481" s="13" t="s">
        <v>73</v>
      </c>
      <c r="AY1481" s="239" t="s">
        <v>139</v>
      </c>
    </row>
    <row r="1482" s="13" customFormat="1">
      <c r="A1482" s="13"/>
      <c r="B1482" s="229"/>
      <c r="C1482" s="230"/>
      <c r="D1482" s="231" t="s">
        <v>149</v>
      </c>
      <c r="E1482" s="232" t="s">
        <v>1</v>
      </c>
      <c r="F1482" s="233" t="s">
        <v>1813</v>
      </c>
      <c r="G1482" s="230"/>
      <c r="H1482" s="232" t="s">
        <v>1</v>
      </c>
      <c r="I1482" s="234"/>
      <c r="J1482" s="230"/>
      <c r="K1482" s="230"/>
      <c r="L1482" s="235"/>
      <c r="M1482" s="236"/>
      <c r="N1482" s="237"/>
      <c r="O1482" s="237"/>
      <c r="P1482" s="237"/>
      <c r="Q1482" s="237"/>
      <c r="R1482" s="237"/>
      <c r="S1482" s="237"/>
      <c r="T1482" s="238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39" t="s">
        <v>149</v>
      </c>
      <c r="AU1482" s="239" t="s">
        <v>147</v>
      </c>
      <c r="AV1482" s="13" t="s">
        <v>81</v>
      </c>
      <c r="AW1482" s="13" t="s">
        <v>30</v>
      </c>
      <c r="AX1482" s="13" t="s">
        <v>73</v>
      </c>
      <c r="AY1482" s="239" t="s">
        <v>139</v>
      </c>
    </row>
    <row r="1483" s="14" customFormat="1">
      <c r="A1483" s="14"/>
      <c r="B1483" s="240"/>
      <c r="C1483" s="241"/>
      <c r="D1483" s="231" t="s">
        <v>149</v>
      </c>
      <c r="E1483" s="242" t="s">
        <v>1</v>
      </c>
      <c r="F1483" s="243" t="s">
        <v>1814</v>
      </c>
      <c r="G1483" s="241"/>
      <c r="H1483" s="244">
        <v>3.3919999999999999</v>
      </c>
      <c r="I1483" s="245"/>
      <c r="J1483" s="241"/>
      <c r="K1483" s="241"/>
      <c r="L1483" s="246"/>
      <c r="M1483" s="247"/>
      <c r="N1483" s="248"/>
      <c r="O1483" s="248"/>
      <c r="P1483" s="248"/>
      <c r="Q1483" s="248"/>
      <c r="R1483" s="248"/>
      <c r="S1483" s="248"/>
      <c r="T1483" s="249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50" t="s">
        <v>149</v>
      </c>
      <c r="AU1483" s="250" t="s">
        <v>147</v>
      </c>
      <c r="AV1483" s="14" t="s">
        <v>147</v>
      </c>
      <c r="AW1483" s="14" t="s">
        <v>30</v>
      </c>
      <c r="AX1483" s="14" t="s">
        <v>73</v>
      </c>
      <c r="AY1483" s="250" t="s">
        <v>139</v>
      </c>
    </row>
    <row r="1484" s="13" customFormat="1">
      <c r="A1484" s="13"/>
      <c r="B1484" s="229"/>
      <c r="C1484" s="230"/>
      <c r="D1484" s="231" t="s">
        <v>149</v>
      </c>
      <c r="E1484" s="232" t="s">
        <v>1</v>
      </c>
      <c r="F1484" s="233" t="s">
        <v>1815</v>
      </c>
      <c r="G1484" s="230"/>
      <c r="H1484" s="232" t="s">
        <v>1</v>
      </c>
      <c r="I1484" s="234"/>
      <c r="J1484" s="230"/>
      <c r="K1484" s="230"/>
      <c r="L1484" s="235"/>
      <c r="M1484" s="236"/>
      <c r="N1484" s="237"/>
      <c r="O1484" s="237"/>
      <c r="P1484" s="237"/>
      <c r="Q1484" s="237"/>
      <c r="R1484" s="237"/>
      <c r="S1484" s="237"/>
      <c r="T1484" s="238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39" t="s">
        <v>149</v>
      </c>
      <c r="AU1484" s="239" t="s">
        <v>147</v>
      </c>
      <c r="AV1484" s="13" t="s">
        <v>81</v>
      </c>
      <c r="AW1484" s="13" t="s">
        <v>30</v>
      </c>
      <c r="AX1484" s="13" t="s">
        <v>73</v>
      </c>
      <c r="AY1484" s="239" t="s">
        <v>139</v>
      </c>
    </row>
    <row r="1485" s="14" customFormat="1">
      <c r="A1485" s="14"/>
      <c r="B1485" s="240"/>
      <c r="C1485" s="241"/>
      <c r="D1485" s="231" t="s">
        <v>149</v>
      </c>
      <c r="E1485" s="242" t="s">
        <v>1</v>
      </c>
      <c r="F1485" s="243" t="s">
        <v>1814</v>
      </c>
      <c r="G1485" s="241"/>
      <c r="H1485" s="244">
        <v>3.3919999999999999</v>
      </c>
      <c r="I1485" s="245"/>
      <c r="J1485" s="241"/>
      <c r="K1485" s="241"/>
      <c r="L1485" s="246"/>
      <c r="M1485" s="247"/>
      <c r="N1485" s="248"/>
      <c r="O1485" s="248"/>
      <c r="P1485" s="248"/>
      <c r="Q1485" s="248"/>
      <c r="R1485" s="248"/>
      <c r="S1485" s="248"/>
      <c r="T1485" s="249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50" t="s">
        <v>149</v>
      </c>
      <c r="AU1485" s="250" t="s">
        <v>147</v>
      </c>
      <c r="AV1485" s="14" t="s">
        <v>147</v>
      </c>
      <c r="AW1485" s="14" t="s">
        <v>30</v>
      </c>
      <c r="AX1485" s="14" t="s">
        <v>73</v>
      </c>
      <c r="AY1485" s="250" t="s">
        <v>139</v>
      </c>
    </row>
    <row r="1486" s="13" customFormat="1">
      <c r="A1486" s="13"/>
      <c r="B1486" s="229"/>
      <c r="C1486" s="230"/>
      <c r="D1486" s="231" t="s">
        <v>149</v>
      </c>
      <c r="E1486" s="232" t="s">
        <v>1</v>
      </c>
      <c r="F1486" s="233" t="s">
        <v>1816</v>
      </c>
      <c r="G1486" s="230"/>
      <c r="H1486" s="232" t="s">
        <v>1</v>
      </c>
      <c r="I1486" s="234"/>
      <c r="J1486" s="230"/>
      <c r="K1486" s="230"/>
      <c r="L1486" s="235"/>
      <c r="M1486" s="236"/>
      <c r="N1486" s="237"/>
      <c r="O1486" s="237"/>
      <c r="P1486" s="237"/>
      <c r="Q1486" s="237"/>
      <c r="R1486" s="237"/>
      <c r="S1486" s="237"/>
      <c r="T1486" s="238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39" t="s">
        <v>149</v>
      </c>
      <c r="AU1486" s="239" t="s">
        <v>147</v>
      </c>
      <c r="AV1486" s="13" t="s">
        <v>81</v>
      </c>
      <c r="AW1486" s="13" t="s">
        <v>30</v>
      </c>
      <c r="AX1486" s="13" t="s">
        <v>73</v>
      </c>
      <c r="AY1486" s="239" t="s">
        <v>139</v>
      </c>
    </row>
    <row r="1487" s="14" customFormat="1">
      <c r="A1487" s="14"/>
      <c r="B1487" s="240"/>
      <c r="C1487" s="241"/>
      <c r="D1487" s="231" t="s">
        <v>149</v>
      </c>
      <c r="E1487" s="242" t="s">
        <v>1</v>
      </c>
      <c r="F1487" s="243" t="s">
        <v>1817</v>
      </c>
      <c r="G1487" s="241"/>
      <c r="H1487" s="244">
        <v>2.7130000000000001</v>
      </c>
      <c r="I1487" s="245"/>
      <c r="J1487" s="241"/>
      <c r="K1487" s="241"/>
      <c r="L1487" s="246"/>
      <c r="M1487" s="247"/>
      <c r="N1487" s="248"/>
      <c r="O1487" s="248"/>
      <c r="P1487" s="248"/>
      <c r="Q1487" s="248"/>
      <c r="R1487" s="248"/>
      <c r="S1487" s="248"/>
      <c r="T1487" s="249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50" t="s">
        <v>149</v>
      </c>
      <c r="AU1487" s="250" t="s">
        <v>147</v>
      </c>
      <c r="AV1487" s="14" t="s">
        <v>147</v>
      </c>
      <c r="AW1487" s="14" t="s">
        <v>30</v>
      </c>
      <c r="AX1487" s="14" t="s">
        <v>73</v>
      </c>
      <c r="AY1487" s="250" t="s">
        <v>139</v>
      </c>
    </row>
    <row r="1488" s="15" customFormat="1">
      <c r="A1488" s="15"/>
      <c r="B1488" s="262"/>
      <c r="C1488" s="263"/>
      <c r="D1488" s="231" t="s">
        <v>149</v>
      </c>
      <c r="E1488" s="264" t="s">
        <v>1</v>
      </c>
      <c r="F1488" s="265" t="s">
        <v>170</v>
      </c>
      <c r="G1488" s="263"/>
      <c r="H1488" s="266">
        <v>9.4969999999999999</v>
      </c>
      <c r="I1488" s="267"/>
      <c r="J1488" s="263"/>
      <c r="K1488" s="263"/>
      <c r="L1488" s="268"/>
      <c r="M1488" s="269"/>
      <c r="N1488" s="270"/>
      <c r="O1488" s="270"/>
      <c r="P1488" s="270"/>
      <c r="Q1488" s="270"/>
      <c r="R1488" s="270"/>
      <c r="S1488" s="270"/>
      <c r="T1488" s="271"/>
      <c r="U1488" s="15"/>
      <c r="V1488" s="15"/>
      <c r="W1488" s="15"/>
      <c r="X1488" s="15"/>
      <c r="Y1488" s="15"/>
      <c r="Z1488" s="15"/>
      <c r="AA1488" s="15"/>
      <c r="AB1488" s="15"/>
      <c r="AC1488" s="15"/>
      <c r="AD1488" s="15"/>
      <c r="AE1488" s="15"/>
      <c r="AT1488" s="272" t="s">
        <v>149</v>
      </c>
      <c r="AU1488" s="272" t="s">
        <v>147</v>
      </c>
      <c r="AV1488" s="15" t="s">
        <v>146</v>
      </c>
      <c r="AW1488" s="15" t="s">
        <v>30</v>
      </c>
      <c r="AX1488" s="15" t="s">
        <v>81</v>
      </c>
      <c r="AY1488" s="272" t="s">
        <v>139</v>
      </c>
    </row>
    <row r="1489" s="2" customFormat="1" ht="24.15" customHeight="1">
      <c r="A1489" s="38"/>
      <c r="B1489" s="39"/>
      <c r="C1489" s="215" t="s">
        <v>1833</v>
      </c>
      <c r="D1489" s="215" t="s">
        <v>142</v>
      </c>
      <c r="E1489" s="216" t="s">
        <v>1834</v>
      </c>
      <c r="F1489" s="217" t="s">
        <v>1835</v>
      </c>
      <c r="G1489" s="218" t="s">
        <v>166</v>
      </c>
      <c r="H1489" s="219">
        <v>9.4969999999999999</v>
      </c>
      <c r="I1489" s="220"/>
      <c r="J1489" s="221">
        <f>ROUND(I1489*H1489,2)</f>
        <v>0</v>
      </c>
      <c r="K1489" s="222"/>
      <c r="L1489" s="44"/>
      <c r="M1489" s="223" t="s">
        <v>1</v>
      </c>
      <c r="N1489" s="224" t="s">
        <v>39</v>
      </c>
      <c r="O1489" s="91"/>
      <c r="P1489" s="225">
        <f>O1489*H1489</f>
        <v>0</v>
      </c>
      <c r="Q1489" s="225">
        <v>0.00017000000000000001</v>
      </c>
      <c r="R1489" s="225">
        <f>Q1489*H1489</f>
        <v>0.0016144900000000001</v>
      </c>
      <c r="S1489" s="225">
        <v>0</v>
      </c>
      <c r="T1489" s="226">
        <f>S1489*H1489</f>
        <v>0</v>
      </c>
      <c r="U1489" s="38"/>
      <c r="V1489" s="38"/>
      <c r="W1489" s="38"/>
      <c r="X1489" s="38"/>
      <c r="Y1489" s="38"/>
      <c r="Z1489" s="38"/>
      <c r="AA1489" s="38"/>
      <c r="AB1489" s="38"/>
      <c r="AC1489" s="38"/>
      <c r="AD1489" s="38"/>
      <c r="AE1489" s="38"/>
      <c r="AR1489" s="227" t="s">
        <v>257</v>
      </c>
      <c r="AT1489" s="227" t="s">
        <v>142</v>
      </c>
      <c r="AU1489" s="227" t="s">
        <v>147</v>
      </c>
      <c r="AY1489" s="17" t="s">
        <v>139</v>
      </c>
      <c r="BE1489" s="228">
        <f>IF(N1489="základní",J1489,0)</f>
        <v>0</v>
      </c>
      <c r="BF1489" s="228">
        <f>IF(N1489="snížená",J1489,0)</f>
        <v>0</v>
      </c>
      <c r="BG1489" s="228">
        <f>IF(N1489="zákl. přenesená",J1489,0)</f>
        <v>0</v>
      </c>
      <c r="BH1489" s="228">
        <f>IF(N1489="sníž. přenesená",J1489,0)</f>
        <v>0</v>
      </c>
      <c r="BI1489" s="228">
        <f>IF(N1489="nulová",J1489,0)</f>
        <v>0</v>
      </c>
      <c r="BJ1489" s="17" t="s">
        <v>147</v>
      </c>
      <c r="BK1489" s="228">
        <f>ROUND(I1489*H1489,2)</f>
        <v>0</v>
      </c>
      <c r="BL1489" s="17" t="s">
        <v>257</v>
      </c>
      <c r="BM1489" s="227" t="s">
        <v>1836</v>
      </c>
    </row>
    <row r="1490" s="13" customFormat="1">
      <c r="A1490" s="13"/>
      <c r="B1490" s="229"/>
      <c r="C1490" s="230"/>
      <c r="D1490" s="231" t="s">
        <v>149</v>
      </c>
      <c r="E1490" s="232" t="s">
        <v>1</v>
      </c>
      <c r="F1490" s="233" t="s">
        <v>1812</v>
      </c>
      <c r="G1490" s="230"/>
      <c r="H1490" s="232" t="s">
        <v>1</v>
      </c>
      <c r="I1490" s="234"/>
      <c r="J1490" s="230"/>
      <c r="K1490" s="230"/>
      <c r="L1490" s="235"/>
      <c r="M1490" s="236"/>
      <c r="N1490" s="237"/>
      <c r="O1490" s="237"/>
      <c r="P1490" s="237"/>
      <c r="Q1490" s="237"/>
      <c r="R1490" s="237"/>
      <c r="S1490" s="237"/>
      <c r="T1490" s="238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39" t="s">
        <v>149</v>
      </c>
      <c r="AU1490" s="239" t="s">
        <v>147</v>
      </c>
      <c r="AV1490" s="13" t="s">
        <v>81</v>
      </c>
      <c r="AW1490" s="13" t="s">
        <v>30</v>
      </c>
      <c r="AX1490" s="13" t="s">
        <v>73</v>
      </c>
      <c r="AY1490" s="239" t="s">
        <v>139</v>
      </c>
    </row>
    <row r="1491" s="13" customFormat="1">
      <c r="A1491" s="13"/>
      <c r="B1491" s="229"/>
      <c r="C1491" s="230"/>
      <c r="D1491" s="231" t="s">
        <v>149</v>
      </c>
      <c r="E1491" s="232" t="s">
        <v>1</v>
      </c>
      <c r="F1491" s="233" t="s">
        <v>1813</v>
      </c>
      <c r="G1491" s="230"/>
      <c r="H1491" s="232" t="s">
        <v>1</v>
      </c>
      <c r="I1491" s="234"/>
      <c r="J1491" s="230"/>
      <c r="K1491" s="230"/>
      <c r="L1491" s="235"/>
      <c r="M1491" s="236"/>
      <c r="N1491" s="237"/>
      <c r="O1491" s="237"/>
      <c r="P1491" s="237"/>
      <c r="Q1491" s="237"/>
      <c r="R1491" s="237"/>
      <c r="S1491" s="237"/>
      <c r="T1491" s="238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39" t="s">
        <v>149</v>
      </c>
      <c r="AU1491" s="239" t="s">
        <v>147</v>
      </c>
      <c r="AV1491" s="13" t="s">
        <v>81</v>
      </c>
      <c r="AW1491" s="13" t="s">
        <v>30</v>
      </c>
      <c r="AX1491" s="13" t="s">
        <v>73</v>
      </c>
      <c r="AY1491" s="239" t="s">
        <v>139</v>
      </c>
    </row>
    <row r="1492" s="14" customFormat="1">
      <c r="A1492" s="14"/>
      <c r="B1492" s="240"/>
      <c r="C1492" s="241"/>
      <c r="D1492" s="231" t="s">
        <v>149</v>
      </c>
      <c r="E1492" s="242" t="s">
        <v>1</v>
      </c>
      <c r="F1492" s="243" t="s">
        <v>1814</v>
      </c>
      <c r="G1492" s="241"/>
      <c r="H1492" s="244">
        <v>3.3919999999999999</v>
      </c>
      <c r="I1492" s="245"/>
      <c r="J1492" s="241"/>
      <c r="K1492" s="241"/>
      <c r="L1492" s="246"/>
      <c r="M1492" s="247"/>
      <c r="N1492" s="248"/>
      <c r="O1492" s="248"/>
      <c r="P1492" s="248"/>
      <c r="Q1492" s="248"/>
      <c r="R1492" s="248"/>
      <c r="S1492" s="248"/>
      <c r="T1492" s="249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50" t="s">
        <v>149</v>
      </c>
      <c r="AU1492" s="250" t="s">
        <v>147</v>
      </c>
      <c r="AV1492" s="14" t="s">
        <v>147</v>
      </c>
      <c r="AW1492" s="14" t="s">
        <v>30</v>
      </c>
      <c r="AX1492" s="14" t="s">
        <v>73</v>
      </c>
      <c r="AY1492" s="250" t="s">
        <v>139</v>
      </c>
    </row>
    <row r="1493" s="13" customFormat="1">
      <c r="A1493" s="13"/>
      <c r="B1493" s="229"/>
      <c r="C1493" s="230"/>
      <c r="D1493" s="231" t="s">
        <v>149</v>
      </c>
      <c r="E1493" s="232" t="s">
        <v>1</v>
      </c>
      <c r="F1493" s="233" t="s">
        <v>1815</v>
      </c>
      <c r="G1493" s="230"/>
      <c r="H1493" s="232" t="s">
        <v>1</v>
      </c>
      <c r="I1493" s="234"/>
      <c r="J1493" s="230"/>
      <c r="K1493" s="230"/>
      <c r="L1493" s="235"/>
      <c r="M1493" s="236"/>
      <c r="N1493" s="237"/>
      <c r="O1493" s="237"/>
      <c r="P1493" s="237"/>
      <c r="Q1493" s="237"/>
      <c r="R1493" s="237"/>
      <c r="S1493" s="237"/>
      <c r="T1493" s="238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39" t="s">
        <v>149</v>
      </c>
      <c r="AU1493" s="239" t="s">
        <v>147</v>
      </c>
      <c r="AV1493" s="13" t="s">
        <v>81</v>
      </c>
      <c r="AW1493" s="13" t="s">
        <v>30</v>
      </c>
      <c r="AX1493" s="13" t="s">
        <v>73</v>
      </c>
      <c r="AY1493" s="239" t="s">
        <v>139</v>
      </c>
    </row>
    <row r="1494" s="14" customFormat="1">
      <c r="A1494" s="14"/>
      <c r="B1494" s="240"/>
      <c r="C1494" s="241"/>
      <c r="D1494" s="231" t="s">
        <v>149</v>
      </c>
      <c r="E1494" s="242" t="s">
        <v>1</v>
      </c>
      <c r="F1494" s="243" t="s">
        <v>1814</v>
      </c>
      <c r="G1494" s="241"/>
      <c r="H1494" s="244">
        <v>3.3919999999999999</v>
      </c>
      <c r="I1494" s="245"/>
      <c r="J1494" s="241"/>
      <c r="K1494" s="241"/>
      <c r="L1494" s="246"/>
      <c r="M1494" s="247"/>
      <c r="N1494" s="248"/>
      <c r="O1494" s="248"/>
      <c r="P1494" s="248"/>
      <c r="Q1494" s="248"/>
      <c r="R1494" s="248"/>
      <c r="S1494" s="248"/>
      <c r="T1494" s="249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50" t="s">
        <v>149</v>
      </c>
      <c r="AU1494" s="250" t="s">
        <v>147</v>
      </c>
      <c r="AV1494" s="14" t="s">
        <v>147</v>
      </c>
      <c r="AW1494" s="14" t="s">
        <v>30</v>
      </c>
      <c r="AX1494" s="14" t="s">
        <v>73</v>
      </c>
      <c r="AY1494" s="250" t="s">
        <v>139</v>
      </c>
    </row>
    <row r="1495" s="13" customFormat="1">
      <c r="A1495" s="13"/>
      <c r="B1495" s="229"/>
      <c r="C1495" s="230"/>
      <c r="D1495" s="231" t="s">
        <v>149</v>
      </c>
      <c r="E1495" s="232" t="s">
        <v>1</v>
      </c>
      <c r="F1495" s="233" t="s">
        <v>1816</v>
      </c>
      <c r="G1495" s="230"/>
      <c r="H1495" s="232" t="s">
        <v>1</v>
      </c>
      <c r="I1495" s="234"/>
      <c r="J1495" s="230"/>
      <c r="K1495" s="230"/>
      <c r="L1495" s="235"/>
      <c r="M1495" s="236"/>
      <c r="N1495" s="237"/>
      <c r="O1495" s="237"/>
      <c r="P1495" s="237"/>
      <c r="Q1495" s="237"/>
      <c r="R1495" s="237"/>
      <c r="S1495" s="237"/>
      <c r="T1495" s="238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39" t="s">
        <v>149</v>
      </c>
      <c r="AU1495" s="239" t="s">
        <v>147</v>
      </c>
      <c r="AV1495" s="13" t="s">
        <v>81</v>
      </c>
      <c r="AW1495" s="13" t="s">
        <v>30</v>
      </c>
      <c r="AX1495" s="13" t="s">
        <v>73</v>
      </c>
      <c r="AY1495" s="239" t="s">
        <v>139</v>
      </c>
    </row>
    <row r="1496" s="14" customFormat="1">
      <c r="A1496" s="14"/>
      <c r="B1496" s="240"/>
      <c r="C1496" s="241"/>
      <c r="D1496" s="231" t="s">
        <v>149</v>
      </c>
      <c r="E1496" s="242" t="s">
        <v>1</v>
      </c>
      <c r="F1496" s="243" t="s">
        <v>1817</v>
      </c>
      <c r="G1496" s="241"/>
      <c r="H1496" s="244">
        <v>2.7130000000000001</v>
      </c>
      <c r="I1496" s="245"/>
      <c r="J1496" s="241"/>
      <c r="K1496" s="241"/>
      <c r="L1496" s="246"/>
      <c r="M1496" s="247"/>
      <c r="N1496" s="248"/>
      <c r="O1496" s="248"/>
      <c r="P1496" s="248"/>
      <c r="Q1496" s="248"/>
      <c r="R1496" s="248"/>
      <c r="S1496" s="248"/>
      <c r="T1496" s="249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T1496" s="250" t="s">
        <v>149</v>
      </c>
      <c r="AU1496" s="250" t="s">
        <v>147</v>
      </c>
      <c r="AV1496" s="14" t="s">
        <v>147</v>
      </c>
      <c r="AW1496" s="14" t="s">
        <v>30</v>
      </c>
      <c r="AX1496" s="14" t="s">
        <v>73</v>
      </c>
      <c r="AY1496" s="250" t="s">
        <v>139</v>
      </c>
    </row>
    <row r="1497" s="15" customFormat="1">
      <c r="A1497" s="15"/>
      <c r="B1497" s="262"/>
      <c r="C1497" s="263"/>
      <c r="D1497" s="231" t="s">
        <v>149</v>
      </c>
      <c r="E1497" s="264" t="s">
        <v>1</v>
      </c>
      <c r="F1497" s="265" t="s">
        <v>170</v>
      </c>
      <c r="G1497" s="263"/>
      <c r="H1497" s="266">
        <v>9.4969999999999999</v>
      </c>
      <c r="I1497" s="267"/>
      <c r="J1497" s="263"/>
      <c r="K1497" s="263"/>
      <c r="L1497" s="268"/>
      <c r="M1497" s="269"/>
      <c r="N1497" s="270"/>
      <c r="O1497" s="270"/>
      <c r="P1497" s="270"/>
      <c r="Q1497" s="270"/>
      <c r="R1497" s="270"/>
      <c r="S1497" s="270"/>
      <c r="T1497" s="271"/>
      <c r="U1497" s="15"/>
      <c r="V1497" s="15"/>
      <c r="W1497" s="15"/>
      <c r="X1497" s="15"/>
      <c r="Y1497" s="15"/>
      <c r="Z1497" s="15"/>
      <c r="AA1497" s="15"/>
      <c r="AB1497" s="15"/>
      <c r="AC1497" s="15"/>
      <c r="AD1497" s="15"/>
      <c r="AE1497" s="15"/>
      <c r="AT1497" s="272" t="s">
        <v>149</v>
      </c>
      <c r="AU1497" s="272" t="s">
        <v>147</v>
      </c>
      <c r="AV1497" s="15" t="s">
        <v>146</v>
      </c>
      <c r="AW1497" s="15" t="s">
        <v>30</v>
      </c>
      <c r="AX1497" s="15" t="s">
        <v>81</v>
      </c>
      <c r="AY1497" s="272" t="s">
        <v>139</v>
      </c>
    </row>
    <row r="1498" s="2" customFormat="1" ht="24.15" customHeight="1">
      <c r="A1498" s="38"/>
      <c r="B1498" s="39"/>
      <c r="C1498" s="215" t="s">
        <v>1837</v>
      </c>
      <c r="D1498" s="215" t="s">
        <v>142</v>
      </c>
      <c r="E1498" s="216" t="s">
        <v>1838</v>
      </c>
      <c r="F1498" s="217" t="s">
        <v>1839</v>
      </c>
      <c r="G1498" s="218" t="s">
        <v>166</v>
      </c>
      <c r="H1498" s="219">
        <v>9.4969999999999999</v>
      </c>
      <c r="I1498" s="220"/>
      <c r="J1498" s="221">
        <f>ROUND(I1498*H1498,2)</f>
        <v>0</v>
      </c>
      <c r="K1498" s="222"/>
      <c r="L1498" s="44"/>
      <c r="M1498" s="223" t="s">
        <v>1</v>
      </c>
      <c r="N1498" s="224" t="s">
        <v>39</v>
      </c>
      <c r="O1498" s="91"/>
      <c r="P1498" s="225">
        <f>O1498*H1498</f>
        <v>0</v>
      </c>
      <c r="Q1498" s="225">
        <v>0.00012999999999999999</v>
      </c>
      <c r="R1498" s="225">
        <f>Q1498*H1498</f>
        <v>0.0012346099999999999</v>
      </c>
      <c r="S1498" s="225">
        <v>0</v>
      </c>
      <c r="T1498" s="226">
        <f>S1498*H1498</f>
        <v>0</v>
      </c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R1498" s="227" t="s">
        <v>257</v>
      </c>
      <c r="AT1498" s="227" t="s">
        <v>142</v>
      </c>
      <c r="AU1498" s="227" t="s">
        <v>147</v>
      </c>
      <c r="AY1498" s="17" t="s">
        <v>139</v>
      </c>
      <c r="BE1498" s="228">
        <f>IF(N1498="základní",J1498,0)</f>
        <v>0</v>
      </c>
      <c r="BF1498" s="228">
        <f>IF(N1498="snížená",J1498,0)</f>
        <v>0</v>
      </c>
      <c r="BG1498" s="228">
        <f>IF(N1498="zákl. přenesená",J1498,0)</f>
        <v>0</v>
      </c>
      <c r="BH1498" s="228">
        <f>IF(N1498="sníž. přenesená",J1498,0)</f>
        <v>0</v>
      </c>
      <c r="BI1498" s="228">
        <f>IF(N1498="nulová",J1498,0)</f>
        <v>0</v>
      </c>
      <c r="BJ1498" s="17" t="s">
        <v>147</v>
      </c>
      <c r="BK1498" s="228">
        <f>ROUND(I1498*H1498,2)</f>
        <v>0</v>
      </c>
      <c r="BL1498" s="17" t="s">
        <v>257</v>
      </c>
      <c r="BM1498" s="227" t="s">
        <v>1840</v>
      </c>
    </row>
    <row r="1499" s="13" customFormat="1">
      <c r="A1499" s="13"/>
      <c r="B1499" s="229"/>
      <c r="C1499" s="230"/>
      <c r="D1499" s="231" t="s">
        <v>149</v>
      </c>
      <c r="E1499" s="232" t="s">
        <v>1</v>
      </c>
      <c r="F1499" s="233" t="s">
        <v>1812</v>
      </c>
      <c r="G1499" s="230"/>
      <c r="H1499" s="232" t="s">
        <v>1</v>
      </c>
      <c r="I1499" s="234"/>
      <c r="J1499" s="230"/>
      <c r="K1499" s="230"/>
      <c r="L1499" s="235"/>
      <c r="M1499" s="236"/>
      <c r="N1499" s="237"/>
      <c r="O1499" s="237"/>
      <c r="P1499" s="237"/>
      <c r="Q1499" s="237"/>
      <c r="R1499" s="237"/>
      <c r="S1499" s="237"/>
      <c r="T1499" s="238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39" t="s">
        <v>149</v>
      </c>
      <c r="AU1499" s="239" t="s">
        <v>147</v>
      </c>
      <c r="AV1499" s="13" t="s">
        <v>81</v>
      </c>
      <c r="AW1499" s="13" t="s">
        <v>30</v>
      </c>
      <c r="AX1499" s="13" t="s">
        <v>73</v>
      </c>
      <c r="AY1499" s="239" t="s">
        <v>139</v>
      </c>
    </row>
    <row r="1500" s="13" customFormat="1">
      <c r="A1500" s="13"/>
      <c r="B1500" s="229"/>
      <c r="C1500" s="230"/>
      <c r="D1500" s="231" t="s">
        <v>149</v>
      </c>
      <c r="E1500" s="232" t="s">
        <v>1</v>
      </c>
      <c r="F1500" s="233" t="s">
        <v>1813</v>
      </c>
      <c r="G1500" s="230"/>
      <c r="H1500" s="232" t="s">
        <v>1</v>
      </c>
      <c r="I1500" s="234"/>
      <c r="J1500" s="230"/>
      <c r="K1500" s="230"/>
      <c r="L1500" s="235"/>
      <c r="M1500" s="236"/>
      <c r="N1500" s="237"/>
      <c r="O1500" s="237"/>
      <c r="P1500" s="237"/>
      <c r="Q1500" s="237"/>
      <c r="R1500" s="237"/>
      <c r="S1500" s="237"/>
      <c r="T1500" s="238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39" t="s">
        <v>149</v>
      </c>
      <c r="AU1500" s="239" t="s">
        <v>147</v>
      </c>
      <c r="AV1500" s="13" t="s">
        <v>81</v>
      </c>
      <c r="AW1500" s="13" t="s">
        <v>30</v>
      </c>
      <c r="AX1500" s="13" t="s">
        <v>73</v>
      </c>
      <c r="AY1500" s="239" t="s">
        <v>139</v>
      </c>
    </row>
    <row r="1501" s="14" customFormat="1">
      <c r="A1501" s="14"/>
      <c r="B1501" s="240"/>
      <c r="C1501" s="241"/>
      <c r="D1501" s="231" t="s">
        <v>149</v>
      </c>
      <c r="E1501" s="242" t="s">
        <v>1</v>
      </c>
      <c r="F1501" s="243" t="s">
        <v>1814</v>
      </c>
      <c r="G1501" s="241"/>
      <c r="H1501" s="244">
        <v>3.3919999999999999</v>
      </c>
      <c r="I1501" s="245"/>
      <c r="J1501" s="241"/>
      <c r="K1501" s="241"/>
      <c r="L1501" s="246"/>
      <c r="M1501" s="247"/>
      <c r="N1501" s="248"/>
      <c r="O1501" s="248"/>
      <c r="P1501" s="248"/>
      <c r="Q1501" s="248"/>
      <c r="R1501" s="248"/>
      <c r="S1501" s="248"/>
      <c r="T1501" s="249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T1501" s="250" t="s">
        <v>149</v>
      </c>
      <c r="AU1501" s="250" t="s">
        <v>147</v>
      </c>
      <c r="AV1501" s="14" t="s">
        <v>147</v>
      </c>
      <c r="AW1501" s="14" t="s">
        <v>30</v>
      </c>
      <c r="AX1501" s="14" t="s">
        <v>73</v>
      </c>
      <c r="AY1501" s="250" t="s">
        <v>139</v>
      </c>
    </row>
    <row r="1502" s="13" customFormat="1">
      <c r="A1502" s="13"/>
      <c r="B1502" s="229"/>
      <c r="C1502" s="230"/>
      <c r="D1502" s="231" t="s">
        <v>149</v>
      </c>
      <c r="E1502" s="232" t="s">
        <v>1</v>
      </c>
      <c r="F1502" s="233" t="s">
        <v>1815</v>
      </c>
      <c r="G1502" s="230"/>
      <c r="H1502" s="232" t="s">
        <v>1</v>
      </c>
      <c r="I1502" s="234"/>
      <c r="J1502" s="230"/>
      <c r="K1502" s="230"/>
      <c r="L1502" s="235"/>
      <c r="M1502" s="236"/>
      <c r="N1502" s="237"/>
      <c r="O1502" s="237"/>
      <c r="P1502" s="237"/>
      <c r="Q1502" s="237"/>
      <c r="R1502" s="237"/>
      <c r="S1502" s="237"/>
      <c r="T1502" s="238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39" t="s">
        <v>149</v>
      </c>
      <c r="AU1502" s="239" t="s">
        <v>147</v>
      </c>
      <c r="AV1502" s="13" t="s">
        <v>81</v>
      </c>
      <c r="AW1502" s="13" t="s">
        <v>30</v>
      </c>
      <c r="AX1502" s="13" t="s">
        <v>73</v>
      </c>
      <c r="AY1502" s="239" t="s">
        <v>139</v>
      </c>
    </row>
    <row r="1503" s="14" customFormat="1">
      <c r="A1503" s="14"/>
      <c r="B1503" s="240"/>
      <c r="C1503" s="241"/>
      <c r="D1503" s="231" t="s">
        <v>149</v>
      </c>
      <c r="E1503" s="242" t="s">
        <v>1</v>
      </c>
      <c r="F1503" s="243" t="s">
        <v>1814</v>
      </c>
      <c r="G1503" s="241"/>
      <c r="H1503" s="244">
        <v>3.3919999999999999</v>
      </c>
      <c r="I1503" s="245"/>
      <c r="J1503" s="241"/>
      <c r="K1503" s="241"/>
      <c r="L1503" s="246"/>
      <c r="M1503" s="247"/>
      <c r="N1503" s="248"/>
      <c r="O1503" s="248"/>
      <c r="P1503" s="248"/>
      <c r="Q1503" s="248"/>
      <c r="R1503" s="248"/>
      <c r="S1503" s="248"/>
      <c r="T1503" s="249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T1503" s="250" t="s">
        <v>149</v>
      </c>
      <c r="AU1503" s="250" t="s">
        <v>147</v>
      </c>
      <c r="AV1503" s="14" t="s">
        <v>147</v>
      </c>
      <c r="AW1503" s="14" t="s">
        <v>30</v>
      </c>
      <c r="AX1503" s="14" t="s">
        <v>73</v>
      </c>
      <c r="AY1503" s="250" t="s">
        <v>139</v>
      </c>
    </row>
    <row r="1504" s="13" customFormat="1">
      <c r="A1504" s="13"/>
      <c r="B1504" s="229"/>
      <c r="C1504" s="230"/>
      <c r="D1504" s="231" t="s">
        <v>149</v>
      </c>
      <c r="E1504" s="232" t="s">
        <v>1</v>
      </c>
      <c r="F1504" s="233" t="s">
        <v>1816</v>
      </c>
      <c r="G1504" s="230"/>
      <c r="H1504" s="232" t="s">
        <v>1</v>
      </c>
      <c r="I1504" s="234"/>
      <c r="J1504" s="230"/>
      <c r="K1504" s="230"/>
      <c r="L1504" s="235"/>
      <c r="M1504" s="236"/>
      <c r="N1504" s="237"/>
      <c r="O1504" s="237"/>
      <c r="P1504" s="237"/>
      <c r="Q1504" s="237"/>
      <c r="R1504" s="237"/>
      <c r="S1504" s="237"/>
      <c r="T1504" s="238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39" t="s">
        <v>149</v>
      </c>
      <c r="AU1504" s="239" t="s">
        <v>147</v>
      </c>
      <c r="AV1504" s="13" t="s">
        <v>81</v>
      </c>
      <c r="AW1504" s="13" t="s">
        <v>30</v>
      </c>
      <c r="AX1504" s="13" t="s">
        <v>73</v>
      </c>
      <c r="AY1504" s="239" t="s">
        <v>139</v>
      </c>
    </row>
    <row r="1505" s="14" customFormat="1">
      <c r="A1505" s="14"/>
      <c r="B1505" s="240"/>
      <c r="C1505" s="241"/>
      <c r="D1505" s="231" t="s">
        <v>149</v>
      </c>
      <c r="E1505" s="242" t="s">
        <v>1</v>
      </c>
      <c r="F1505" s="243" t="s">
        <v>1817</v>
      </c>
      <c r="G1505" s="241"/>
      <c r="H1505" s="244">
        <v>2.7130000000000001</v>
      </c>
      <c r="I1505" s="245"/>
      <c r="J1505" s="241"/>
      <c r="K1505" s="241"/>
      <c r="L1505" s="246"/>
      <c r="M1505" s="247"/>
      <c r="N1505" s="248"/>
      <c r="O1505" s="248"/>
      <c r="P1505" s="248"/>
      <c r="Q1505" s="248"/>
      <c r="R1505" s="248"/>
      <c r="S1505" s="248"/>
      <c r="T1505" s="249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T1505" s="250" t="s">
        <v>149</v>
      </c>
      <c r="AU1505" s="250" t="s">
        <v>147</v>
      </c>
      <c r="AV1505" s="14" t="s">
        <v>147</v>
      </c>
      <c r="AW1505" s="14" t="s">
        <v>30</v>
      </c>
      <c r="AX1505" s="14" t="s">
        <v>73</v>
      </c>
      <c r="AY1505" s="250" t="s">
        <v>139</v>
      </c>
    </row>
    <row r="1506" s="15" customFormat="1">
      <c r="A1506" s="15"/>
      <c r="B1506" s="262"/>
      <c r="C1506" s="263"/>
      <c r="D1506" s="231" t="s">
        <v>149</v>
      </c>
      <c r="E1506" s="264" t="s">
        <v>1</v>
      </c>
      <c r="F1506" s="265" t="s">
        <v>170</v>
      </c>
      <c r="G1506" s="263"/>
      <c r="H1506" s="266">
        <v>9.4969999999999999</v>
      </c>
      <c r="I1506" s="267"/>
      <c r="J1506" s="263"/>
      <c r="K1506" s="263"/>
      <c r="L1506" s="268"/>
      <c r="M1506" s="269"/>
      <c r="N1506" s="270"/>
      <c r="O1506" s="270"/>
      <c r="P1506" s="270"/>
      <c r="Q1506" s="270"/>
      <c r="R1506" s="270"/>
      <c r="S1506" s="270"/>
      <c r="T1506" s="271"/>
      <c r="U1506" s="15"/>
      <c r="V1506" s="15"/>
      <c r="W1506" s="15"/>
      <c r="X1506" s="15"/>
      <c r="Y1506" s="15"/>
      <c r="Z1506" s="15"/>
      <c r="AA1506" s="15"/>
      <c r="AB1506" s="15"/>
      <c r="AC1506" s="15"/>
      <c r="AD1506" s="15"/>
      <c r="AE1506" s="15"/>
      <c r="AT1506" s="272" t="s">
        <v>149</v>
      </c>
      <c r="AU1506" s="272" t="s">
        <v>147</v>
      </c>
      <c r="AV1506" s="15" t="s">
        <v>146</v>
      </c>
      <c r="AW1506" s="15" t="s">
        <v>30</v>
      </c>
      <c r="AX1506" s="15" t="s">
        <v>81</v>
      </c>
      <c r="AY1506" s="272" t="s">
        <v>139</v>
      </c>
    </row>
    <row r="1507" s="2" customFormat="1" ht="24.15" customHeight="1">
      <c r="A1507" s="38"/>
      <c r="B1507" s="39"/>
      <c r="C1507" s="215" t="s">
        <v>1841</v>
      </c>
      <c r="D1507" s="215" t="s">
        <v>142</v>
      </c>
      <c r="E1507" s="216" t="s">
        <v>1842</v>
      </c>
      <c r="F1507" s="217" t="s">
        <v>1843</v>
      </c>
      <c r="G1507" s="218" t="s">
        <v>166</v>
      </c>
      <c r="H1507" s="219">
        <v>9.4969999999999999</v>
      </c>
      <c r="I1507" s="220"/>
      <c r="J1507" s="221">
        <f>ROUND(I1507*H1507,2)</f>
        <v>0</v>
      </c>
      <c r="K1507" s="222"/>
      <c r="L1507" s="44"/>
      <c r="M1507" s="223" t="s">
        <v>1</v>
      </c>
      <c r="N1507" s="224" t="s">
        <v>39</v>
      </c>
      <c r="O1507" s="91"/>
      <c r="P1507" s="225">
        <f>O1507*H1507</f>
        <v>0</v>
      </c>
      <c r="Q1507" s="225">
        <v>0.00012</v>
      </c>
      <c r="R1507" s="225">
        <f>Q1507*H1507</f>
        <v>0.0011396399999999999</v>
      </c>
      <c r="S1507" s="225">
        <v>0</v>
      </c>
      <c r="T1507" s="226">
        <f>S1507*H1507</f>
        <v>0</v>
      </c>
      <c r="U1507" s="38"/>
      <c r="V1507" s="38"/>
      <c r="W1507" s="38"/>
      <c r="X1507" s="38"/>
      <c r="Y1507" s="38"/>
      <c r="Z1507" s="38"/>
      <c r="AA1507" s="38"/>
      <c r="AB1507" s="38"/>
      <c r="AC1507" s="38"/>
      <c r="AD1507" s="38"/>
      <c r="AE1507" s="38"/>
      <c r="AR1507" s="227" t="s">
        <v>257</v>
      </c>
      <c r="AT1507" s="227" t="s">
        <v>142</v>
      </c>
      <c r="AU1507" s="227" t="s">
        <v>147</v>
      </c>
      <c r="AY1507" s="17" t="s">
        <v>139</v>
      </c>
      <c r="BE1507" s="228">
        <f>IF(N1507="základní",J1507,0)</f>
        <v>0</v>
      </c>
      <c r="BF1507" s="228">
        <f>IF(N1507="snížená",J1507,0)</f>
        <v>0</v>
      </c>
      <c r="BG1507" s="228">
        <f>IF(N1507="zákl. přenesená",J1507,0)</f>
        <v>0</v>
      </c>
      <c r="BH1507" s="228">
        <f>IF(N1507="sníž. přenesená",J1507,0)</f>
        <v>0</v>
      </c>
      <c r="BI1507" s="228">
        <f>IF(N1507="nulová",J1507,0)</f>
        <v>0</v>
      </c>
      <c r="BJ1507" s="17" t="s">
        <v>147</v>
      </c>
      <c r="BK1507" s="228">
        <f>ROUND(I1507*H1507,2)</f>
        <v>0</v>
      </c>
      <c r="BL1507" s="17" t="s">
        <v>257</v>
      </c>
      <c r="BM1507" s="227" t="s">
        <v>1844</v>
      </c>
    </row>
    <row r="1508" s="13" customFormat="1">
      <c r="A1508" s="13"/>
      <c r="B1508" s="229"/>
      <c r="C1508" s="230"/>
      <c r="D1508" s="231" t="s">
        <v>149</v>
      </c>
      <c r="E1508" s="232" t="s">
        <v>1</v>
      </c>
      <c r="F1508" s="233" t="s">
        <v>1812</v>
      </c>
      <c r="G1508" s="230"/>
      <c r="H1508" s="232" t="s">
        <v>1</v>
      </c>
      <c r="I1508" s="234"/>
      <c r="J1508" s="230"/>
      <c r="K1508" s="230"/>
      <c r="L1508" s="235"/>
      <c r="M1508" s="236"/>
      <c r="N1508" s="237"/>
      <c r="O1508" s="237"/>
      <c r="P1508" s="237"/>
      <c r="Q1508" s="237"/>
      <c r="R1508" s="237"/>
      <c r="S1508" s="237"/>
      <c r="T1508" s="238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39" t="s">
        <v>149</v>
      </c>
      <c r="AU1508" s="239" t="s">
        <v>147</v>
      </c>
      <c r="AV1508" s="13" t="s">
        <v>81</v>
      </c>
      <c r="AW1508" s="13" t="s">
        <v>30</v>
      </c>
      <c r="AX1508" s="13" t="s">
        <v>73</v>
      </c>
      <c r="AY1508" s="239" t="s">
        <v>139</v>
      </c>
    </row>
    <row r="1509" s="13" customFormat="1">
      <c r="A1509" s="13"/>
      <c r="B1509" s="229"/>
      <c r="C1509" s="230"/>
      <c r="D1509" s="231" t="s">
        <v>149</v>
      </c>
      <c r="E1509" s="232" t="s">
        <v>1</v>
      </c>
      <c r="F1509" s="233" t="s">
        <v>1813</v>
      </c>
      <c r="G1509" s="230"/>
      <c r="H1509" s="232" t="s">
        <v>1</v>
      </c>
      <c r="I1509" s="234"/>
      <c r="J1509" s="230"/>
      <c r="K1509" s="230"/>
      <c r="L1509" s="235"/>
      <c r="M1509" s="236"/>
      <c r="N1509" s="237"/>
      <c r="O1509" s="237"/>
      <c r="P1509" s="237"/>
      <c r="Q1509" s="237"/>
      <c r="R1509" s="237"/>
      <c r="S1509" s="237"/>
      <c r="T1509" s="238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39" t="s">
        <v>149</v>
      </c>
      <c r="AU1509" s="239" t="s">
        <v>147</v>
      </c>
      <c r="AV1509" s="13" t="s">
        <v>81</v>
      </c>
      <c r="AW1509" s="13" t="s">
        <v>30</v>
      </c>
      <c r="AX1509" s="13" t="s">
        <v>73</v>
      </c>
      <c r="AY1509" s="239" t="s">
        <v>139</v>
      </c>
    </row>
    <row r="1510" s="14" customFormat="1">
      <c r="A1510" s="14"/>
      <c r="B1510" s="240"/>
      <c r="C1510" s="241"/>
      <c r="D1510" s="231" t="s">
        <v>149</v>
      </c>
      <c r="E1510" s="242" t="s">
        <v>1</v>
      </c>
      <c r="F1510" s="243" t="s">
        <v>1814</v>
      </c>
      <c r="G1510" s="241"/>
      <c r="H1510" s="244">
        <v>3.3919999999999999</v>
      </c>
      <c r="I1510" s="245"/>
      <c r="J1510" s="241"/>
      <c r="K1510" s="241"/>
      <c r="L1510" s="246"/>
      <c r="M1510" s="247"/>
      <c r="N1510" s="248"/>
      <c r="O1510" s="248"/>
      <c r="P1510" s="248"/>
      <c r="Q1510" s="248"/>
      <c r="R1510" s="248"/>
      <c r="S1510" s="248"/>
      <c r="T1510" s="249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T1510" s="250" t="s">
        <v>149</v>
      </c>
      <c r="AU1510" s="250" t="s">
        <v>147</v>
      </c>
      <c r="AV1510" s="14" t="s">
        <v>147</v>
      </c>
      <c r="AW1510" s="14" t="s">
        <v>30</v>
      </c>
      <c r="AX1510" s="14" t="s">
        <v>73</v>
      </c>
      <c r="AY1510" s="250" t="s">
        <v>139</v>
      </c>
    </row>
    <row r="1511" s="13" customFormat="1">
      <c r="A1511" s="13"/>
      <c r="B1511" s="229"/>
      <c r="C1511" s="230"/>
      <c r="D1511" s="231" t="s">
        <v>149</v>
      </c>
      <c r="E1511" s="232" t="s">
        <v>1</v>
      </c>
      <c r="F1511" s="233" t="s">
        <v>1815</v>
      </c>
      <c r="G1511" s="230"/>
      <c r="H1511" s="232" t="s">
        <v>1</v>
      </c>
      <c r="I1511" s="234"/>
      <c r="J1511" s="230"/>
      <c r="K1511" s="230"/>
      <c r="L1511" s="235"/>
      <c r="M1511" s="236"/>
      <c r="N1511" s="237"/>
      <c r="O1511" s="237"/>
      <c r="P1511" s="237"/>
      <c r="Q1511" s="237"/>
      <c r="R1511" s="237"/>
      <c r="S1511" s="237"/>
      <c r="T1511" s="238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39" t="s">
        <v>149</v>
      </c>
      <c r="AU1511" s="239" t="s">
        <v>147</v>
      </c>
      <c r="AV1511" s="13" t="s">
        <v>81</v>
      </c>
      <c r="AW1511" s="13" t="s">
        <v>30</v>
      </c>
      <c r="AX1511" s="13" t="s">
        <v>73</v>
      </c>
      <c r="AY1511" s="239" t="s">
        <v>139</v>
      </c>
    </row>
    <row r="1512" s="14" customFormat="1">
      <c r="A1512" s="14"/>
      <c r="B1512" s="240"/>
      <c r="C1512" s="241"/>
      <c r="D1512" s="231" t="s">
        <v>149</v>
      </c>
      <c r="E1512" s="242" t="s">
        <v>1</v>
      </c>
      <c r="F1512" s="243" t="s">
        <v>1814</v>
      </c>
      <c r="G1512" s="241"/>
      <c r="H1512" s="244">
        <v>3.3919999999999999</v>
      </c>
      <c r="I1512" s="245"/>
      <c r="J1512" s="241"/>
      <c r="K1512" s="241"/>
      <c r="L1512" s="246"/>
      <c r="M1512" s="247"/>
      <c r="N1512" s="248"/>
      <c r="O1512" s="248"/>
      <c r="P1512" s="248"/>
      <c r="Q1512" s="248"/>
      <c r="R1512" s="248"/>
      <c r="S1512" s="248"/>
      <c r="T1512" s="249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50" t="s">
        <v>149</v>
      </c>
      <c r="AU1512" s="250" t="s">
        <v>147</v>
      </c>
      <c r="AV1512" s="14" t="s">
        <v>147</v>
      </c>
      <c r="AW1512" s="14" t="s">
        <v>30</v>
      </c>
      <c r="AX1512" s="14" t="s">
        <v>73</v>
      </c>
      <c r="AY1512" s="250" t="s">
        <v>139</v>
      </c>
    </row>
    <row r="1513" s="13" customFormat="1">
      <c r="A1513" s="13"/>
      <c r="B1513" s="229"/>
      <c r="C1513" s="230"/>
      <c r="D1513" s="231" t="s">
        <v>149</v>
      </c>
      <c r="E1513" s="232" t="s">
        <v>1</v>
      </c>
      <c r="F1513" s="233" t="s">
        <v>1816</v>
      </c>
      <c r="G1513" s="230"/>
      <c r="H1513" s="232" t="s">
        <v>1</v>
      </c>
      <c r="I1513" s="234"/>
      <c r="J1513" s="230"/>
      <c r="K1513" s="230"/>
      <c r="L1513" s="235"/>
      <c r="M1513" s="236"/>
      <c r="N1513" s="237"/>
      <c r="O1513" s="237"/>
      <c r="P1513" s="237"/>
      <c r="Q1513" s="237"/>
      <c r="R1513" s="237"/>
      <c r="S1513" s="237"/>
      <c r="T1513" s="238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39" t="s">
        <v>149</v>
      </c>
      <c r="AU1513" s="239" t="s">
        <v>147</v>
      </c>
      <c r="AV1513" s="13" t="s">
        <v>81</v>
      </c>
      <c r="AW1513" s="13" t="s">
        <v>30</v>
      </c>
      <c r="AX1513" s="13" t="s">
        <v>73</v>
      </c>
      <c r="AY1513" s="239" t="s">
        <v>139</v>
      </c>
    </row>
    <row r="1514" s="14" customFormat="1">
      <c r="A1514" s="14"/>
      <c r="B1514" s="240"/>
      <c r="C1514" s="241"/>
      <c r="D1514" s="231" t="s">
        <v>149</v>
      </c>
      <c r="E1514" s="242" t="s">
        <v>1</v>
      </c>
      <c r="F1514" s="243" t="s">
        <v>1817</v>
      </c>
      <c r="G1514" s="241"/>
      <c r="H1514" s="244">
        <v>2.7130000000000001</v>
      </c>
      <c r="I1514" s="245"/>
      <c r="J1514" s="241"/>
      <c r="K1514" s="241"/>
      <c r="L1514" s="246"/>
      <c r="M1514" s="247"/>
      <c r="N1514" s="248"/>
      <c r="O1514" s="248"/>
      <c r="P1514" s="248"/>
      <c r="Q1514" s="248"/>
      <c r="R1514" s="248"/>
      <c r="S1514" s="248"/>
      <c r="T1514" s="249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50" t="s">
        <v>149</v>
      </c>
      <c r="AU1514" s="250" t="s">
        <v>147</v>
      </c>
      <c r="AV1514" s="14" t="s">
        <v>147</v>
      </c>
      <c r="AW1514" s="14" t="s">
        <v>30</v>
      </c>
      <c r="AX1514" s="14" t="s">
        <v>73</v>
      </c>
      <c r="AY1514" s="250" t="s">
        <v>139</v>
      </c>
    </row>
    <row r="1515" s="15" customFormat="1">
      <c r="A1515" s="15"/>
      <c r="B1515" s="262"/>
      <c r="C1515" s="263"/>
      <c r="D1515" s="231" t="s">
        <v>149</v>
      </c>
      <c r="E1515" s="264" t="s">
        <v>1</v>
      </c>
      <c r="F1515" s="265" t="s">
        <v>170</v>
      </c>
      <c r="G1515" s="263"/>
      <c r="H1515" s="266">
        <v>9.4969999999999999</v>
      </c>
      <c r="I1515" s="267"/>
      <c r="J1515" s="263"/>
      <c r="K1515" s="263"/>
      <c r="L1515" s="268"/>
      <c r="M1515" s="269"/>
      <c r="N1515" s="270"/>
      <c r="O1515" s="270"/>
      <c r="P1515" s="270"/>
      <c r="Q1515" s="270"/>
      <c r="R1515" s="270"/>
      <c r="S1515" s="270"/>
      <c r="T1515" s="271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T1515" s="272" t="s">
        <v>149</v>
      </c>
      <c r="AU1515" s="272" t="s">
        <v>147</v>
      </c>
      <c r="AV1515" s="15" t="s">
        <v>146</v>
      </c>
      <c r="AW1515" s="15" t="s">
        <v>30</v>
      </c>
      <c r="AX1515" s="15" t="s">
        <v>81</v>
      </c>
      <c r="AY1515" s="272" t="s">
        <v>139</v>
      </c>
    </row>
    <row r="1516" s="2" customFormat="1" ht="24.15" customHeight="1">
      <c r="A1516" s="38"/>
      <c r="B1516" s="39"/>
      <c r="C1516" s="215" t="s">
        <v>1845</v>
      </c>
      <c r="D1516" s="215" t="s">
        <v>142</v>
      </c>
      <c r="E1516" s="216" t="s">
        <v>1846</v>
      </c>
      <c r="F1516" s="217" t="s">
        <v>1847</v>
      </c>
      <c r="G1516" s="218" t="s">
        <v>166</v>
      </c>
      <c r="H1516" s="219">
        <v>9.4969999999999999</v>
      </c>
      <c r="I1516" s="220"/>
      <c r="J1516" s="221">
        <f>ROUND(I1516*H1516,2)</f>
        <v>0</v>
      </c>
      <c r="K1516" s="222"/>
      <c r="L1516" s="44"/>
      <c r="M1516" s="223" t="s">
        <v>1</v>
      </c>
      <c r="N1516" s="224" t="s">
        <v>39</v>
      </c>
      <c r="O1516" s="91"/>
      <c r="P1516" s="225">
        <f>O1516*H1516</f>
        <v>0</v>
      </c>
      <c r="Q1516" s="225">
        <v>0.00029</v>
      </c>
      <c r="R1516" s="225">
        <f>Q1516*H1516</f>
        <v>0.00275413</v>
      </c>
      <c r="S1516" s="225">
        <v>0</v>
      </c>
      <c r="T1516" s="226">
        <f>S1516*H1516</f>
        <v>0</v>
      </c>
      <c r="U1516" s="38"/>
      <c r="V1516" s="38"/>
      <c r="W1516" s="38"/>
      <c r="X1516" s="38"/>
      <c r="Y1516" s="38"/>
      <c r="Z1516" s="38"/>
      <c r="AA1516" s="38"/>
      <c r="AB1516" s="38"/>
      <c r="AC1516" s="38"/>
      <c r="AD1516" s="38"/>
      <c r="AE1516" s="38"/>
      <c r="AR1516" s="227" t="s">
        <v>257</v>
      </c>
      <c r="AT1516" s="227" t="s">
        <v>142</v>
      </c>
      <c r="AU1516" s="227" t="s">
        <v>147</v>
      </c>
      <c r="AY1516" s="17" t="s">
        <v>139</v>
      </c>
      <c r="BE1516" s="228">
        <f>IF(N1516="základní",J1516,0)</f>
        <v>0</v>
      </c>
      <c r="BF1516" s="228">
        <f>IF(N1516="snížená",J1516,0)</f>
        <v>0</v>
      </c>
      <c r="BG1516" s="228">
        <f>IF(N1516="zákl. přenesená",J1516,0)</f>
        <v>0</v>
      </c>
      <c r="BH1516" s="228">
        <f>IF(N1516="sníž. přenesená",J1516,0)</f>
        <v>0</v>
      </c>
      <c r="BI1516" s="228">
        <f>IF(N1516="nulová",J1516,0)</f>
        <v>0</v>
      </c>
      <c r="BJ1516" s="17" t="s">
        <v>147</v>
      </c>
      <c r="BK1516" s="228">
        <f>ROUND(I1516*H1516,2)</f>
        <v>0</v>
      </c>
      <c r="BL1516" s="17" t="s">
        <v>257</v>
      </c>
      <c r="BM1516" s="227" t="s">
        <v>1848</v>
      </c>
    </row>
    <row r="1517" s="13" customFormat="1">
      <c r="A1517" s="13"/>
      <c r="B1517" s="229"/>
      <c r="C1517" s="230"/>
      <c r="D1517" s="231" t="s">
        <v>149</v>
      </c>
      <c r="E1517" s="232" t="s">
        <v>1</v>
      </c>
      <c r="F1517" s="233" t="s">
        <v>1812</v>
      </c>
      <c r="G1517" s="230"/>
      <c r="H1517" s="232" t="s">
        <v>1</v>
      </c>
      <c r="I1517" s="234"/>
      <c r="J1517" s="230"/>
      <c r="K1517" s="230"/>
      <c r="L1517" s="235"/>
      <c r="M1517" s="236"/>
      <c r="N1517" s="237"/>
      <c r="O1517" s="237"/>
      <c r="P1517" s="237"/>
      <c r="Q1517" s="237"/>
      <c r="R1517" s="237"/>
      <c r="S1517" s="237"/>
      <c r="T1517" s="238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39" t="s">
        <v>149</v>
      </c>
      <c r="AU1517" s="239" t="s">
        <v>147</v>
      </c>
      <c r="AV1517" s="13" t="s">
        <v>81</v>
      </c>
      <c r="AW1517" s="13" t="s">
        <v>30</v>
      </c>
      <c r="AX1517" s="13" t="s">
        <v>73</v>
      </c>
      <c r="AY1517" s="239" t="s">
        <v>139</v>
      </c>
    </row>
    <row r="1518" s="13" customFormat="1">
      <c r="A1518" s="13"/>
      <c r="B1518" s="229"/>
      <c r="C1518" s="230"/>
      <c r="D1518" s="231" t="s">
        <v>149</v>
      </c>
      <c r="E1518" s="232" t="s">
        <v>1</v>
      </c>
      <c r="F1518" s="233" t="s">
        <v>1813</v>
      </c>
      <c r="G1518" s="230"/>
      <c r="H1518" s="232" t="s">
        <v>1</v>
      </c>
      <c r="I1518" s="234"/>
      <c r="J1518" s="230"/>
      <c r="K1518" s="230"/>
      <c r="L1518" s="235"/>
      <c r="M1518" s="236"/>
      <c r="N1518" s="237"/>
      <c r="O1518" s="237"/>
      <c r="P1518" s="237"/>
      <c r="Q1518" s="237"/>
      <c r="R1518" s="237"/>
      <c r="S1518" s="237"/>
      <c r="T1518" s="238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39" t="s">
        <v>149</v>
      </c>
      <c r="AU1518" s="239" t="s">
        <v>147</v>
      </c>
      <c r="AV1518" s="13" t="s">
        <v>81</v>
      </c>
      <c r="AW1518" s="13" t="s">
        <v>30</v>
      </c>
      <c r="AX1518" s="13" t="s">
        <v>73</v>
      </c>
      <c r="AY1518" s="239" t="s">
        <v>139</v>
      </c>
    </row>
    <row r="1519" s="14" customFormat="1">
      <c r="A1519" s="14"/>
      <c r="B1519" s="240"/>
      <c r="C1519" s="241"/>
      <c r="D1519" s="231" t="s">
        <v>149</v>
      </c>
      <c r="E1519" s="242" t="s">
        <v>1</v>
      </c>
      <c r="F1519" s="243" t="s">
        <v>1814</v>
      </c>
      <c r="G1519" s="241"/>
      <c r="H1519" s="244">
        <v>3.3919999999999999</v>
      </c>
      <c r="I1519" s="245"/>
      <c r="J1519" s="241"/>
      <c r="K1519" s="241"/>
      <c r="L1519" s="246"/>
      <c r="M1519" s="247"/>
      <c r="N1519" s="248"/>
      <c r="O1519" s="248"/>
      <c r="P1519" s="248"/>
      <c r="Q1519" s="248"/>
      <c r="R1519" s="248"/>
      <c r="S1519" s="248"/>
      <c r="T1519" s="249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50" t="s">
        <v>149</v>
      </c>
      <c r="AU1519" s="250" t="s">
        <v>147</v>
      </c>
      <c r="AV1519" s="14" t="s">
        <v>147</v>
      </c>
      <c r="AW1519" s="14" t="s">
        <v>30</v>
      </c>
      <c r="AX1519" s="14" t="s">
        <v>73</v>
      </c>
      <c r="AY1519" s="250" t="s">
        <v>139</v>
      </c>
    </row>
    <row r="1520" s="13" customFormat="1">
      <c r="A1520" s="13"/>
      <c r="B1520" s="229"/>
      <c r="C1520" s="230"/>
      <c r="D1520" s="231" t="s">
        <v>149</v>
      </c>
      <c r="E1520" s="232" t="s">
        <v>1</v>
      </c>
      <c r="F1520" s="233" t="s">
        <v>1815</v>
      </c>
      <c r="G1520" s="230"/>
      <c r="H1520" s="232" t="s">
        <v>1</v>
      </c>
      <c r="I1520" s="234"/>
      <c r="J1520" s="230"/>
      <c r="K1520" s="230"/>
      <c r="L1520" s="235"/>
      <c r="M1520" s="236"/>
      <c r="N1520" s="237"/>
      <c r="O1520" s="237"/>
      <c r="P1520" s="237"/>
      <c r="Q1520" s="237"/>
      <c r="R1520" s="237"/>
      <c r="S1520" s="237"/>
      <c r="T1520" s="238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39" t="s">
        <v>149</v>
      </c>
      <c r="AU1520" s="239" t="s">
        <v>147</v>
      </c>
      <c r="AV1520" s="13" t="s">
        <v>81</v>
      </c>
      <c r="AW1520" s="13" t="s">
        <v>30</v>
      </c>
      <c r="AX1520" s="13" t="s">
        <v>73</v>
      </c>
      <c r="AY1520" s="239" t="s">
        <v>139</v>
      </c>
    </row>
    <row r="1521" s="14" customFormat="1">
      <c r="A1521" s="14"/>
      <c r="B1521" s="240"/>
      <c r="C1521" s="241"/>
      <c r="D1521" s="231" t="s">
        <v>149</v>
      </c>
      <c r="E1521" s="242" t="s">
        <v>1</v>
      </c>
      <c r="F1521" s="243" t="s">
        <v>1814</v>
      </c>
      <c r="G1521" s="241"/>
      <c r="H1521" s="244">
        <v>3.3919999999999999</v>
      </c>
      <c r="I1521" s="245"/>
      <c r="J1521" s="241"/>
      <c r="K1521" s="241"/>
      <c r="L1521" s="246"/>
      <c r="M1521" s="247"/>
      <c r="N1521" s="248"/>
      <c r="O1521" s="248"/>
      <c r="P1521" s="248"/>
      <c r="Q1521" s="248"/>
      <c r="R1521" s="248"/>
      <c r="S1521" s="248"/>
      <c r="T1521" s="249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T1521" s="250" t="s">
        <v>149</v>
      </c>
      <c r="AU1521" s="250" t="s">
        <v>147</v>
      </c>
      <c r="AV1521" s="14" t="s">
        <v>147</v>
      </c>
      <c r="AW1521" s="14" t="s">
        <v>30</v>
      </c>
      <c r="AX1521" s="14" t="s">
        <v>73</v>
      </c>
      <c r="AY1521" s="250" t="s">
        <v>139</v>
      </c>
    </row>
    <row r="1522" s="13" customFormat="1">
      <c r="A1522" s="13"/>
      <c r="B1522" s="229"/>
      <c r="C1522" s="230"/>
      <c r="D1522" s="231" t="s">
        <v>149</v>
      </c>
      <c r="E1522" s="232" t="s">
        <v>1</v>
      </c>
      <c r="F1522" s="233" t="s">
        <v>1816</v>
      </c>
      <c r="G1522" s="230"/>
      <c r="H1522" s="232" t="s">
        <v>1</v>
      </c>
      <c r="I1522" s="234"/>
      <c r="J1522" s="230"/>
      <c r="K1522" s="230"/>
      <c r="L1522" s="235"/>
      <c r="M1522" s="236"/>
      <c r="N1522" s="237"/>
      <c r="O1522" s="237"/>
      <c r="P1522" s="237"/>
      <c r="Q1522" s="237"/>
      <c r="R1522" s="237"/>
      <c r="S1522" s="237"/>
      <c r="T1522" s="238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39" t="s">
        <v>149</v>
      </c>
      <c r="AU1522" s="239" t="s">
        <v>147</v>
      </c>
      <c r="AV1522" s="13" t="s">
        <v>81</v>
      </c>
      <c r="AW1522" s="13" t="s">
        <v>30</v>
      </c>
      <c r="AX1522" s="13" t="s">
        <v>73</v>
      </c>
      <c r="AY1522" s="239" t="s">
        <v>139</v>
      </c>
    </row>
    <row r="1523" s="14" customFormat="1">
      <c r="A1523" s="14"/>
      <c r="B1523" s="240"/>
      <c r="C1523" s="241"/>
      <c r="D1523" s="231" t="s">
        <v>149</v>
      </c>
      <c r="E1523" s="242" t="s">
        <v>1</v>
      </c>
      <c r="F1523" s="243" t="s">
        <v>1817</v>
      </c>
      <c r="G1523" s="241"/>
      <c r="H1523" s="244">
        <v>2.7130000000000001</v>
      </c>
      <c r="I1523" s="245"/>
      <c r="J1523" s="241"/>
      <c r="K1523" s="241"/>
      <c r="L1523" s="246"/>
      <c r="M1523" s="247"/>
      <c r="N1523" s="248"/>
      <c r="O1523" s="248"/>
      <c r="P1523" s="248"/>
      <c r="Q1523" s="248"/>
      <c r="R1523" s="248"/>
      <c r="S1523" s="248"/>
      <c r="T1523" s="249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50" t="s">
        <v>149</v>
      </c>
      <c r="AU1523" s="250" t="s">
        <v>147</v>
      </c>
      <c r="AV1523" s="14" t="s">
        <v>147</v>
      </c>
      <c r="AW1523" s="14" t="s">
        <v>30</v>
      </c>
      <c r="AX1523" s="14" t="s">
        <v>73</v>
      </c>
      <c r="AY1523" s="250" t="s">
        <v>139</v>
      </c>
    </row>
    <row r="1524" s="15" customFormat="1">
      <c r="A1524" s="15"/>
      <c r="B1524" s="262"/>
      <c r="C1524" s="263"/>
      <c r="D1524" s="231" t="s">
        <v>149</v>
      </c>
      <c r="E1524" s="264" t="s">
        <v>1</v>
      </c>
      <c r="F1524" s="265" t="s">
        <v>170</v>
      </c>
      <c r="G1524" s="263"/>
      <c r="H1524" s="266">
        <v>9.4969999999999999</v>
      </c>
      <c r="I1524" s="267"/>
      <c r="J1524" s="263"/>
      <c r="K1524" s="263"/>
      <c r="L1524" s="268"/>
      <c r="M1524" s="269"/>
      <c r="N1524" s="270"/>
      <c r="O1524" s="270"/>
      <c r="P1524" s="270"/>
      <c r="Q1524" s="270"/>
      <c r="R1524" s="270"/>
      <c r="S1524" s="270"/>
      <c r="T1524" s="271"/>
      <c r="U1524" s="15"/>
      <c r="V1524" s="15"/>
      <c r="W1524" s="15"/>
      <c r="X1524" s="15"/>
      <c r="Y1524" s="15"/>
      <c r="Z1524" s="15"/>
      <c r="AA1524" s="15"/>
      <c r="AB1524" s="15"/>
      <c r="AC1524" s="15"/>
      <c r="AD1524" s="15"/>
      <c r="AE1524" s="15"/>
      <c r="AT1524" s="272" t="s">
        <v>149</v>
      </c>
      <c r="AU1524" s="272" t="s">
        <v>147</v>
      </c>
      <c r="AV1524" s="15" t="s">
        <v>146</v>
      </c>
      <c r="AW1524" s="15" t="s">
        <v>30</v>
      </c>
      <c r="AX1524" s="15" t="s">
        <v>81</v>
      </c>
      <c r="AY1524" s="272" t="s">
        <v>139</v>
      </c>
    </row>
    <row r="1525" s="2" customFormat="1" ht="24.15" customHeight="1">
      <c r="A1525" s="38"/>
      <c r="B1525" s="39"/>
      <c r="C1525" s="215" t="s">
        <v>1849</v>
      </c>
      <c r="D1525" s="215" t="s">
        <v>142</v>
      </c>
      <c r="E1525" s="216" t="s">
        <v>1850</v>
      </c>
      <c r="F1525" s="217" t="s">
        <v>1851</v>
      </c>
      <c r="G1525" s="218" t="s">
        <v>166</v>
      </c>
      <c r="H1525" s="219">
        <v>9.4969999999999999</v>
      </c>
      <c r="I1525" s="220"/>
      <c r="J1525" s="221">
        <f>ROUND(I1525*H1525,2)</f>
        <v>0</v>
      </c>
      <c r="K1525" s="222"/>
      <c r="L1525" s="44"/>
      <c r="M1525" s="223" t="s">
        <v>1</v>
      </c>
      <c r="N1525" s="224" t="s">
        <v>39</v>
      </c>
      <c r="O1525" s="91"/>
      <c r="P1525" s="225">
        <f>O1525*H1525</f>
        <v>0</v>
      </c>
      <c r="Q1525" s="225">
        <v>0.00032000000000000003</v>
      </c>
      <c r="R1525" s="225">
        <f>Q1525*H1525</f>
        <v>0.0030390400000000002</v>
      </c>
      <c r="S1525" s="225">
        <v>0</v>
      </c>
      <c r="T1525" s="226">
        <f>S1525*H1525</f>
        <v>0</v>
      </c>
      <c r="U1525" s="38"/>
      <c r="V1525" s="38"/>
      <c r="W1525" s="38"/>
      <c r="X1525" s="38"/>
      <c r="Y1525" s="38"/>
      <c r="Z1525" s="38"/>
      <c r="AA1525" s="38"/>
      <c r="AB1525" s="38"/>
      <c r="AC1525" s="38"/>
      <c r="AD1525" s="38"/>
      <c r="AE1525" s="38"/>
      <c r="AR1525" s="227" t="s">
        <v>257</v>
      </c>
      <c r="AT1525" s="227" t="s">
        <v>142</v>
      </c>
      <c r="AU1525" s="227" t="s">
        <v>147</v>
      </c>
      <c r="AY1525" s="17" t="s">
        <v>139</v>
      </c>
      <c r="BE1525" s="228">
        <f>IF(N1525="základní",J1525,0)</f>
        <v>0</v>
      </c>
      <c r="BF1525" s="228">
        <f>IF(N1525="snížená",J1525,0)</f>
        <v>0</v>
      </c>
      <c r="BG1525" s="228">
        <f>IF(N1525="zákl. přenesená",J1525,0)</f>
        <v>0</v>
      </c>
      <c r="BH1525" s="228">
        <f>IF(N1525="sníž. přenesená",J1525,0)</f>
        <v>0</v>
      </c>
      <c r="BI1525" s="228">
        <f>IF(N1525="nulová",J1525,0)</f>
        <v>0</v>
      </c>
      <c r="BJ1525" s="17" t="s">
        <v>147</v>
      </c>
      <c r="BK1525" s="228">
        <f>ROUND(I1525*H1525,2)</f>
        <v>0</v>
      </c>
      <c r="BL1525" s="17" t="s">
        <v>257</v>
      </c>
      <c r="BM1525" s="227" t="s">
        <v>1852</v>
      </c>
    </row>
    <row r="1526" s="13" customFormat="1">
      <c r="A1526" s="13"/>
      <c r="B1526" s="229"/>
      <c r="C1526" s="230"/>
      <c r="D1526" s="231" t="s">
        <v>149</v>
      </c>
      <c r="E1526" s="232" t="s">
        <v>1</v>
      </c>
      <c r="F1526" s="233" t="s">
        <v>1812</v>
      </c>
      <c r="G1526" s="230"/>
      <c r="H1526" s="232" t="s">
        <v>1</v>
      </c>
      <c r="I1526" s="234"/>
      <c r="J1526" s="230"/>
      <c r="K1526" s="230"/>
      <c r="L1526" s="235"/>
      <c r="M1526" s="236"/>
      <c r="N1526" s="237"/>
      <c r="O1526" s="237"/>
      <c r="P1526" s="237"/>
      <c r="Q1526" s="237"/>
      <c r="R1526" s="237"/>
      <c r="S1526" s="237"/>
      <c r="T1526" s="238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39" t="s">
        <v>149</v>
      </c>
      <c r="AU1526" s="239" t="s">
        <v>147</v>
      </c>
      <c r="AV1526" s="13" t="s">
        <v>81</v>
      </c>
      <c r="AW1526" s="13" t="s">
        <v>30</v>
      </c>
      <c r="AX1526" s="13" t="s">
        <v>73</v>
      </c>
      <c r="AY1526" s="239" t="s">
        <v>139</v>
      </c>
    </row>
    <row r="1527" s="13" customFormat="1">
      <c r="A1527" s="13"/>
      <c r="B1527" s="229"/>
      <c r="C1527" s="230"/>
      <c r="D1527" s="231" t="s">
        <v>149</v>
      </c>
      <c r="E1527" s="232" t="s">
        <v>1</v>
      </c>
      <c r="F1527" s="233" t="s">
        <v>1813</v>
      </c>
      <c r="G1527" s="230"/>
      <c r="H1527" s="232" t="s">
        <v>1</v>
      </c>
      <c r="I1527" s="234"/>
      <c r="J1527" s="230"/>
      <c r="K1527" s="230"/>
      <c r="L1527" s="235"/>
      <c r="M1527" s="236"/>
      <c r="N1527" s="237"/>
      <c r="O1527" s="237"/>
      <c r="P1527" s="237"/>
      <c r="Q1527" s="237"/>
      <c r="R1527" s="237"/>
      <c r="S1527" s="237"/>
      <c r="T1527" s="238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239" t="s">
        <v>149</v>
      </c>
      <c r="AU1527" s="239" t="s">
        <v>147</v>
      </c>
      <c r="AV1527" s="13" t="s">
        <v>81</v>
      </c>
      <c r="AW1527" s="13" t="s">
        <v>30</v>
      </c>
      <c r="AX1527" s="13" t="s">
        <v>73</v>
      </c>
      <c r="AY1527" s="239" t="s">
        <v>139</v>
      </c>
    </row>
    <row r="1528" s="14" customFormat="1">
      <c r="A1528" s="14"/>
      <c r="B1528" s="240"/>
      <c r="C1528" s="241"/>
      <c r="D1528" s="231" t="s">
        <v>149</v>
      </c>
      <c r="E1528" s="242" t="s">
        <v>1</v>
      </c>
      <c r="F1528" s="243" t="s">
        <v>1814</v>
      </c>
      <c r="G1528" s="241"/>
      <c r="H1528" s="244">
        <v>3.3919999999999999</v>
      </c>
      <c r="I1528" s="245"/>
      <c r="J1528" s="241"/>
      <c r="K1528" s="241"/>
      <c r="L1528" s="246"/>
      <c r="M1528" s="247"/>
      <c r="N1528" s="248"/>
      <c r="O1528" s="248"/>
      <c r="P1528" s="248"/>
      <c r="Q1528" s="248"/>
      <c r="R1528" s="248"/>
      <c r="S1528" s="248"/>
      <c r="T1528" s="249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50" t="s">
        <v>149</v>
      </c>
      <c r="AU1528" s="250" t="s">
        <v>147</v>
      </c>
      <c r="AV1528" s="14" t="s">
        <v>147</v>
      </c>
      <c r="AW1528" s="14" t="s">
        <v>30</v>
      </c>
      <c r="AX1528" s="14" t="s">
        <v>73</v>
      </c>
      <c r="AY1528" s="250" t="s">
        <v>139</v>
      </c>
    </row>
    <row r="1529" s="13" customFormat="1">
      <c r="A1529" s="13"/>
      <c r="B1529" s="229"/>
      <c r="C1529" s="230"/>
      <c r="D1529" s="231" t="s">
        <v>149</v>
      </c>
      <c r="E1529" s="232" t="s">
        <v>1</v>
      </c>
      <c r="F1529" s="233" t="s">
        <v>1815</v>
      </c>
      <c r="G1529" s="230"/>
      <c r="H1529" s="232" t="s">
        <v>1</v>
      </c>
      <c r="I1529" s="234"/>
      <c r="J1529" s="230"/>
      <c r="K1529" s="230"/>
      <c r="L1529" s="235"/>
      <c r="M1529" s="236"/>
      <c r="N1529" s="237"/>
      <c r="O1529" s="237"/>
      <c r="P1529" s="237"/>
      <c r="Q1529" s="237"/>
      <c r="R1529" s="237"/>
      <c r="S1529" s="237"/>
      <c r="T1529" s="238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239" t="s">
        <v>149</v>
      </c>
      <c r="AU1529" s="239" t="s">
        <v>147</v>
      </c>
      <c r="AV1529" s="13" t="s">
        <v>81</v>
      </c>
      <c r="AW1529" s="13" t="s">
        <v>30</v>
      </c>
      <c r="AX1529" s="13" t="s">
        <v>73</v>
      </c>
      <c r="AY1529" s="239" t="s">
        <v>139</v>
      </c>
    </row>
    <row r="1530" s="14" customFormat="1">
      <c r="A1530" s="14"/>
      <c r="B1530" s="240"/>
      <c r="C1530" s="241"/>
      <c r="D1530" s="231" t="s">
        <v>149</v>
      </c>
      <c r="E1530" s="242" t="s">
        <v>1</v>
      </c>
      <c r="F1530" s="243" t="s">
        <v>1814</v>
      </c>
      <c r="G1530" s="241"/>
      <c r="H1530" s="244">
        <v>3.3919999999999999</v>
      </c>
      <c r="I1530" s="245"/>
      <c r="J1530" s="241"/>
      <c r="K1530" s="241"/>
      <c r="L1530" s="246"/>
      <c r="M1530" s="247"/>
      <c r="N1530" s="248"/>
      <c r="O1530" s="248"/>
      <c r="P1530" s="248"/>
      <c r="Q1530" s="248"/>
      <c r="R1530" s="248"/>
      <c r="S1530" s="248"/>
      <c r="T1530" s="249"/>
      <c r="U1530" s="14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T1530" s="250" t="s">
        <v>149</v>
      </c>
      <c r="AU1530" s="250" t="s">
        <v>147</v>
      </c>
      <c r="AV1530" s="14" t="s">
        <v>147</v>
      </c>
      <c r="AW1530" s="14" t="s">
        <v>30</v>
      </c>
      <c r="AX1530" s="14" t="s">
        <v>73</v>
      </c>
      <c r="AY1530" s="250" t="s">
        <v>139</v>
      </c>
    </row>
    <row r="1531" s="13" customFormat="1">
      <c r="A1531" s="13"/>
      <c r="B1531" s="229"/>
      <c r="C1531" s="230"/>
      <c r="D1531" s="231" t="s">
        <v>149</v>
      </c>
      <c r="E1531" s="232" t="s">
        <v>1</v>
      </c>
      <c r="F1531" s="233" t="s">
        <v>1816</v>
      </c>
      <c r="G1531" s="230"/>
      <c r="H1531" s="232" t="s">
        <v>1</v>
      </c>
      <c r="I1531" s="234"/>
      <c r="J1531" s="230"/>
      <c r="K1531" s="230"/>
      <c r="L1531" s="235"/>
      <c r="M1531" s="236"/>
      <c r="N1531" s="237"/>
      <c r="O1531" s="237"/>
      <c r="P1531" s="237"/>
      <c r="Q1531" s="237"/>
      <c r="R1531" s="237"/>
      <c r="S1531" s="237"/>
      <c r="T1531" s="238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39" t="s">
        <v>149</v>
      </c>
      <c r="AU1531" s="239" t="s">
        <v>147</v>
      </c>
      <c r="AV1531" s="13" t="s">
        <v>81</v>
      </c>
      <c r="AW1531" s="13" t="s">
        <v>30</v>
      </c>
      <c r="AX1531" s="13" t="s">
        <v>73</v>
      </c>
      <c r="AY1531" s="239" t="s">
        <v>139</v>
      </c>
    </row>
    <row r="1532" s="14" customFormat="1">
      <c r="A1532" s="14"/>
      <c r="B1532" s="240"/>
      <c r="C1532" s="241"/>
      <c r="D1532" s="231" t="s">
        <v>149</v>
      </c>
      <c r="E1532" s="242" t="s">
        <v>1</v>
      </c>
      <c r="F1532" s="243" t="s">
        <v>1817</v>
      </c>
      <c r="G1532" s="241"/>
      <c r="H1532" s="244">
        <v>2.7130000000000001</v>
      </c>
      <c r="I1532" s="245"/>
      <c r="J1532" s="241"/>
      <c r="K1532" s="241"/>
      <c r="L1532" s="246"/>
      <c r="M1532" s="247"/>
      <c r="N1532" s="248"/>
      <c r="O1532" s="248"/>
      <c r="P1532" s="248"/>
      <c r="Q1532" s="248"/>
      <c r="R1532" s="248"/>
      <c r="S1532" s="248"/>
      <c r="T1532" s="249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50" t="s">
        <v>149</v>
      </c>
      <c r="AU1532" s="250" t="s">
        <v>147</v>
      </c>
      <c r="AV1532" s="14" t="s">
        <v>147</v>
      </c>
      <c r="AW1532" s="14" t="s">
        <v>30</v>
      </c>
      <c r="AX1532" s="14" t="s">
        <v>73</v>
      </c>
      <c r="AY1532" s="250" t="s">
        <v>139</v>
      </c>
    </row>
    <row r="1533" s="15" customFormat="1">
      <c r="A1533" s="15"/>
      <c r="B1533" s="262"/>
      <c r="C1533" s="263"/>
      <c r="D1533" s="231" t="s">
        <v>149</v>
      </c>
      <c r="E1533" s="264" t="s">
        <v>1</v>
      </c>
      <c r="F1533" s="265" t="s">
        <v>170</v>
      </c>
      <c r="G1533" s="263"/>
      <c r="H1533" s="266">
        <v>9.4969999999999999</v>
      </c>
      <c r="I1533" s="267"/>
      <c r="J1533" s="263"/>
      <c r="K1533" s="263"/>
      <c r="L1533" s="268"/>
      <c r="M1533" s="269"/>
      <c r="N1533" s="270"/>
      <c r="O1533" s="270"/>
      <c r="P1533" s="270"/>
      <c r="Q1533" s="270"/>
      <c r="R1533" s="270"/>
      <c r="S1533" s="270"/>
      <c r="T1533" s="271"/>
      <c r="U1533" s="15"/>
      <c r="V1533" s="15"/>
      <c r="W1533" s="15"/>
      <c r="X1533" s="15"/>
      <c r="Y1533" s="15"/>
      <c r="Z1533" s="15"/>
      <c r="AA1533" s="15"/>
      <c r="AB1533" s="15"/>
      <c r="AC1533" s="15"/>
      <c r="AD1533" s="15"/>
      <c r="AE1533" s="15"/>
      <c r="AT1533" s="272" t="s">
        <v>149</v>
      </c>
      <c r="AU1533" s="272" t="s">
        <v>147</v>
      </c>
      <c r="AV1533" s="15" t="s">
        <v>146</v>
      </c>
      <c r="AW1533" s="15" t="s">
        <v>30</v>
      </c>
      <c r="AX1533" s="15" t="s">
        <v>81</v>
      </c>
      <c r="AY1533" s="272" t="s">
        <v>139</v>
      </c>
    </row>
    <row r="1534" s="2" customFormat="1" ht="24.15" customHeight="1">
      <c r="A1534" s="38"/>
      <c r="B1534" s="39"/>
      <c r="C1534" s="215" t="s">
        <v>1853</v>
      </c>
      <c r="D1534" s="215" t="s">
        <v>142</v>
      </c>
      <c r="E1534" s="216" t="s">
        <v>1854</v>
      </c>
      <c r="F1534" s="217" t="s">
        <v>1855</v>
      </c>
      <c r="G1534" s="218" t="s">
        <v>174</v>
      </c>
      <c r="H1534" s="219">
        <v>8</v>
      </c>
      <c r="I1534" s="220"/>
      <c r="J1534" s="221">
        <f>ROUND(I1534*H1534,2)</f>
        <v>0</v>
      </c>
      <c r="K1534" s="222"/>
      <c r="L1534" s="44"/>
      <c r="M1534" s="223" t="s">
        <v>1</v>
      </c>
      <c r="N1534" s="224" t="s">
        <v>39</v>
      </c>
      <c r="O1534" s="91"/>
      <c r="P1534" s="225">
        <f>O1534*H1534</f>
        <v>0</v>
      </c>
      <c r="Q1534" s="225">
        <v>0</v>
      </c>
      <c r="R1534" s="225">
        <f>Q1534*H1534</f>
        <v>0</v>
      </c>
      <c r="S1534" s="225">
        <v>0</v>
      </c>
      <c r="T1534" s="226">
        <f>S1534*H1534</f>
        <v>0</v>
      </c>
      <c r="U1534" s="38"/>
      <c r="V1534" s="38"/>
      <c r="W1534" s="38"/>
      <c r="X1534" s="38"/>
      <c r="Y1534" s="38"/>
      <c r="Z1534" s="38"/>
      <c r="AA1534" s="38"/>
      <c r="AB1534" s="38"/>
      <c r="AC1534" s="38"/>
      <c r="AD1534" s="38"/>
      <c r="AE1534" s="38"/>
      <c r="AR1534" s="227" t="s">
        <v>257</v>
      </c>
      <c r="AT1534" s="227" t="s">
        <v>142</v>
      </c>
      <c r="AU1534" s="227" t="s">
        <v>147</v>
      </c>
      <c r="AY1534" s="17" t="s">
        <v>139</v>
      </c>
      <c r="BE1534" s="228">
        <f>IF(N1534="základní",J1534,0)</f>
        <v>0</v>
      </c>
      <c r="BF1534" s="228">
        <f>IF(N1534="snížená",J1534,0)</f>
        <v>0</v>
      </c>
      <c r="BG1534" s="228">
        <f>IF(N1534="zákl. přenesená",J1534,0)</f>
        <v>0</v>
      </c>
      <c r="BH1534" s="228">
        <f>IF(N1534="sníž. přenesená",J1534,0)</f>
        <v>0</v>
      </c>
      <c r="BI1534" s="228">
        <f>IF(N1534="nulová",J1534,0)</f>
        <v>0</v>
      </c>
      <c r="BJ1534" s="17" t="s">
        <v>147</v>
      </c>
      <c r="BK1534" s="228">
        <f>ROUND(I1534*H1534,2)</f>
        <v>0</v>
      </c>
      <c r="BL1534" s="17" t="s">
        <v>257</v>
      </c>
      <c r="BM1534" s="227" t="s">
        <v>1856</v>
      </c>
    </row>
    <row r="1535" s="14" customFormat="1">
      <c r="A1535" s="14"/>
      <c r="B1535" s="240"/>
      <c r="C1535" s="241"/>
      <c r="D1535" s="231" t="s">
        <v>149</v>
      </c>
      <c r="E1535" s="242" t="s">
        <v>1</v>
      </c>
      <c r="F1535" s="243" t="s">
        <v>155</v>
      </c>
      <c r="G1535" s="241"/>
      <c r="H1535" s="244">
        <v>8</v>
      </c>
      <c r="I1535" s="245"/>
      <c r="J1535" s="241"/>
      <c r="K1535" s="241"/>
      <c r="L1535" s="246"/>
      <c r="M1535" s="247"/>
      <c r="N1535" s="248"/>
      <c r="O1535" s="248"/>
      <c r="P1535" s="248"/>
      <c r="Q1535" s="248"/>
      <c r="R1535" s="248"/>
      <c r="S1535" s="248"/>
      <c r="T1535" s="249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50" t="s">
        <v>149</v>
      </c>
      <c r="AU1535" s="250" t="s">
        <v>147</v>
      </c>
      <c r="AV1535" s="14" t="s">
        <v>147</v>
      </c>
      <c r="AW1535" s="14" t="s">
        <v>30</v>
      </c>
      <c r="AX1535" s="14" t="s">
        <v>81</v>
      </c>
      <c r="AY1535" s="250" t="s">
        <v>139</v>
      </c>
    </row>
    <row r="1536" s="2" customFormat="1" ht="24.15" customHeight="1">
      <c r="A1536" s="38"/>
      <c r="B1536" s="39"/>
      <c r="C1536" s="215" t="s">
        <v>1857</v>
      </c>
      <c r="D1536" s="215" t="s">
        <v>142</v>
      </c>
      <c r="E1536" s="216" t="s">
        <v>1858</v>
      </c>
      <c r="F1536" s="217" t="s">
        <v>1859</v>
      </c>
      <c r="G1536" s="218" t="s">
        <v>174</v>
      </c>
      <c r="H1536" s="219">
        <v>8</v>
      </c>
      <c r="I1536" s="220"/>
      <c r="J1536" s="221">
        <f>ROUND(I1536*H1536,2)</f>
        <v>0</v>
      </c>
      <c r="K1536" s="222"/>
      <c r="L1536" s="44"/>
      <c r="M1536" s="223" t="s">
        <v>1</v>
      </c>
      <c r="N1536" s="224" t="s">
        <v>39</v>
      </c>
      <c r="O1536" s="91"/>
      <c r="P1536" s="225">
        <f>O1536*H1536</f>
        <v>0</v>
      </c>
      <c r="Q1536" s="225">
        <v>3.0000000000000001E-05</v>
      </c>
      <c r="R1536" s="225">
        <f>Q1536*H1536</f>
        <v>0.00024000000000000001</v>
      </c>
      <c r="S1536" s="225">
        <v>0</v>
      </c>
      <c r="T1536" s="226">
        <f>S1536*H1536</f>
        <v>0</v>
      </c>
      <c r="U1536" s="38"/>
      <c r="V1536" s="38"/>
      <c r="W1536" s="38"/>
      <c r="X1536" s="38"/>
      <c r="Y1536" s="38"/>
      <c r="Z1536" s="38"/>
      <c r="AA1536" s="38"/>
      <c r="AB1536" s="38"/>
      <c r="AC1536" s="38"/>
      <c r="AD1536" s="38"/>
      <c r="AE1536" s="38"/>
      <c r="AR1536" s="227" t="s">
        <v>257</v>
      </c>
      <c r="AT1536" s="227" t="s">
        <v>142</v>
      </c>
      <c r="AU1536" s="227" t="s">
        <v>147</v>
      </c>
      <c r="AY1536" s="17" t="s">
        <v>139</v>
      </c>
      <c r="BE1536" s="228">
        <f>IF(N1536="základní",J1536,0)</f>
        <v>0</v>
      </c>
      <c r="BF1536" s="228">
        <f>IF(N1536="snížená",J1536,0)</f>
        <v>0</v>
      </c>
      <c r="BG1536" s="228">
        <f>IF(N1536="zákl. přenesená",J1536,0)</f>
        <v>0</v>
      </c>
      <c r="BH1536" s="228">
        <f>IF(N1536="sníž. přenesená",J1536,0)</f>
        <v>0</v>
      </c>
      <c r="BI1536" s="228">
        <f>IF(N1536="nulová",J1536,0)</f>
        <v>0</v>
      </c>
      <c r="BJ1536" s="17" t="s">
        <v>147</v>
      </c>
      <c r="BK1536" s="228">
        <f>ROUND(I1536*H1536,2)</f>
        <v>0</v>
      </c>
      <c r="BL1536" s="17" t="s">
        <v>257</v>
      </c>
      <c r="BM1536" s="227" t="s">
        <v>1860</v>
      </c>
    </row>
    <row r="1537" s="14" customFormat="1">
      <c r="A1537" s="14"/>
      <c r="B1537" s="240"/>
      <c r="C1537" s="241"/>
      <c r="D1537" s="231" t="s">
        <v>149</v>
      </c>
      <c r="E1537" s="242" t="s">
        <v>1</v>
      </c>
      <c r="F1537" s="243" t="s">
        <v>155</v>
      </c>
      <c r="G1537" s="241"/>
      <c r="H1537" s="244">
        <v>8</v>
      </c>
      <c r="I1537" s="245"/>
      <c r="J1537" s="241"/>
      <c r="K1537" s="241"/>
      <c r="L1537" s="246"/>
      <c r="M1537" s="247"/>
      <c r="N1537" s="248"/>
      <c r="O1537" s="248"/>
      <c r="P1537" s="248"/>
      <c r="Q1537" s="248"/>
      <c r="R1537" s="248"/>
      <c r="S1537" s="248"/>
      <c r="T1537" s="249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50" t="s">
        <v>149</v>
      </c>
      <c r="AU1537" s="250" t="s">
        <v>147</v>
      </c>
      <c r="AV1537" s="14" t="s">
        <v>147</v>
      </c>
      <c r="AW1537" s="14" t="s">
        <v>30</v>
      </c>
      <c r="AX1537" s="14" t="s">
        <v>81</v>
      </c>
      <c r="AY1537" s="250" t="s">
        <v>139</v>
      </c>
    </row>
    <row r="1538" s="2" customFormat="1" ht="16.5" customHeight="1">
      <c r="A1538" s="38"/>
      <c r="B1538" s="39"/>
      <c r="C1538" s="215" t="s">
        <v>1861</v>
      </c>
      <c r="D1538" s="215" t="s">
        <v>142</v>
      </c>
      <c r="E1538" s="216" t="s">
        <v>1862</v>
      </c>
      <c r="F1538" s="217" t="s">
        <v>1863</v>
      </c>
      <c r="G1538" s="218" t="s">
        <v>166</v>
      </c>
      <c r="H1538" s="219">
        <v>12</v>
      </c>
      <c r="I1538" s="220"/>
      <c r="J1538" s="221">
        <f>ROUND(I1538*H1538,2)</f>
        <v>0</v>
      </c>
      <c r="K1538" s="222"/>
      <c r="L1538" s="44"/>
      <c r="M1538" s="223" t="s">
        <v>1</v>
      </c>
      <c r="N1538" s="224" t="s">
        <v>39</v>
      </c>
      <c r="O1538" s="91"/>
      <c r="P1538" s="225">
        <f>O1538*H1538</f>
        <v>0</v>
      </c>
      <c r="Q1538" s="225">
        <v>0</v>
      </c>
      <c r="R1538" s="225">
        <f>Q1538*H1538</f>
        <v>0</v>
      </c>
      <c r="S1538" s="225">
        <v>0</v>
      </c>
      <c r="T1538" s="226">
        <f>S1538*H1538</f>
        <v>0</v>
      </c>
      <c r="U1538" s="38"/>
      <c r="V1538" s="38"/>
      <c r="W1538" s="38"/>
      <c r="X1538" s="38"/>
      <c r="Y1538" s="38"/>
      <c r="Z1538" s="38"/>
      <c r="AA1538" s="38"/>
      <c r="AB1538" s="38"/>
      <c r="AC1538" s="38"/>
      <c r="AD1538" s="38"/>
      <c r="AE1538" s="38"/>
      <c r="AR1538" s="227" t="s">
        <v>257</v>
      </c>
      <c r="AT1538" s="227" t="s">
        <v>142</v>
      </c>
      <c r="AU1538" s="227" t="s">
        <v>147</v>
      </c>
      <c r="AY1538" s="17" t="s">
        <v>139</v>
      </c>
      <c r="BE1538" s="228">
        <f>IF(N1538="základní",J1538,0)</f>
        <v>0</v>
      </c>
      <c r="BF1538" s="228">
        <f>IF(N1538="snížená",J1538,0)</f>
        <v>0</v>
      </c>
      <c r="BG1538" s="228">
        <f>IF(N1538="zákl. přenesená",J1538,0)</f>
        <v>0</v>
      </c>
      <c r="BH1538" s="228">
        <f>IF(N1538="sníž. přenesená",J1538,0)</f>
        <v>0</v>
      </c>
      <c r="BI1538" s="228">
        <f>IF(N1538="nulová",J1538,0)</f>
        <v>0</v>
      </c>
      <c r="BJ1538" s="17" t="s">
        <v>147</v>
      </c>
      <c r="BK1538" s="228">
        <f>ROUND(I1538*H1538,2)</f>
        <v>0</v>
      </c>
      <c r="BL1538" s="17" t="s">
        <v>257</v>
      </c>
      <c r="BM1538" s="227" t="s">
        <v>1864</v>
      </c>
    </row>
    <row r="1539" s="13" customFormat="1">
      <c r="A1539" s="13"/>
      <c r="B1539" s="229"/>
      <c r="C1539" s="230"/>
      <c r="D1539" s="231" t="s">
        <v>149</v>
      </c>
      <c r="E1539" s="232" t="s">
        <v>1</v>
      </c>
      <c r="F1539" s="233" t="s">
        <v>1865</v>
      </c>
      <c r="G1539" s="230"/>
      <c r="H1539" s="232" t="s">
        <v>1</v>
      </c>
      <c r="I1539" s="234"/>
      <c r="J1539" s="230"/>
      <c r="K1539" s="230"/>
      <c r="L1539" s="235"/>
      <c r="M1539" s="236"/>
      <c r="N1539" s="237"/>
      <c r="O1539" s="237"/>
      <c r="P1539" s="237"/>
      <c r="Q1539" s="237"/>
      <c r="R1539" s="237"/>
      <c r="S1539" s="237"/>
      <c r="T1539" s="238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T1539" s="239" t="s">
        <v>149</v>
      </c>
      <c r="AU1539" s="239" t="s">
        <v>147</v>
      </c>
      <c r="AV1539" s="13" t="s">
        <v>81</v>
      </c>
      <c r="AW1539" s="13" t="s">
        <v>30</v>
      </c>
      <c r="AX1539" s="13" t="s">
        <v>73</v>
      </c>
      <c r="AY1539" s="239" t="s">
        <v>139</v>
      </c>
    </row>
    <row r="1540" s="14" customFormat="1">
      <c r="A1540" s="14"/>
      <c r="B1540" s="240"/>
      <c r="C1540" s="241"/>
      <c r="D1540" s="231" t="s">
        <v>149</v>
      </c>
      <c r="E1540" s="242" t="s">
        <v>1</v>
      </c>
      <c r="F1540" s="243" t="s">
        <v>1866</v>
      </c>
      <c r="G1540" s="241"/>
      <c r="H1540" s="244">
        <v>12</v>
      </c>
      <c r="I1540" s="245"/>
      <c r="J1540" s="241"/>
      <c r="K1540" s="241"/>
      <c r="L1540" s="246"/>
      <c r="M1540" s="247"/>
      <c r="N1540" s="248"/>
      <c r="O1540" s="248"/>
      <c r="P1540" s="248"/>
      <c r="Q1540" s="248"/>
      <c r="R1540" s="248"/>
      <c r="S1540" s="248"/>
      <c r="T1540" s="249"/>
      <c r="U1540" s="14"/>
      <c r="V1540" s="14"/>
      <c r="W1540" s="14"/>
      <c r="X1540" s="14"/>
      <c r="Y1540" s="14"/>
      <c r="Z1540" s="14"/>
      <c r="AA1540" s="14"/>
      <c r="AB1540" s="14"/>
      <c r="AC1540" s="14"/>
      <c r="AD1540" s="14"/>
      <c r="AE1540" s="14"/>
      <c r="AT1540" s="250" t="s">
        <v>149</v>
      </c>
      <c r="AU1540" s="250" t="s">
        <v>147</v>
      </c>
      <c r="AV1540" s="14" t="s">
        <v>147</v>
      </c>
      <c r="AW1540" s="14" t="s">
        <v>30</v>
      </c>
      <c r="AX1540" s="14" t="s">
        <v>73</v>
      </c>
      <c r="AY1540" s="250" t="s">
        <v>139</v>
      </c>
    </row>
    <row r="1541" s="15" customFormat="1">
      <c r="A1541" s="15"/>
      <c r="B1541" s="262"/>
      <c r="C1541" s="263"/>
      <c r="D1541" s="231" t="s">
        <v>149</v>
      </c>
      <c r="E1541" s="264" t="s">
        <v>1</v>
      </c>
      <c r="F1541" s="265" t="s">
        <v>170</v>
      </c>
      <c r="G1541" s="263"/>
      <c r="H1541" s="266">
        <v>12</v>
      </c>
      <c r="I1541" s="267"/>
      <c r="J1541" s="263"/>
      <c r="K1541" s="263"/>
      <c r="L1541" s="268"/>
      <c r="M1541" s="269"/>
      <c r="N1541" s="270"/>
      <c r="O1541" s="270"/>
      <c r="P1541" s="270"/>
      <c r="Q1541" s="270"/>
      <c r="R1541" s="270"/>
      <c r="S1541" s="270"/>
      <c r="T1541" s="271"/>
      <c r="U1541" s="15"/>
      <c r="V1541" s="15"/>
      <c r="W1541" s="15"/>
      <c r="X1541" s="15"/>
      <c r="Y1541" s="15"/>
      <c r="Z1541" s="15"/>
      <c r="AA1541" s="15"/>
      <c r="AB1541" s="15"/>
      <c r="AC1541" s="15"/>
      <c r="AD1541" s="15"/>
      <c r="AE1541" s="15"/>
      <c r="AT1541" s="272" t="s">
        <v>149</v>
      </c>
      <c r="AU1541" s="272" t="s">
        <v>147</v>
      </c>
      <c r="AV1541" s="15" t="s">
        <v>146</v>
      </c>
      <c r="AW1541" s="15" t="s">
        <v>30</v>
      </c>
      <c r="AX1541" s="15" t="s">
        <v>81</v>
      </c>
      <c r="AY1541" s="272" t="s">
        <v>139</v>
      </c>
    </row>
    <row r="1542" s="2" customFormat="1" ht="24.15" customHeight="1">
      <c r="A1542" s="38"/>
      <c r="B1542" s="39"/>
      <c r="C1542" s="215" t="s">
        <v>1867</v>
      </c>
      <c r="D1542" s="215" t="s">
        <v>142</v>
      </c>
      <c r="E1542" s="216" t="s">
        <v>1868</v>
      </c>
      <c r="F1542" s="217" t="s">
        <v>1869</v>
      </c>
      <c r="G1542" s="218" t="s">
        <v>166</v>
      </c>
      <c r="H1542" s="219">
        <v>12</v>
      </c>
      <c r="I1542" s="220"/>
      <c r="J1542" s="221">
        <f>ROUND(I1542*H1542,2)</f>
        <v>0</v>
      </c>
      <c r="K1542" s="222"/>
      <c r="L1542" s="44"/>
      <c r="M1542" s="223" t="s">
        <v>1</v>
      </c>
      <c r="N1542" s="224" t="s">
        <v>39</v>
      </c>
      <c r="O1542" s="91"/>
      <c r="P1542" s="225">
        <f>O1542*H1542</f>
        <v>0</v>
      </c>
      <c r="Q1542" s="225">
        <v>2.0000000000000002E-05</v>
      </c>
      <c r="R1542" s="225">
        <f>Q1542*H1542</f>
        <v>0.00024000000000000003</v>
      </c>
      <c r="S1542" s="225">
        <v>0</v>
      </c>
      <c r="T1542" s="226">
        <f>S1542*H1542</f>
        <v>0</v>
      </c>
      <c r="U1542" s="38"/>
      <c r="V1542" s="38"/>
      <c r="W1542" s="38"/>
      <c r="X1542" s="38"/>
      <c r="Y1542" s="38"/>
      <c r="Z1542" s="38"/>
      <c r="AA1542" s="38"/>
      <c r="AB1542" s="38"/>
      <c r="AC1542" s="38"/>
      <c r="AD1542" s="38"/>
      <c r="AE1542" s="38"/>
      <c r="AR1542" s="227" t="s">
        <v>257</v>
      </c>
      <c r="AT1542" s="227" t="s">
        <v>142</v>
      </c>
      <c r="AU1542" s="227" t="s">
        <v>147</v>
      </c>
      <c r="AY1542" s="17" t="s">
        <v>139</v>
      </c>
      <c r="BE1542" s="228">
        <f>IF(N1542="základní",J1542,0)</f>
        <v>0</v>
      </c>
      <c r="BF1542" s="228">
        <f>IF(N1542="snížená",J1542,0)</f>
        <v>0</v>
      </c>
      <c r="BG1542" s="228">
        <f>IF(N1542="zákl. přenesená",J1542,0)</f>
        <v>0</v>
      </c>
      <c r="BH1542" s="228">
        <f>IF(N1542="sníž. přenesená",J1542,0)</f>
        <v>0</v>
      </c>
      <c r="BI1542" s="228">
        <f>IF(N1542="nulová",J1542,0)</f>
        <v>0</v>
      </c>
      <c r="BJ1542" s="17" t="s">
        <v>147</v>
      </c>
      <c r="BK1542" s="228">
        <f>ROUND(I1542*H1542,2)</f>
        <v>0</v>
      </c>
      <c r="BL1542" s="17" t="s">
        <v>257</v>
      </c>
      <c r="BM1542" s="227" t="s">
        <v>1870</v>
      </c>
    </row>
    <row r="1543" s="13" customFormat="1">
      <c r="A1543" s="13"/>
      <c r="B1543" s="229"/>
      <c r="C1543" s="230"/>
      <c r="D1543" s="231" t="s">
        <v>149</v>
      </c>
      <c r="E1543" s="232" t="s">
        <v>1</v>
      </c>
      <c r="F1543" s="233" t="s">
        <v>1865</v>
      </c>
      <c r="G1543" s="230"/>
      <c r="H1543" s="232" t="s">
        <v>1</v>
      </c>
      <c r="I1543" s="234"/>
      <c r="J1543" s="230"/>
      <c r="K1543" s="230"/>
      <c r="L1543" s="235"/>
      <c r="M1543" s="236"/>
      <c r="N1543" s="237"/>
      <c r="O1543" s="237"/>
      <c r="P1543" s="237"/>
      <c r="Q1543" s="237"/>
      <c r="R1543" s="237"/>
      <c r="S1543" s="237"/>
      <c r="T1543" s="238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39" t="s">
        <v>149</v>
      </c>
      <c r="AU1543" s="239" t="s">
        <v>147</v>
      </c>
      <c r="AV1543" s="13" t="s">
        <v>81</v>
      </c>
      <c r="AW1543" s="13" t="s">
        <v>30</v>
      </c>
      <c r="AX1543" s="13" t="s">
        <v>73</v>
      </c>
      <c r="AY1543" s="239" t="s">
        <v>139</v>
      </c>
    </row>
    <row r="1544" s="14" customFormat="1">
      <c r="A1544" s="14"/>
      <c r="B1544" s="240"/>
      <c r="C1544" s="241"/>
      <c r="D1544" s="231" t="s">
        <v>149</v>
      </c>
      <c r="E1544" s="242" t="s">
        <v>1</v>
      </c>
      <c r="F1544" s="243" t="s">
        <v>1866</v>
      </c>
      <c r="G1544" s="241"/>
      <c r="H1544" s="244">
        <v>12</v>
      </c>
      <c r="I1544" s="245"/>
      <c r="J1544" s="241"/>
      <c r="K1544" s="241"/>
      <c r="L1544" s="246"/>
      <c r="M1544" s="247"/>
      <c r="N1544" s="248"/>
      <c r="O1544" s="248"/>
      <c r="P1544" s="248"/>
      <c r="Q1544" s="248"/>
      <c r="R1544" s="248"/>
      <c r="S1544" s="248"/>
      <c r="T1544" s="249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T1544" s="250" t="s">
        <v>149</v>
      </c>
      <c r="AU1544" s="250" t="s">
        <v>147</v>
      </c>
      <c r="AV1544" s="14" t="s">
        <v>147</v>
      </c>
      <c r="AW1544" s="14" t="s">
        <v>30</v>
      </c>
      <c r="AX1544" s="14" t="s">
        <v>73</v>
      </c>
      <c r="AY1544" s="250" t="s">
        <v>139</v>
      </c>
    </row>
    <row r="1545" s="15" customFormat="1">
      <c r="A1545" s="15"/>
      <c r="B1545" s="262"/>
      <c r="C1545" s="263"/>
      <c r="D1545" s="231" t="s">
        <v>149</v>
      </c>
      <c r="E1545" s="264" t="s">
        <v>1</v>
      </c>
      <c r="F1545" s="265" t="s">
        <v>170</v>
      </c>
      <c r="G1545" s="263"/>
      <c r="H1545" s="266">
        <v>12</v>
      </c>
      <c r="I1545" s="267"/>
      <c r="J1545" s="263"/>
      <c r="K1545" s="263"/>
      <c r="L1545" s="268"/>
      <c r="M1545" s="269"/>
      <c r="N1545" s="270"/>
      <c r="O1545" s="270"/>
      <c r="P1545" s="270"/>
      <c r="Q1545" s="270"/>
      <c r="R1545" s="270"/>
      <c r="S1545" s="270"/>
      <c r="T1545" s="271"/>
      <c r="U1545" s="15"/>
      <c r="V1545" s="15"/>
      <c r="W1545" s="15"/>
      <c r="X1545" s="15"/>
      <c r="Y1545" s="15"/>
      <c r="Z1545" s="15"/>
      <c r="AA1545" s="15"/>
      <c r="AB1545" s="15"/>
      <c r="AC1545" s="15"/>
      <c r="AD1545" s="15"/>
      <c r="AE1545" s="15"/>
      <c r="AT1545" s="272" t="s">
        <v>149</v>
      </c>
      <c r="AU1545" s="272" t="s">
        <v>147</v>
      </c>
      <c r="AV1545" s="15" t="s">
        <v>146</v>
      </c>
      <c r="AW1545" s="15" t="s">
        <v>30</v>
      </c>
      <c r="AX1545" s="15" t="s">
        <v>81</v>
      </c>
      <c r="AY1545" s="272" t="s">
        <v>139</v>
      </c>
    </row>
    <row r="1546" s="2" customFormat="1" ht="24.15" customHeight="1">
      <c r="A1546" s="38"/>
      <c r="B1546" s="39"/>
      <c r="C1546" s="215" t="s">
        <v>1871</v>
      </c>
      <c r="D1546" s="215" t="s">
        <v>142</v>
      </c>
      <c r="E1546" s="216" t="s">
        <v>1872</v>
      </c>
      <c r="F1546" s="217" t="s">
        <v>1873</v>
      </c>
      <c r="G1546" s="218" t="s">
        <v>166</v>
      </c>
      <c r="H1546" s="219">
        <v>12</v>
      </c>
      <c r="I1546" s="220"/>
      <c r="J1546" s="221">
        <f>ROUND(I1546*H1546,2)</f>
        <v>0</v>
      </c>
      <c r="K1546" s="222"/>
      <c r="L1546" s="44"/>
      <c r="M1546" s="223" t="s">
        <v>1</v>
      </c>
      <c r="N1546" s="224" t="s">
        <v>39</v>
      </c>
      <c r="O1546" s="91"/>
      <c r="P1546" s="225">
        <f>O1546*H1546</f>
        <v>0</v>
      </c>
      <c r="Q1546" s="225">
        <v>0.00013999999999999999</v>
      </c>
      <c r="R1546" s="225">
        <f>Q1546*H1546</f>
        <v>0.0016799999999999999</v>
      </c>
      <c r="S1546" s="225">
        <v>0</v>
      </c>
      <c r="T1546" s="226">
        <f>S1546*H1546</f>
        <v>0</v>
      </c>
      <c r="U1546" s="38"/>
      <c r="V1546" s="38"/>
      <c r="W1546" s="38"/>
      <c r="X1546" s="38"/>
      <c r="Y1546" s="38"/>
      <c r="Z1546" s="38"/>
      <c r="AA1546" s="38"/>
      <c r="AB1546" s="38"/>
      <c r="AC1546" s="38"/>
      <c r="AD1546" s="38"/>
      <c r="AE1546" s="38"/>
      <c r="AR1546" s="227" t="s">
        <v>257</v>
      </c>
      <c r="AT1546" s="227" t="s">
        <v>142</v>
      </c>
      <c r="AU1546" s="227" t="s">
        <v>147</v>
      </c>
      <c r="AY1546" s="17" t="s">
        <v>139</v>
      </c>
      <c r="BE1546" s="228">
        <f>IF(N1546="základní",J1546,0)</f>
        <v>0</v>
      </c>
      <c r="BF1546" s="228">
        <f>IF(N1546="snížená",J1546,0)</f>
        <v>0</v>
      </c>
      <c r="BG1546" s="228">
        <f>IF(N1546="zákl. přenesená",J1546,0)</f>
        <v>0</v>
      </c>
      <c r="BH1546" s="228">
        <f>IF(N1546="sníž. přenesená",J1546,0)</f>
        <v>0</v>
      </c>
      <c r="BI1546" s="228">
        <f>IF(N1546="nulová",J1546,0)</f>
        <v>0</v>
      </c>
      <c r="BJ1546" s="17" t="s">
        <v>147</v>
      </c>
      <c r="BK1546" s="228">
        <f>ROUND(I1546*H1546,2)</f>
        <v>0</v>
      </c>
      <c r="BL1546" s="17" t="s">
        <v>257</v>
      </c>
      <c r="BM1546" s="227" t="s">
        <v>1874</v>
      </c>
    </row>
    <row r="1547" s="13" customFormat="1">
      <c r="A1547" s="13"/>
      <c r="B1547" s="229"/>
      <c r="C1547" s="230"/>
      <c r="D1547" s="231" t="s">
        <v>149</v>
      </c>
      <c r="E1547" s="232" t="s">
        <v>1</v>
      </c>
      <c r="F1547" s="233" t="s">
        <v>1865</v>
      </c>
      <c r="G1547" s="230"/>
      <c r="H1547" s="232" t="s">
        <v>1</v>
      </c>
      <c r="I1547" s="234"/>
      <c r="J1547" s="230"/>
      <c r="K1547" s="230"/>
      <c r="L1547" s="235"/>
      <c r="M1547" s="236"/>
      <c r="N1547" s="237"/>
      <c r="O1547" s="237"/>
      <c r="P1547" s="237"/>
      <c r="Q1547" s="237"/>
      <c r="R1547" s="237"/>
      <c r="S1547" s="237"/>
      <c r="T1547" s="238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39" t="s">
        <v>149</v>
      </c>
      <c r="AU1547" s="239" t="s">
        <v>147</v>
      </c>
      <c r="AV1547" s="13" t="s">
        <v>81</v>
      </c>
      <c r="AW1547" s="13" t="s">
        <v>30</v>
      </c>
      <c r="AX1547" s="13" t="s">
        <v>73</v>
      </c>
      <c r="AY1547" s="239" t="s">
        <v>139</v>
      </c>
    </row>
    <row r="1548" s="14" customFormat="1">
      <c r="A1548" s="14"/>
      <c r="B1548" s="240"/>
      <c r="C1548" s="241"/>
      <c r="D1548" s="231" t="s">
        <v>149</v>
      </c>
      <c r="E1548" s="242" t="s">
        <v>1</v>
      </c>
      <c r="F1548" s="243" t="s">
        <v>1866</v>
      </c>
      <c r="G1548" s="241"/>
      <c r="H1548" s="244">
        <v>12</v>
      </c>
      <c r="I1548" s="245"/>
      <c r="J1548" s="241"/>
      <c r="K1548" s="241"/>
      <c r="L1548" s="246"/>
      <c r="M1548" s="247"/>
      <c r="N1548" s="248"/>
      <c r="O1548" s="248"/>
      <c r="P1548" s="248"/>
      <c r="Q1548" s="248"/>
      <c r="R1548" s="248"/>
      <c r="S1548" s="248"/>
      <c r="T1548" s="249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50" t="s">
        <v>149</v>
      </c>
      <c r="AU1548" s="250" t="s">
        <v>147</v>
      </c>
      <c r="AV1548" s="14" t="s">
        <v>147</v>
      </c>
      <c r="AW1548" s="14" t="s">
        <v>30</v>
      </c>
      <c r="AX1548" s="14" t="s">
        <v>73</v>
      </c>
      <c r="AY1548" s="250" t="s">
        <v>139</v>
      </c>
    </row>
    <row r="1549" s="15" customFormat="1">
      <c r="A1549" s="15"/>
      <c r="B1549" s="262"/>
      <c r="C1549" s="263"/>
      <c r="D1549" s="231" t="s">
        <v>149</v>
      </c>
      <c r="E1549" s="264" t="s">
        <v>1</v>
      </c>
      <c r="F1549" s="265" t="s">
        <v>170</v>
      </c>
      <c r="G1549" s="263"/>
      <c r="H1549" s="266">
        <v>12</v>
      </c>
      <c r="I1549" s="267"/>
      <c r="J1549" s="263"/>
      <c r="K1549" s="263"/>
      <c r="L1549" s="268"/>
      <c r="M1549" s="269"/>
      <c r="N1549" s="270"/>
      <c r="O1549" s="270"/>
      <c r="P1549" s="270"/>
      <c r="Q1549" s="270"/>
      <c r="R1549" s="270"/>
      <c r="S1549" s="270"/>
      <c r="T1549" s="271"/>
      <c r="U1549" s="15"/>
      <c r="V1549" s="15"/>
      <c r="W1549" s="15"/>
      <c r="X1549" s="15"/>
      <c r="Y1549" s="15"/>
      <c r="Z1549" s="15"/>
      <c r="AA1549" s="15"/>
      <c r="AB1549" s="15"/>
      <c r="AC1549" s="15"/>
      <c r="AD1549" s="15"/>
      <c r="AE1549" s="15"/>
      <c r="AT1549" s="272" t="s">
        <v>149</v>
      </c>
      <c r="AU1549" s="272" t="s">
        <v>147</v>
      </c>
      <c r="AV1549" s="15" t="s">
        <v>146</v>
      </c>
      <c r="AW1549" s="15" t="s">
        <v>30</v>
      </c>
      <c r="AX1549" s="15" t="s">
        <v>81</v>
      </c>
      <c r="AY1549" s="272" t="s">
        <v>139</v>
      </c>
    </row>
    <row r="1550" s="2" customFormat="1" ht="24.15" customHeight="1">
      <c r="A1550" s="38"/>
      <c r="B1550" s="39"/>
      <c r="C1550" s="215" t="s">
        <v>1875</v>
      </c>
      <c r="D1550" s="215" t="s">
        <v>142</v>
      </c>
      <c r="E1550" s="216" t="s">
        <v>1876</v>
      </c>
      <c r="F1550" s="217" t="s">
        <v>1877</v>
      </c>
      <c r="G1550" s="218" t="s">
        <v>166</v>
      </c>
      <c r="H1550" s="219">
        <v>12</v>
      </c>
      <c r="I1550" s="220"/>
      <c r="J1550" s="221">
        <f>ROUND(I1550*H1550,2)</f>
        <v>0</v>
      </c>
      <c r="K1550" s="222"/>
      <c r="L1550" s="44"/>
      <c r="M1550" s="223" t="s">
        <v>1</v>
      </c>
      <c r="N1550" s="224" t="s">
        <v>39</v>
      </c>
      <c r="O1550" s="91"/>
      <c r="P1550" s="225">
        <f>O1550*H1550</f>
        <v>0</v>
      </c>
      <c r="Q1550" s="225">
        <v>0.00012</v>
      </c>
      <c r="R1550" s="225">
        <f>Q1550*H1550</f>
        <v>0.0014400000000000001</v>
      </c>
      <c r="S1550" s="225">
        <v>0</v>
      </c>
      <c r="T1550" s="226">
        <f>S1550*H1550</f>
        <v>0</v>
      </c>
      <c r="U1550" s="38"/>
      <c r="V1550" s="38"/>
      <c r="W1550" s="38"/>
      <c r="X1550" s="38"/>
      <c r="Y1550" s="38"/>
      <c r="Z1550" s="38"/>
      <c r="AA1550" s="38"/>
      <c r="AB1550" s="38"/>
      <c r="AC1550" s="38"/>
      <c r="AD1550" s="38"/>
      <c r="AE1550" s="38"/>
      <c r="AR1550" s="227" t="s">
        <v>257</v>
      </c>
      <c r="AT1550" s="227" t="s">
        <v>142</v>
      </c>
      <c r="AU1550" s="227" t="s">
        <v>147</v>
      </c>
      <c r="AY1550" s="17" t="s">
        <v>139</v>
      </c>
      <c r="BE1550" s="228">
        <f>IF(N1550="základní",J1550,0)</f>
        <v>0</v>
      </c>
      <c r="BF1550" s="228">
        <f>IF(N1550="snížená",J1550,0)</f>
        <v>0</v>
      </c>
      <c r="BG1550" s="228">
        <f>IF(N1550="zákl. přenesená",J1550,0)</f>
        <v>0</v>
      </c>
      <c r="BH1550" s="228">
        <f>IF(N1550="sníž. přenesená",J1550,0)</f>
        <v>0</v>
      </c>
      <c r="BI1550" s="228">
        <f>IF(N1550="nulová",J1550,0)</f>
        <v>0</v>
      </c>
      <c r="BJ1550" s="17" t="s">
        <v>147</v>
      </c>
      <c r="BK1550" s="228">
        <f>ROUND(I1550*H1550,2)</f>
        <v>0</v>
      </c>
      <c r="BL1550" s="17" t="s">
        <v>257</v>
      </c>
      <c r="BM1550" s="227" t="s">
        <v>1878</v>
      </c>
    </row>
    <row r="1551" s="13" customFormat="1">
      <c r="A1551" s="13"/>
      <c r="B1551" s="229"/>
      <c r="C1551" s="230"/>
      <c r="D1551" s="231" t="s">
        <v>149</v>
      </c>
      <c r="E1551" s="232" t="s">
        <v>1</v>
      </c>
      <c r="F1551" s="233" t="s">
        <v>1865</v>
      </c>
      <c r="G1551" s="230"/>
      <c r="H1551" s="232" t="s">
        <v>1</v>
      </c>
      <c r="I1551" s="234"/>
      <c r="J1551" s="230"/>
      <c r="K1551" s="230"/>
      <c r="L1551" s="235"/>
      <c r="M1551" s="236"/>
      <c r="N1551" s="237"/>
      <c r="O1551" s="237"/>
      <c r="P1551" s="237"/>
      <c r="Q1551" s="237"/>
      <c r="R1551" s="237"/>
      <c r="S1551" s="237"/>
      <c r="T1551" s="238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239" t="s">
        <v>149</v>
      </c>
      <c r="AU1551" s="239" t="s">
        <v>147</v>
      </c>
      <c r="AV1551" s="13" t="s">
        <v>81</v>
      </c>
      <c r="AW1551" s="13" t="s">
        <v>30</v>
      </c>
      <c r="AX1551" s="13" t="s">
        <v>73</v>
      </c>
      <c r="AY1551" s="239" t="s">
        <v>139</v>
      </c>
    </row>
    <row r="1552" s="14" customFormat="1">
      <c r="A1552" s="14"/>
      <c r="B1552" s="240"/>
      <c r="C1552" s="241"/>
      <c r="D1552" s="231" t="s">
        <v>149</v>
      </c>
      <c r="E1552" s="242" t="s">
        <v>1</v>
      </c>
      <c r="F1552" s="243" t="s">
        <v>1866</v>
      </c>
      <c r="G1552" s="241"/>
      <c r="H1552" s="244">
        <v>12</v>
      </c>
      <c r="I1552" s="245"/>
      <c r="J1552" s="241"/>
      <c r="K1552" s="241"/>
      <c r="L1552" s="246"/>
      <c r="M1552" s="247"/>
      <c r="N1552" s="248"/>
      <c r="O1552" s="248"/>
      <c r="P1552" s="248"/>
      <c r="Q1552" s="248"/>
      <c r="R1552" s="248"/>
      <c r="S1552" s="248"/>
      <c r="T1552" s="249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T1552" s="250" t="s">
        <v>149</v>
      </c>
      <c r="AU1552" s="250" t="s">
        <v>147</v>
      </c>
      <c r="AV1552" s="14" t="s">
        <v>147</v>
      </c>
      <c r="AW1552" s="14" t="s">
        <v>30</v>
      </c>
      <c r="AX1552" s="14" t="s">
        <v>73</v>
      </c>
      <c r="AY1552" s="250" t="s">
        <v>139</v>
      </c>
    </row>
    <row r="1553" s="15" customFormat="1">
      <c r="A1553" s="15"/>
      <c r="B1553" s="262"/>
      <c r="C1553" s="263"/>
      <c r="D1553" s="231" t="s">
        <v>149</v>
      </c>
      <c r="E1553" s="264" t="s">
        <v>1</v>
      </c>
      <c r="F1553" s="265" t="s">
        <v>170</v>
      </c>
      <c r="G1553" s="263"/>
      <c r="H1553" s="266">
        <v>12</v>
      </c>
      <c r="I1553" s="267"/>
      <c r="J1553" s="263"/>
      <c r="K1553" s="263"/>
      <c r="L1553" s="268"/>
      <c r="M1553" s="269"/>
      <c r="N1553" s="270"/>
      <c r="O1553" s="270"/>
      <c r="P1553" s="270"/>
      <c r="Q1553" s="270"/>
      <c r="R1553" s="270"/>
      <c r="S1553" s="270"/>
      <c r="T1553" s="271"/>
      <c r="U1553" s="15"/>
      <c r="V1553" s="15"/>
      <c r="W1553" s="15"/>
      <c r="X1553" s="15"/>
      <c r="Y1553" s="15"/>
      <c r="Z1553" s="15"/>
      <c r="AA1553" s="15"/>
      <c r="AB1553" s="15"/>
      <c r="AC1553" s="15"/>
      <c r="AD1553" s="15"/>
      <c r="AE1553" s="15"/>
      <c r="AT1553" s="272" t="s">
        <v>149</v>
      </c>
      <c r="AU1553" s="272" t="s">
        <v>147</v>
      </c>
      <c r="AV1553" s="15" t="s">
        <v>146</v>
      </c>
      <c r="AW1553" s="15" t="s">
        <v>30</v>
      </c>
      <c r="AX1553" s="15" t="s">
        <v>81</v>
      </c>
      <c r="AY1553" s="272" t="s">
        <v>139</v>
      </c>
    </row>
    <row r="1554" s="2" customFormat="1" ht="24.15" customHeight="1">
      <c r="A1554" s="38"/>
      <c r="B1554" s="39"/>
      <c r="C1554" s="215" t="s">
        <v>1879</v>
      </c>
      <c r="D1554" s="215" t="s">
        <v>142</v>
      </c>
      <c r="E1554" s="216" t="s">
        <v>1880</v>
      </c>
      <c r="F1554" s="217" t="s">
        <v>1881</v>
      </c>
      <c r="G1554" s="218" t="s">
        <v>166</v>
      </c>
      <c r="H1554" s="219">
        <v>12</v>
      </c>
      <c r="I1554" s="220"/>
      <c r="J1554" s="221">
        <f>ROUND(I1554*H1554,2)</f>
        <v>0</v>
      </c>
      <c r="K1554" s="222"/>
      <c r="L1554" s="44"/>
      <c r="M1554" s="223" t="s">
        <v>1</v>
      </c>
      <c r="N1554" s="224" t="s">
        <v>39</v>
      </c>
      <c r="O1554" s="91"/>
      <c r="P1554" s="225">
        <f>O1554*H1554</f>
        <v>0</v>
      </c>
      <c r="Q1554" s="225">
        <v>0.00012</v>
      </c>
      <c r="R1554" s="225">
        <f>Q1554*H1554</f>
        <v>0.0014400000000000001</v>
      </c>
      <c r="S1554" s="225">
        <v>0</v>
      </c>
      <c r="T1554" s="226">
        <f>S1554*H1554</f>
        <v>0</v>
      </c>
      <c r="U1554" s="38"/>
      <c r="V1554" s="38"/>
      <c r="W1554" s="38"/>
      <c r="X1554" s="38"/>
      <c r="Y1554" s="38"/>
      <c r="Z1554" s="38"/>
      <c r="AA1554" s="38"/>
      <c r="AB1554" s="38"/>
      <c r="AC1554" s="38"/>
      <c r="AD1554" s="38"/>
      <c r="AE1554" s="38"/>
      <c r="AR1554" s="227" t="s">
        <v>257</v>
      </c>
      <c r="AT1554" s="227" t="s">
        <v>142</v>
      </c>
      <c r="AU1554" s="227" t="s">
        <v>147</v>
      </c>
      <c r="AY1554" s="17" t="s">
        <v>139</v>
      </c>
      <c r="BE1554" s="228">
        <f>IF(N1554="základní",J1554,0)</f>
        <v>0</v>
      </c>
      <c r="BF1554" s="228">
        <f>IF(N1554="snížená",J1554,0)</f>
        <v>0</v>
      </c>
      <c r="BG1554" s="228">
        <f>IF(N1554="zákl. přenesená",J1554,0)</f>
        <v>0</v>
      </c>
      <c r="BH1554" s="228">
        <f>IF(N1554="sníž. přenesená",J1554,0)</f>
        <v>0</v>
      </c>
      <c r="BI1554" s="228">
        <f>IF(N1554="nulová",J1554,0)</f>
        <v>0</v>
      </c>
      <c r="BJ1554" s="17" t="s">
        <v>147</v>
      </c>
      <c r="BK1554" s="228">
        <f>ROUND(I1554*H1554,2)</f>
        <v>0</v>
      </c>
      <c r="BL1554" s="17" t="s">
        <v>257</v>
      </c>
      <c r="BM1554" s="227" t="s">
        <v>1882</v>
      </c>
    </row>
    <row r="1555" s="13" customFormat="1">
      <c r="A1555" s="13"/>
      <c r="B1555" s="229"/>
      <c r="C1555" s="230"/>
      <c r="D1555" s="231" t="s">
        <v>149</v>
      </c>
      <c r="E1555" s="232" t="s">
        <v>1</v>
      </c>
      <c r="F1555" s="233" t="s">
        <v>1865</v>
      </c>
      <c r="G1555" s="230"/>
      <c r="H1555" s="232" t="s">
        <v>1</v>
      </c>
      <c r="I1555" s="234"/>
      <c r="J1555" s="230"/>
      <c r="K1555" s="230"/>
      <c r="L1555" s="235"/>
      <c r="M1555" s="236"/>
      <c r="N1555" s="237"/>
      <c r="O1555" s="237"/>
      <c r="P1555" s="237"/>
      <c r="Q1555" s="237"/>
      <c r="R1555" s="237"/>
      <c r="S1555" s="237"/>
      <c r="T1555" s="238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39" t="s">
        <v>149</v>
      </c>
      <c r="AU1555" s="239" t="s">
        <v>147</v>
      </c>
      <c r="AV1555" s="13" t="s">
        <v>81</v>
      </c>
      <c r="AW1555" s="13" t="s">
        <v>30</v>
      </c>
      <c r="AX1555" s="13" t="s">
        <v>73</v>
      </c>
      <c r="AY1555" s="239" t="s">
        <v>139</v>
      </c>
    </row>
    <row r="1556" s="14" customFormat="1">
      <c r="A1556" s="14"/>
      <c r="B1556" s="240"/>
      <c r="C1556" s="241"/>
      <c r="D1556" s="231" t="s">
        <v>149</v>
      </c>
      <c r="E1556" s="242" t="s">
        <v>1</v>
      </c>
      <c r="F1556" s="243" t="s">
        <v>1866</v>
      </c>
      <c r="G1556" s="241"/>
      <c r="H1556" s="244">
        <v>12</v>
      </c>
      <c r="I1556" s="245"/>
      <c r="J1556" s="241"/>
      <c r="K1556" s="241"/>
      <c r="L1556" s="246"/>
      <c r="M1556" s="247"/>
      <c r="N1556" s="248"/>
      <c r="O1556" s="248"/>
      <c r="P1556" s="248"/>
      <c r="Q1556" s="248"/>
      <c r="R1556" s="248"/>
      <c r="S1556" s="248"/>
      <c r="T1556" s="249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50" t="s">
        <v>149</v>
      </c>
      <c r="AU1556" s="250" t="s">
        <v>147</v>
      </c>
      <c r="AV1556" s="14" t="s">
        <v>147</v>
      </c>
      <c r="AW1556" s="14" t="s">
        <v>30</v>
      </c>
      <c r="AX1556" s="14" t="s">
        <v>73</v>
      </c>
      <c r="AY1556" s="250" t="s">
        <v>139</v>
      </c>
    </row>
    <row r="1557" s="15" customFormat="1">
      <c r="A1557" s="15"/>
      <c r="B1557" s="262"/>
      <c r="C1557" s="263"/>
      <c r="D1557" s="231" t="s">
        <v>149</v>
      </c>
      <c r="E1557" s="264" t="s">
        <v>1</v>
      </c>
      <c r="F1557" s="265" t="s">
        <v>170</v>
      </c>
      <c r="G1557" s="263"/>
      <c r="H1557" s="266">
        <v>12</v>
      </c>
      <c r="I1557" s="267"/>
      <c r="J1557" s="263"/>
      <c r="K1557" s="263"/>
      <c r="L1557" s="268"/>
      <c r="M1557" s="269"/>
      <c r="N1557" s="270"/>
      <c r="O1557" s="270"/>
      <c r="P1557" s="270"/>
      <c r="Q1557" s="270"/>
      <c r="R1557" s="270"/>
      <c r="S1557" s="270"/>
      <c r="T1557" s="271"/>
      <c r="U1557" s="15"/>
      <c r="V1557" s="15"/>
      <c r="W1557" s="15"/>
      <c r="X1557" s="15"/>
      <c r="Y1557" s="15"/>
      <c r="Z1557" s="15"/>
      <c r="AA1557" s="15"/>
      <c r="AB1557" s="15"/>
      <c r="AC1557" s="15"/>
      <c r="AD1557" s="15"/>
      <c r="AE1557" s="15"/>
      <c r="AT1557" s="272" t="s">
        <v>149</v>
      </c>
      <c r="AU1557" s="272" t="s">
        <v>147</v>
      </c>
      <c r="AV1557" s="15" t="s">
        <v>146</v>
      </c>
      <c r="AW1557" s="15" t="s">
        <v>30</v>
      </c>
      <c r="AX1557" s="15" t="s">
        <v>81</v>
      </c>
      <c r="AY1557" s="272" t="s">
        <v>139</v>
      </c>
    </row>
    <row r="1558" s="2" customFormat="1" ht="24.15" customHeight="1">
      <c r="A1558" s="38"/>
      <c r="B1558" s="39"/>
      <c r="C1558" s="215" t="s">
        <v>1883</v>
      </c>
      <c r="D1558" s="215" t="s">
        <v>142</v>
      </c>
      <c r="E1558" s="216" t="s">
        <v>1884</v>
      </c>
      <c r="F1558" s="217" t="s">
        <v>1885</v>
      </c>
      <c r="G1558" s="218" t="s">
        <v>166</v>
      </c>
      <c r="H1558" s="219">
        <v>12</v>
      </c>
      <c r="I1558" s="220"/>
      <c r="J1558" s="221">
        <f>ROUND(I1558*H1558,2)</f>
        <v>0</v>
      </c>
      <c r="K1558" s="222"/>
      <c r="L1558" s="44"/>
      <c r="M1558" s="223" t="s">
        <v>1</v>
      </c>
      <c r="N1558" s="224" t="s">
        <v>39</v>
      </c>
      <c r="O1558" s="91"/>
      <c r="P1558" s="225">
        <f>O1558*H1558</f>
        <v>0</v>
      </c>
      <c r="Q1558" s="225">
        <v>3.0000000000000001E-05</v>
      </c>
      <c r="R1558" s="225">
        <f>Q1558*H1558</f>
        <v>0.00036000000000000002</v>
      </c>
      <c r="S1558" s="225">
        <v>0</v>
      </c>
      <c r="T1558" s="226">
        <f>S1558*H1558</f>
        <v>0</v>
      </c>
      <c r="U1558" s="38"/>
      <c r="V1558" s="38"/>
      <c r="W1558" s="38"/>
      <c r="X1558" s="38"/>
      <c r="Y1558" s="38"/>
      <c r="Z1558" s="38"/>
      <c r="AA1558" s="38"/>
      <c r="AB1558" s="38"/>
      <c r="AC1558" s="38"/>
      <c r="AD1558" s="38"/>
      <c r="AE1558" s="38"/>
      <c r="AR1558" s="227" t="s">
        <v>257</v>
      </c>
      <c r="AT1558" s="227" t="s">
        <v>142</v>
      </c>
      <c r="AU1558" s="227" t="s">
        <v>147</v>
      </c>
      <c r="AY1558" s="17" t="s">
        <v>139</v>
      </c>
      <c r="BE1558" s="228">
        <f>IF(N1558="základní",J1558,0)</f>
        <v>0</v>
      </c>
      <c r="BF1558" s="228">
        <f>IF(N1558="snížená",J1558,0)</f>
        <v>0</v>
      </c>
      <c r="BG1558" s="228">
        <f>IF(N1558="zákl. přenesená",J1558,0)</f>
        <v>0</v>
      </c>
      <c r="BH1558" s="228">
        <f>IF(N1558="sníž. přenesená",J1558,0)</f>
        <v>0</v>
      </c>
      <c r="BI1558" s="228">
        <f>IF(N1558="nulová",J1558,0)</f>
        <v>0</v>
      </c>
      <c r="BJ1558" s="17" t="s">
        <v>147</v>
      </c>
      <c r="BK1558" s="228">
        <f>ROUND(I1558*H1558,2)</f>
        <v>0</v>
      </c>
      <c r="BL1558" s="17" t="s">
        <v>257</v>
      </c>
      <c r="BM1558" s="227" t="s">
        <v>1886</v>
      </c>
    </row>
    <row r="1559" s="13" customFormat="1">
      <c r="A1559" s="13"/>
      <c r="B1559" s="229"/>
      <c r="C1559" s="230"/>
      <c r="D1559" s="231" t="s">
        <v>149</v>
      </c>
      <c r="E1559" s="232" t="s">
        <v>1</v>
      </c>
      <c r="F1559" s="233" t="s">
        <v>1865</v>
      </c>
      <c r="G1559" s="230"/>
      <c r="H1559" s="232" t="s">
        <v>1</v>
      </c>
      <c r="I1559" s="234"/>
      <c r="J1559" s="230"/>
      <c r="K1559" s="230"/>
      <c r="L1559" s="235"/>
      <c r="M1559" s="236"/>
      <c r="N1559" s="237"/>
      <c r="O1559" s="237"/>
      <c r="P1559" s="237"/>
      <c r="Q1559" s="237"/>
      <c r="R1559" s="237"/>
      <c r="S1559" s="237"/>
      <c r="T1559" s="238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39" t="s">
        <v>149</v>
      </c>
      <c r="AU1559" s="239" t="s">
        <v>147</v>
      </c>
      <c r="AV1559" s="13" t="s">
        <v>81</v>
      </c>
      <c r="AW1559" s="13" t="s">
        <v>30</v>
      </c>
      <c r="AX1559" s="13" t="s">
        <v>73</v>
      </c>
      <c r="AY1559" s="239" t="s">
        <v>139</v>
      </c>
    </row>
    <row r="1560" s="14" customFormat="1">
      <c r="A1560" s="14"/>
      <c r="B1560" s="240"/>
      <c r="C1560" s="241"/>
      <c r="D1560" s="231" t="s">
        <v>149</v>
      </c>
      <c r="E1560" s="242" t="s">
        <v>1</v>
      </c>
      <c r="F1560" s="243" t="s">
        <v>1866</v>
      </c>
      <c r="G1560" s="241"/>
      <c r="H1560" s="244">
        <v>12</v>
      </c>
      <c r="I1560" s="245"/>
      <c r="J1560" s="241"/>
      <c r="K1560" s="241"/>
      <c r="L1560" s="246"/>
      <c r="M1560" s="247"/>
      <c r="N1560" s="248"/>
      <c r="O1560" s="248"/>
      <c r="P1560" s="248"/>
      <c r="Q1560" s="248"/>
      <c r="R1560" s="248"/>
      <c r="S1560" s="248"/>
      <c r="T1560" s="249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50" t="s">
        <v>149</v>
      </c>
      <c r="AU1560" s="250" t="s">
        <v>147</v>
      </c>
      <c r="AV1560" s="14" t="s">
        <v>147</v>
      </c>
      <c r="AW1560" s="14" t="s">
        <v>30</v>
      </c>
      <c r="AX1560" s="14" t="s">
        <v>73</v>
      </c>
      <c r="AY1560" s="250" t="s">
        <v>139</v>
      </c>
    </row>
    <row r="1561" s="15" customFormat="1">
      <c r="A1561" s="15"/>
      <c r="B1561" s="262"/>
      <c r="C1561" s="263"/>
      <c r="D1561" s="231" t="s">
        <v>149</v>
      </c>
      <c r="E1561" s="264" t="s">
        <v>1</v>
      </c>
      <c r="F1561" s="265" t="s">
        <v>170</v>
      </c>
      <c r="G1561" s="263"/>
      <c r="H1561" s="266">
        <v>12</v>
      </c>
      <c r="I1561" s="267"/>
      <c r="J1561" s="263"/>
      <c r="K1561" s="263"/>
      <c r="L1561" s="268"/>
      <c r="M1561" s="269"/>
      <c r="N1561" s="270"/>
      <c r="O1561" s="270"/>
      <c r="P1561" s="270"/>
      <c r="Q1561" s="270"/>
      <c r="R1561" s="270"/>
      <c r="S1561" s="270"/>
      <c r="T1561" s="271"/>
      <c r="U1561" s="15"/>
      <c r="V1561" s="15"/>
      <c r="W1561" s="15"/>
      <c r="X1561" s="15"/>
      <c r="Y1561" s="15"/>
      <c r="Z1561" s="15"/>
      <c r="AA1561" s="15"/>
      <c r="AB1561" s="15"/>
      <c r="AC1561" s="15"/>
      <c r="AD1561" s="15"/>
      <c r="AE1561" s="15"/>
      <c r="AT1561" s="272" t="s">
        <v>149</v>
      </c>
      <c r="AU1561" s="272" t="s">
        <v>147</v>
      </c>
      <c r="AV1561" s="15" t="s">
        <v>146</v>
      </c>
      <c r="AW1561" s="15" t="s">
        <v>30</v>
      </c>
      <c r="AX1561" s="15" t="s">
        <v>81</v>
      </c>
      <c r="AY1561" s="272" t="s">
        <v>139</v>
      </c>
    </row>
    <row r="1562" s="2" customFormat="1" ht="24.15" customHeight="1">
      <c r="A1562" s="38"/>
      <c r="B1562" s="39"/>
      <c r="C1562" s="215" t="s">
        <v>1887</v>
      </c>
      <c r="D1562" s="215" t="s">
        <v>142</v>
      </c>
      <c r="E1562" s="216" t="s">
        <v>1888</v>
      </c>
      <c r="F1562" s="217" t="s">
        <v>1889</v>
      </c>
      <c r="G1562" s="218" t="s">
        <v>166</v>
      </c>
      <c r="H1562" s="219">
        <v>16.100000000000001</v>
      </c>
      <c r="I1562" s="220"/>
      <c r="J1562" s="221">
        <f>ROUND(I1562*H1562,2)</f>
        <v>0</v>
      </c>
      <c r="K1562" s="222"/>
      <c r="L1562" s="44"/>
      <c r="M1562" s="223" t="s">
        <v>1</v>
      </c>
      <c r="N1562" s="224" t="s">
        <v>39</v>
      </c>
      <c r="O1562" s="91"/>
      <c r="P1562" s="225">
        <f>O1562*H1562</f>
        <v>0</v>
      </c>
      <c r="Q1562" s="225">
        <v>0</v>
      </c>
      <c r="R1562" s="225">
        <f>Q1562*H1562</f>
        <v>0</v>
      </c>
      <c r="S1562" s="225">
        <v>0</v>
      </c>
      <c r="T1562" s="226">
        <f>S1562*H1562</f>
        <v>0</v>
      </c>
      <c r="U1562" s="38"/>
      <c r="V1562" s="38"/>
      <c r="W1562" s="38"/>
      <c r="X1562" s="38"/>
      <c r="Y1562" s="38"/>
      <c r="Z1562" s="38"/>
      <c r="AA1562" s="38"/>
      <c r="AB1562" s="38"/>
      <c r="AC1562" s="38"/>
      <c r="AD1562" s="38"/>
      <c r="AE1562" s="38"/>
      <c r="AR1562" s="227" t="s">
        <v>257</v>
      </c>
      <c r="AT1562" s="227" t="s">
        <v>142</v>
      </c>
      <c r="AU1562" s="227" t="s">
        <v>147</v>
      </c>
      <c r="AY1562" s="17" t="s">
        <v>139</v>
      </c>
      <c r="BE1562" s="228">
        <f>IF(N1562="základní",J1562,0)</f>
        <v>0</v>
      </c>
      <c r="BF1562" s="228">
        <f>IF(N1562="snížená",J1562,0)</f>
        <v>0</v>
      </c>
      <c r="BG1562" s="228">
        <f>IF(N1562="zákl. přenesená",J1562,0)</f>
        <v>0</v>
      </c>
      <c r="BH1562" s="228">
        <f>IF(N1562="sníž. přenesená",J1562,0)</f>
        <v>0</v>
      </c>
      <c r="BI1562" s="228">
        <f>IF(N1562="nulová",J1562,0)</f>
        <v>0</v>
      </c>
      <c r="BJ1562" s="17" t="s">
        <v>147</v>
      </c>
      <c r="BK1562" s="228">
        <f>ROUND(I1562*H1562,2)</f>
        <v>0</v>
      </c>
      <c r="BL1562" s="17" t="s">
        <v>257</v>
      </c>
      <c r="BM1562" s="227" t="s">
        <v>1890</v>
      </c>
    </row>
    <row r="1563" s="13" customFormat="1">
      <c r="A1563" s="13"/>
      <c r="B1563" s="229"/>
      <c r="C1563" s="230"/>
      <c r="D1563" s="231" t="s">
        <v>149</v>
      </c>
      <c r="E1563" s="232" t="s">
        <v>1</v>
      </c>
      <c r="F1563" s="233" t="s">
        <v>938</v>
      </c>
      <c r="G1563" s="230"/>
      <c r="H1563" s="232" t="s">
        <v>1</v>
      </c>
      <c r="I1563" s="234"/>
      <c r="J1563" s="230"/>
      <c r="K1563" s="230"/>
      <c r="L1563" s="235"/>
      <c r="M1563" s="236"/>
      <c r="N1563" s="237"/>
      <c r="O1563" s="237"/>
      <c r="P1563" s="237"/>
      <c r="Q1563" s="237"/>
      <c r="R1563" s="237"/>
      <c r="S1563" s="237"/>
      <c r="T1563" s="238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39" t="s">
        <v>149</v>
      </c>
      <c r="AU1563" s="239" t="s">
        <v>147</v>
      </c>
      <c r="AV1563" s="13" t="s">
        <v>81</v>
      </c>
      <c r="AW1563" s="13" t="s">
        <v>30</v>
      </c>
      <c r="AX1563" s="13" t="s">
        <v>73</v>
      </c>
      <c r="AY1563" s="239" t="s">
        <v>139</v>
      </c>
    </row>
    <row r="1564" s="14" customFormat="1">
      <c r="A1564" s="14"/>
      <c r="B1564" s="240"/>
      <c r="C1564" s="241"/>
      <c r="D1564" s="231" t="s">
        <v>149</v>
      </c>
      <c r="E1564" s="242" t="s">
        <v>1</v>
      </c>
      <c r="F1564" s="243" t="s">
        <v>939</v>
      </c>
      <c r="G1564" s="241"/>
      <c r="H1564" s="244">
        <v>9.4499999999999993</v>
      </c>
      <c r="I1564" s="245"/>
      <c r="J1564" s="241"/>
      <c r="K1564" s="241"/>
      <c r="L1564" s="246"/>
      <c r="M1564" s="247"/>
      <c r="N1564" s="248"/>
      <c r="O1564" s="248"/>
      <c r="P1564" s="248"/>
      <c r="Q1564" s="248"/>
      <c r="R1564" s="248"/>
      <c r="S1564" s="248"/>
      <c r="T1564" s="249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50" t="s">
        <v>149</v>
      </c>
      <c r="AU1564" s="250" t="s">
        <v>147</v>
      </c>
      <c r="AV1564" s="14" t="s">
        <v>147</v>
      </c>
      <c r="AW1564" s="14" t="s">
        <v>30</v>
      </c>
      <c r="AX1564" s="14" t="s">
        <v>73</v>
      </c>
      <c r="AY1564" s="250" t="s">
        <v>139</v>
      </c>
    </row>
    <row r="1565" s="13" customFormat="1">
      <c r="A1565" s="13"/>
      <c r="B1565" s="229"/>
      <c r="C1565" s="230"/>
      <c r="D1565" s="231" t="s">
        <v>149</v>
      </c>
      <c r="E1565" s="232" t="s">
        <v>1</v>
      </c>
      <c r="F1565" s="233" t="s">
        <v>823</v>
      </c>
      <c r="G1565" s="230"/>
      <c r="H1565" s="232" t="s">
        <v>1</v>
      </c>
      <c r="I1565" s="234"/>
      <c r="J1565" s="230"/>
      <c r="K1565" s="230"/>
      <c r="L1565" s="235"/>
      <c r="M1565" s="236"/>
      <c r="N1565" s="237"/>
      <c r="O1565" s="237"/>
      <c r="P1565" s="237"/>
      <c r="Q1565" s="237"/>
      <c r="R1565" s="237"/>
      <c r="S1565" s="237"/>
      <c r="T1565" s="238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39" t="s">
        <v>149</v>
      </c>
      <c r="AU1565" s="239" t="s">
        <v>147</v>
      </c>
      <c r="AV1565" s="13" t="s">
        <v>81</v>
      </c>
      <c r="AW1565" s="13" t="s">
        <v>30</v>
      </c>
      <c r="AX1565" s="13" t="s">
        <v>73</v>
      </c>
      <c r="AY1565" s="239" t="s">
        <v>139</v>
      </c>
    </row>
    <row r="1566" s="14" customFormat="1">
      <c r="A1566" s="14"/>
      <c r="B1566" s="240"/>
      <c r="C1566" s="241"/>
      <c r="D1566" s="231" t="s">
        <v>149</v>
      </c>
      <c r="E1566" s="242" t="s">
        <v>1</v>
      </c>
      <c r="F1566" s="243" t="s">
        <v>937</v>
      </c>
      <c r="G1566" s="241"/>
      <c r="H1566" s="244">
        <v>6.6500000000000004</v>
      </c>
      <c r="I1566" s="245"/>
      <c r="J1566" s="241"/>
      <c r="K1566" s="241"/>
      <c r="L1566" s="246"/>
      <c r="M1566" s="247"/>
      <c r="N1566" s="248"/>
      <c r="O1566" s="248"/>
      <c r="P1566" s="248"/>
      <c r="Q1566" s="248"/>
      <c r="R1566" s="248"/>
      <c r="S1566" s="248"/>
      <c r="T1566" s="249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50" t="s">
        <v>149</v>
      </c>
      <c r="AU1566" s="250" t="s">
        <v>147</v>
      </c>
      <c r="AV1566" s="14" t="s">
        <v>147</v>
      </c>
      <c r="AW1566" s="14" t="s">
        <v>30</v>
      </c>
      <c r="AX1566" s="14" t="s">
        <v>73</v>
      </c>
      <c r="AY1566" s="250" t="s">
        <v>139</v>
      </c>
    </row>
    <row r="1567" s="15" customFormat="1">
      <c r="A1567" s="15"/>
      <c r="B1567" s="262"/>
      <c r="C1567" s="263"/>
      <c r="D1567" s="231" t="s">
        <v>149</v>
      </c>
      <c r="E1567" s="264" t="s">
        <v>1</v>
      </c>
      <c r="F1567" s="265" t="s">
        <v>170</v>
      </c>
      <c r="G1567" s="263"/>
      <c r="H1567" s="266">
        <v>16.100000000000001</v>
      </c>
      <c r="I1567" s="267"/>
      <c r="J1567" s="263"/>
      <c r="K1567" s="263"/>
      <c r="L1567" s="268"/>
      <c r="M1567" s="269"/>
      <c r="N1567" s="270"/>
      <c r="O1567" s="270"/>
      <c r="P1567" s="270"/>
      <c r="Q1567" s="270"/>
      <c r="R1567" s="270"/>
      <c r="S1567" s="270"/>
      <c r="T1567" s="271"/>
      <c r="U1567" s="15"/>
      <c r="V1567" s="15"/>
      <c r="W1567" s="15"/>
      <c r="X1567" s="15"/>
      <c r="Y1567" s="15"/>
      <c r="Z1567" s="15"/>
      <c r="AA1567" s="15"/>
      <c r="AB1567" s="15"/>
      <c r="AC1567" s="15"/>
      <c r="AD1567" s="15"/>
      <c r="AE1567" s="15"/>
      <c r="AT1567" s="272" t="s">
        <v>149</v>
      </c>
      <c r="AU1567" s="272" t="s">
        <v>147</v>
      </c>
      <c r="AV1567" s="15" t="s">
        <v>146</v>
      </c>
      <c r="AW1567" s="15" t="s">
        <v>30</v>
      </c>
      <c r="AX1567" s="15" t="s">
        <v>81</v>
      </c>
      <c r="AY1567" s="272" t="s">
        <v>139</v>
      </c>
    </row>
    <row r="1568" s="2" customFormat="1" ht="24.15" customHeight="1">
      <c r="A1568" s="38"/>
      <c r="B1568" s="39"/>
      <c r="C1568" s="215" t="s">
        <v>1891</v>
      </c>
      <c r="D1568" s="215" t="s">
        <v>142</v>
      </c>
      <c r="E1568" s="216" t="s">
        <v>1892</v>
      </c>
      <c r="F1568" s="217" t="s">
        <v>1893</v>
      </c>
      <c r="G1568" s="218" t="s">
        <v>166</v>
      </c>
      <c r="H1568" s="219">
        <v>16.100000000000001</v>
      </c>
      <c r="I1568" s="220"/>
      <c r="J1568" s="221">
        <f>ROUND(I1568*H1568,2)</f>
        <v>0</v>
      </c>
      <c r="K1568" s="222"/>
      <c r="L1568" s="44"/>
      <c r="M1568" s="223" t="s">
        <v>1</v>
      </c>
      <c r="N1568" s="224" t="s">
        <v>39</v>
      </c>
      <c r="O1568" s="91"/>
      <c r="P1568" s="225">
        <f>O1568*H1568</f>
        <v>0</v>
      </c>
      <c r="Q1568" s="225">
        <v>0.00019000000000000001</v>
      </c>
      <c r="R1568" s="225">
        <f>Q1568*H1568</f>
        <v>0.0030590000000000005</v>
      </c>
      <c r="S1568" s="225">
        <v>0</v>
      </c>
      <c r="T1568" s="226">
        <f>S1568*H1568</f>
        <v>0</v>
      </c>
      <c r="U1568" s="38"/>
      <c r="V1568" s="38"/>
      <c r="W1568" s="38"/>
      <c r="X1568" s="38"/>
      <c r="Y1568" s="38"/>
      <c r="Z1568" s="38"/>
      <c r="AA1568" s="38"/>
      <c r="AB1568" s="38"/>
      <c r="AC1568" s="38"/>
      <c r="AD1568" s="38"/>
      <c r="AE1568" s="38"/>
      <c r="AR1568" s="227" t="s">
        <v>257</v>
      </c>
      <c r="AT1568" s="227" t="s">
        <v>142</v>
      </c>
      <c r="AU1568" s="227" t="s">
        <v>147</v>
      </c>
      <c r="AY1568" s="17" t="s">
        <v>139</v>
      </c>
      <c r="BE1568" s="228">
        <f>IF(N1568="základní",J1568,0)</f>
        <v>0</v>
      </c>
      <c r="BF1568" s="228">
        <f>IF(N1568="snížená",J1568,0)</f>
        <v>0</v>
      </c>
      <c r="BG1568" s="228">
        <f>IF(N1568="zákl. přenesená",J1568,0)</f>
        <v>0</v>
      </c>
      <c r="BH1568" s="228">
        <f>IF(N1568="sníž. přenesená",J1568,0)</f>
        <v>0</v>
      </c>
      <c r="BI1568" s="228">
        <f>IF(N1568="nulová",J1568,0)</f>
        <v>0</v>
      </c>
      <c r="BJ1568" s="17" t="s">
        <v>147</v>
      </c>
      <c r="BK1568" s="228">
        <f>ROUND(I1568*H1568,2)</f>
        <v>0</v>
      </c>
      <c r="BL1568" s="17" t="s">
        <v>257</v>
      </c>
      <c r="BM1568" s="227" t="s">
        <v>1894</v>
      </c>
    </row>
    <row r="1569" s="13" customFormat="1">
      <c r="A1569" s="13"/>
      <c r="B1569" s="229"/>
      <c r="C1569" s="230"/>
      <c r="D1569" s="231" t="s">
        <v>149</v>
      </c>
      <c r="E1569" s="232" t="s">
        <v>1</v>
      </c>
      <c r="F1569" s="233" t="s">
        <v>938</v>
      </c>
      <c r="G1569" s="230"/>
      <c r="H1569" s="232" t="s">
        <v>1</v>
      </c>
      <c r="I1569" s="234"/>
      <c r="J1569" s="230"/>
      <c r="K1569" s="230"/>
      <c r="L1569" s="235"/>
      <c r="M1569" s="236"/>
      <c r="N1569" s="237"/>
      <c r="O1569" s="237"/>
      <c r="P1569" s="237"/>
      <c r="Q1569" s="237"/>
      <c r="R1569" s="237"/>
      <c r="S1569" s="237"/>
      <c r="T1569" s="238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39" t="s">
        <v>149</v>
      </c>
      <c r="AU1569" s="239" t="s">
        <v>147</v>
      </c>
      <c r="AV1569" s="13" t="s">
        <v>81</v>
      </c>
      <c r="AW1569" s="13" t="s">
        <v>30</v>
      </c>
      <c r="AX1569" s="13" t="s">
        <v>73</v>
      </c>
      <c r="AY1569" s="239" t="s">
        <v>139</v>
      </c>
    </row>
    <row r="1570" s="14" customFormat="1">
      <c r="A1570" s="14"/>
      <c r="B1570" s="240"/>
      <c r="C1570" s="241"/>
      <c r="D1570" s="231" t="s">
        <v>149</v>
      </c>
      <c r="E1570" s="242" t="s">
        <v>1</v>
      </c>
      <c r="F1570" s="243" t="s">
        <v>939</v>
      </c>
      <c r="G1570" s="241"/>
      <c r="H1570" s="244">
        <v>9.4499999999999993</v>
      </c>
      <c r="I1570" s="245"/>
      <c r="J1570" s="241"/>
      <c r="K1570" s="241"/>
      <c r="L1570" s="246"/>
      <c r="M1570" s="247"/>
      <c r="N1570" s="248"/>
      <c r="O1570" s="248"/>
      <c r="P1570" s="248"/>
      <c r="Q1570" s="248"/>
      <c r="R1570" s="248"/>
      <c r="S1570" s="248"/>
      <c r="T1570" s="249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T1570" s="250" t="s">
        <v>149</v>
      </c>
      <c r="AU1570" s="250" t="s">
        <v>147</v>
      </c>
      <c r="AV1570" s="14" t="s">
        <v>147</v>
      </c>
      <c r="AW1570" s="14" t="s">
        <v>30</v>
      </c>
      <c r="AX1570" s="14" t="s">
        <v>73</v>
      </c>
      <c r="AY1570" s="250" t="s">
        <v>139</v>
      </c>
    </row>
    <row r="1571" s="13" customFormat="1">
      <c r="A1571" s="13"/>
      <c r="B1571" s="229"/>
      <c r="C1571" s="230"/>
      <c r="D1571" s="231" t="s">
        <v>149</v>
      </c>
      <c r="E1571" s="232" t="s">
        <v>1</v>
      </c>
      <c r="F1571" s="233" t="s">
        <v>823</v>
      </c>
      <c r="G1571" s="230"/>
      <c r="H1571" s="232" t="s">
        <v>1</v>
      </c>
      <c r="I1571" s="234"/>
      <c r="J1571" s="230"/>
      <c r="K1571" s="230"/>
      <c r="L1571" s="235"/>
      <c r="M1571" s="236"/>
      <c r="N1571" s="237"/>
      <c r="O1571" s="237"/>
      <c r="P1571" s="237"/>
      <c r="Q1571" s="237"/>
      <c r="R1571" s="237"/>
      <c r="S1571" s="237"/>
      <c r="T1571" s="238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39" t="s">
        <v>149</v>
      </c>
      <c r="AU1571" s="239" t="s">
        <v>147</v>
      </c>
      <c r="AV1571" s="13" t="s">
        <v>81</v>
      </c>
      <c r="AW1571" s="13" t="s">
        <v>30</v>
      </c>
      <c r="AX1571" s="13" t="s">
        <v>73</v>
      </c>
      <c r="AY1571" s="239" t="s">
        <v>139</v>
      </c>
    </row>
    <row r="1572" s="14" customFormat="1">
      <c r="A1572" s="14"/>
      <c r="B1572" s="240"/>
      <c r="C1572" s="241"/>
      <c r="D1572" s="231" t="s">
        <v>149</v>
      </c>
      <c r="E1572" s="242" t="s">
        <v>1</v>
      </c>
      <c r="F1572" s="243" t="s">
        <v>937</v>
      </c>
      <c r="G1572" s="241"/>
      <c r="H1572" s="244">
        <v>6.6500000000000004</v>
      </c>
      <c r="I1572" s="245"/>
      <c r="J1572" s="241"/>
      <c r="K1572" s="241"/>
      <c r="L1572" s="246"/>
      <c r="M1572" s="247"/>
      <c r="N1572" s="248"/>
      <c r="O1572" s="248"/>
      <c r="P1572" s="248"/>
      <c r="Q1572" s="248"/>
      <c r="R1572" s="248"/>
      <c r="S1572" s="248"/>
      <c r="T1572" s="249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50" t="s">
        <v>149</v>
      </c>
      <c r="AU1572" s="250" t="s">
        <v>147</v>
      </c>
      <c r="AV1572" s="14" t="s">
        <v>147</v>
      </c>
      <c r="AW1572" s="14" t="s">
        <v>30</v>
      </c>
      <c r="AX1572" s="14" t="s">
        <v>73</v>
      </c>
      <c r="AY1572" s="250" t="s">
        <v>139</v>
      </c>
    </row>
    <row r="1573" s="15" customFormat="1">
      <c r="A1573" s="15"/>
      <c r="B1573" s="262"/>
      <c r="C1573" s="263"/>
      <c r="D1573" s="231" t="s">
        <v>149</v>
      </c>
      <c r="E1573" s="264" t="s">
        <v>1</v>
      </c>
      <c r="F1573" s="265" t="s">
        <v>170</v>
      </c>
      <c r="G1573" s="263"/>
      <c r="H1573" s="266">
        <v>16.100000000000001</v>
      </c>
      <c r="I1573" s="267"/>
      <c r="J1573" s="263"/>
      <c r="K1573" s="263"/>
      <c r="L1573" s="268"/>
      <c r="M1573" s="269"/>
      <c r="N1573" s="270"/>
      <c r="O1573" s="270"/>
      <c r="P1573" s="270"/>
      <c r="Q1573" s="270"/>
      <c r="R1573" s="270"/>
      <c r="S1573" s="270"/>
      <c r="T1573" s="271"/>
      <c r="U1573" s="15"/>
      <c r="V1573" s="15"/>
      <c r="W1573" s="15"/>
      <c r="X1573" s="15"/>
      <c r="Y1573" s="15"/>
      <c r="Z1573" s="15"/>
      <c r="AA1573" s="15"/>
      <c r="AB1573" s="15"/>
      <c r="AC1573" s="15"/>
      <c r="AD1573" s="15"/>
      <c r="AE1573" s="15"/>
      <c r="AT1573" s="272" t="s">
        <v>149</v>
      </c>
      <c r="AU1573" s="272" t="s">
        <v>147</v>
      </c>
      <c r="AV1573" s="15" t="s">
        <v>146</v>
      </c>
      <c r="AW1573" s="15" t="s">
        <v>30</v>
      </c>
      <c r="AX1573" s="15" t="s">
        <v>81</v>
      </c>
      <c r="AY1573" s="272" t="s">
        <v>139</v>
      </c>
    </row>
    <row r="1574" s="2" customFormat="1" ht="21.75" customHeight="1">
      <c r="A1574" s="38"/>
      <c r="B1574" s="39"/>
      <c r="C1574" s="215" t="s">
        <v>1895</v>
      </c>
      <c r="D1574" s="215" t="s">
        <v>142</v>
      </c>
      <c r="E1574" s="216" t="s">
        <v>1896</v>
      </c>
      <c r="F1574" s="217" t="s">
        <v>1897</v>
      </c>
      <c r="G1574" s="218" t="s">
        <v>174</v>
      </c>
      <c r="H1574" s="219">
        <v>10</v>
      </c>
      <c r="I1574" s="220"/>
      <c r="J1574" s="221">
        <f>ROUND(I1574*H1574,2)</f>
        <v>0</v>
      </c>
      <c r="K1574" s="222"/>
      <c r="L1574" s="44"/>
      <c r="M1574" s="223" t="s">
        <v>1</v>
      </c>
      <c r="N1574" s="224" t="s">
        <v>39</v>
      </c>
      <c r="O1574" s="91"/>
      <c r="P1574" s="225">
        <f>O1574*H1574</f>
        <v>0</v>
      </c>
      <c r="Q1574" s="225">
        <v>0</v>
      </c>
      <c r="R1574" s="225">
        <f>Q1574*H1574</f>
        <v>0</v>
      </c>
      <c r="S1574" s="225">
        <v>0</v>
      </c>
      <c r="T1574" s="226">
        <f>S1574*H1574</f>
        <v>0</v>
      </c>
      <c r="U1574" s="38"/>
      <c r="V1574" s="38"/>
      <c r="W1574" s="38"/>
      <c r="X1574" s="38"/>
      <c r="Y1574" s="38"/>
      <c r="Z1574" s="38"/>
      <c r="AA1574" s="38"/>
      <c r="AB1574" s="38"/>
      <c r="AC1574" s="38"/>
      <c r="AD1574" s="38"/>
      <c r="AE1574" s="38"/>
      <c r="AR1574" s="227" t="s">
        <v>257</v>
      </c>
      <c r="AT1574" s="227" t="s">
        <v>142</v>
      </c>
      <c r="AU1574" s="227" t="s">
        <v>147</v>
      </c>
      <c r="AY1574" s="17" t="s">
        <v>139</v>
      </c>
      <c r="BE1574" s="228">
        <f>IF(N1574="základní",J1574,0)</f>
        <v>0</v>
      </c>
      <c r="BF1574" s="228">
        <f>IF(N1574="snížená",J1574,0)</f>
        <v>0</v>
      </c>
      <c r="BG1574" s="228">
        <f>IF(N1574="zákl. přenesená",J1574,0)</f>
        <v>0</v>
      </c>
      <c r="BH1574" s="228">
        <f>IF(N1574="sníž. přenesená",J1574,0)</f>
        <v>0</v>
      </c>
      <c r="BI1574" s="228">
        <f>IF(N1574="nulová",J1574,0)</f>
        <v>0</v>
      </c>
      <c r="BJ1574" s="17" t="s">
        <v>147</v>
      </c>
      <c r="BK1574" s="228">
        <f>ROUND(I1574*H1574,2)</f>
        <v>0</v>
      </c>
      <c r="BL1574" s="17" t="s">
        <v>257</v>
      </c>
      <c r="BM1574" s="227" t="s">
        <v>1898</v>
      </c>
    </row>
    <row r="1575" s="13" customFormat="1">
      <c r="A1575" s="13"/>
      <c r="B1575" s="229"/>
      <c r="C1575" s="230"/>
      <c r="D1575" s="231" t="s">
        <v>149</v>
      </c>
      <c r="E1575" s="232" t="s">
        <v>1</v>
      </c>
      <c r="F1575" s="233" t="s">
        <v>1899</v>
      </c>
      <c r="G1575" s="230"/>
      <c r="H1575" s="232" t="s">
        <v>1</v>
      </c>
      <c r="I1575" s="234"/>
      <c r="J1575" s="230"/>
      <c r="K1575" s="230"/>
      <c r="L1575" s="235"/>
      <c r="M1575" s="236"/>
      <c r="N1575" s="237"/>
      <c r="O1575" s="237"/>
      <c r="P1575" s="237"/>
      <c r="Q1575" s="237"/>
      <c r="R1575" s="237"/>
      <c r="S1575" s="237"/>
      <c r="T1575" s="238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39" t="s">
        <v>149</v>
      </c>
      <c r="AU1575" s="239" t="s">
        <v>147</v>
      </c>
      <c r="AV1575" s="13" t="s">
        <v>81</v>
      </c>
      <c r="AW1575" s="13" t="s">
        <v>30</v>
      </c>
      <c r="AX1575" s="13" t="s">
        <v>73</v>
      </c>
      <c r="AY1575" s="239" t="s">
        <v>139</v>
      </c>
    </row>
    <row r="1576" s="14" customFormat="1">
      <c r="A1576" s="14"/>
      <c r="B1576" s="240"/>
      <c r="C1576" s="241"/>
      <c r="D1576" s="231" t="s">
        <v>149</v>
      </c>
      <c r="E1576" s="242" t="s">
        <v>1</v>
      </c>
      <c r="F1576" s="243" t="s">
        <v>207</v>
      </c>
      <c r="G1576" s="241"/>
      <c r="H1576" s="244">
        <v>10</v>
      </c>
      <c r="I1576" s="245"/>
      <c r="J1576" s="241"/>
      <c r="K1576" s="241"/>
      <c r="L1576" s="246"/>
      <c r="M1576" s="247"/>
      <c r="N1576" s="248"/>
      <c r="O1576" s="248"/>
      <c r="P1576" s="248"/>
      <c r="Q1576" s="248"/>
      <c r="R1576" s="248"/>
      <c r="S1576" s="248"/>
      <c r="T1576" s="249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50" t="s">
        <v>149</v>
      </c>
      <c r="AU1576" s="250" t="s">
        <v>147</v>
      </c>
      <c r="AV1576" s="14" t="s">
        <v>147</v>
      </c>
      <c r="AW1576" s="14" t="s">
        <v>30</v>
      </c>
      <c r="AX1576" s="14" t="s">
        <v>73</v>
      </c>
      <c r="AY1576" s="250" t="s">
        <v>139</v>
      </c>
    </row>
    <row r="1577" s="15" customFormat="1">
      <c r="A1577" s="15"/>
      <c r="B1577" s="262"/>
      <c r="C1577" s="263"/>
      <c r="D1577" s="231" t="s">
        <v>149</v>
      </c>
      <c r="E1577" s="264" t="s">
        <v>1</v>
      </c>
      <c r="F1577" s="265" t="s">
        <v>170</v>
      </c>
      <c r="G1577" s="263"/>
      <c r="H1577" s="266">
        <v>10</v>
      </c>
      <c r="I1577" s="267"/>
      <c r="J1577" s="263"/>
      <c r="K1577" s="263"/>
      <c r="L1577" s="268"/>
      <c r="M1577" s="269"/>
      <c r="N1577" s="270"/>
      <c r="O1577" s="270"/>
      <c r="P1577" s="270"/>
      <c r="Q1577" s="270"/>
      <c r="R1577" s="270"/>
      <c r="S1577" s="270"/>
      <c r="T1577" s="271"/>
      <c r="U1577" s="15"/>
      <c r="V1577" s="15"/>
      <c r="W1577" s="15"/>
      <c r="X1577" s="15"/>
      <c r="Y1577" s="15"/>
      <c r="Z1577" s="15"/>
      <c r="AA1577" s="15"/>
      <c r="AB1577" s="15"/>
      <c r="AC1577" s="15"/>
      <c r="AD1577" s="15"/>
      <c r="AE1577" s="15"/>
      <c r="AT1577" s="272" t="s">
        <v>149</v>
      </c>
      <c r="AU1577" s="272" t="s">
        <v>147</v>
      </c>
      <c r="AV1577" s="15" t="s">
        <v>146</v>
      </c>
      <c r="AW1577" s="15" t="s">
        <v>30</v>
      </c>
      <c r="AX1577" s="15" t="s">
        <v>81</v>
      </c>
      <c r="AY1577" s="272" t="s">
        <v>139</v>
      </c>
    </row>
    <row r="1578" s="2" customFormat="1" ht="24.15" customHeight="1">
      <c r="A1578" s="38"/>
      <c r="B1578" s="39"/>
      <c r="C1578" s="215" t="s">
        <v>1900</v>
      </c>
      <c r="D1578" s="215" t="s">
        <v>142</v>
      </c>
      <c r="E1578" s="216" t="s">
        <v>1901</v>
      </c>
      <c r="F1578" s="217" t="s">
        <v>1902</v>
      </c>
      <c r="G1578" s="218" t="s">
        <v>166</v>
      </c>
      <c r="H1578" s="219">
        <v>16.100000000000001</v>
      </c>
      <c r="I1578" s="220"/>
      <c r="J1578" s="221">
        <f>ROUND(I1578*H1578,2)</f>
        <v>0</v>
      </c>
      <c r="K1578" s="222"/>
      <c r="L1578" s="44"/>
      <c r="M1578" s="223" t="s">
        <v>1</v>
      </c>
      <c r="N1578" s="224" t="s">
        <v>39</v>
      </c>
      <c r="O1578" s="91"/>
      <c r="P1578" s="225">
        <f>O1578*H1578</f>
        <v>0</v>
      </c>
      <c r="Q1578" s="225">
        <v>0.00017000000000000001</v>
      </c>
      <c r="R1578" s="225">
        <f>Q1578*H1578</f>
        <v>0.0027370000000000003</v>
      </c>
      <c r="S1578" s="225">
        <v>0</v>
      </c>
      <c r="T1578" s="226">
        <f>S1578*H1578</f>
        <v>0</v>
      </c>
      <c r="U1578" s="38"/>
      <c r="V1578" s="38"/>
      <c r="W1578" s="38"/>
      <c r="X1578" s="38"/>
      <c r="Y1578" s="38"/>
      <c r="Z1578" s="38"/>
      <c r="AA1578" s="38"/>
      <c r="AB1578" s="38"/>
      <c r="AC1578" s="38"/>
      <c r="AD1578" s="38"/>
      <c r="AE1578" s="38"/>
      <c r="AR1578" s="227" t="s">
        <v>257</v>
      </c>
      <c r="AT1578" s="227" t="s">
        <v>142</v>
      </c>
      <c r="AU1578" s="227" t="s">
        <v>147</v>
      </c>
      <c r="AY1578" s="17" t="s">
        <v>139</v>
      </c>
      <c r="BE1578" s="228">
        <f>IF(N1578="základní",J1578,0)</f>
        <v>0</v>
      </c>
      <c r="BF1578" s="228">
        <f>IF(N1578="snížená",J1578,0)</f>
        <v>0</v>
      </c>
      <c r="BG1578" s="228">
        <f>IF(N1578="zákl. přenesená",J1578,0)</f>
        <v>0</v>
      </c>
      <c r="BH1578" s="228">
        <f>IF(N1578="sníž. přenesená",J1578,0)</f>
        <v>0</v>
      </c>
      <c r="BI1578" s="228">
        <f>IF(N1578="nulová",J1578,0)</f>
        <v>0</v>
      </c>
      <c r="BJ1578" s="17" t="s">
        <v>147</v>
      </c>
      <c r="BK1578" s="228">
        <f>ROUND(I1578*H1578,2)</f>
        <v>0</v>
      </c>
      <c r="BL1578" s="17" t="s">
        <v>257</v>
      </c>
      <c r="BM1578" s="227" t="s">
        <v>1903</v>
      </c>
    </row>
    <row r="1579" s="13" customFormat="1">
      <c r="A1579" s="13"/>
      <c r="B1579" s="229"/>
      <c r="C1579" s="230"/>
      <c r="D1579" s="231" t="s">
        <v>149</v>
      </c>
      <c r="E1579" s="232" t="s">
        <v>1</v>
      </c>
      <c r="F1579" s="233" t="s">
        <v>938</v>
      </c>
      <c r="G1579" s="230"/>
      <c r="H1579" s="232" t="s">
        <v>1</v>
      </c>
      <c r="I1579" s="234"/>
      <c r="J1579" s="230"/>
      <c r="K1579" s="230"/>
      <c r="L1579" s="235"/>
      <c r="M1579" s="236"/>
      <c r="N1579" s="237"/>
      <c r="O1579" s="237"/>
      <c r="P1579" s="237"/>
      <c r="Q1579" s="237"/>
      <c r="R1579" s="237"/>
      <c r="S1579" s="237"/>
      <c r="T1579" s="238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T1579" s="239" t="s">
        <v>149</v>
      </c>
      <c r="AU1579" s="239" t="s">
        <v>147</v>
      </c>
      <c r="AV1579" s="13" t="s">
        <v>81</v>
      </c>
      <c r="AW1579" s="13" t="s">
        <v>30</v>
      </c>
      <c r="AX1579" s="13" t="s">
        <v>73</v>
      </c>
      <c r="AY1579" s="239" t="s">
        <v>139</v>
      </c>
    </row>
    <row r="1580" s="14" customFormat="1">
      <c r="A1580" s="14"/>
      <c r="B1580" s="240"/>
      <c r="C1580" s="241"/>
      <c r="D1580" s="231" t="s">
        <v>149</v>
      </c>
      <c r="E1580" s="242" t="s">
        <v>1</v>
      </c>
      <c r="F1580" s="243" t="s">
        <v>939</v>
      </c>
      <c r="G1580" s="241"/>
      <c r="H1580" s="244">
        <v>9.4499999999999993</v>
      </c>
      <c r="I1580" s="245"/>
      <c r="J1580" s="241"/>
      <c r="K1580" s="241"/>
      <c r="L1580" s="246"/>
      <c r="M1580" s="247"/>
      <c r="N1580" s="248"/>
      <c r="O1580" s="248"/>
      <c r="P1580" s="248"/>
      <c r="Q1580" s="248"/>
      <c r="R1580" s="248"/>
      <c r="S1580" s="248"/>
      <c r="T1580" s="249"/>
      <c r="U1580" s="14"/>
      <c r="V1580" s="14"/>
      <c r="W1580" s="14"/>
      <c r="X1580" s="14"/>
      <c r="Y1580" s="14"/>
      <c r="Z1580" s="14"/>
      <c r="AA1580" s="14"/>
      <c r="AB1580" s="14"/>
      <c r="AC1580" s="14"/>
      <c r="AD1580" s="14"/>
      <c r="AE1580" s="14"/>
      <c r="AT1580" s="250" t="s">
        <v>149</v>
      </c>
      <c r="AU1580" s="250" t="s">
        <v>147</v>
      </c>
      <c r="AV1580" s="14" t="s">
        <v>147</v>
      </c>
      <c r="AW1580" s="14" t="s">
        <v>30</v>
      </c>
      <c r="AX1580" s="14" t="s">
        <v>73</v>
      </c>
      <c r="AY1580" s="250" t="s">
        <v>139</v>
      </c>
    </row>
    <row r="1581" s="13" customFormat="1">
      <c r="A1581" s="13"/>
      <c r="B1581" s="229"/>
      <c r="C1581" s="230"/>
      <c r="D1581" s="231" t="s">
        <v>149</v>
      </c>
      <c r="E1581" s="232" t="s">
        <v>1</v>
      </c>
      <c r="F1581" s="233" t="s">
        <v>823</v>
      </c>
      <c r="G1581" s="230"/>
      <c r="H1581" s="232" t="s">
        <v>1</v>
      </c>
      <c r="I1581" s="234"/>
      <c r="J1581" s="230"/>
      <c r="K1581" s="230"/>
      <c r="L1581" s="235"/>
      <c r="M1581" s="236"/>
      <c r="N1581" s="237"/>
      <c r="O1581" s="237"/>
      <c r="P1581" s="237"/>
      <c r="Q1581" s="237"/>
      <c r="R1581" s="237"/>
      <c r="S1581" s="237"/>
      <c r="T1581" s="238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39" t="s">
        <v>149</v>
      </c>
      <c r="AU1581" s="239" t="s">
        <v>147</v>
      </c>
      <c r="AV1581" s="13" t="s">
        <v>81</v>
      </c>
      <c r="AW1581" s="13" t="s">
        <v>30</v>
      </c>
      <c r="AX1581" s="13" t="s">
        <v>73</v>
      </c>
      <c r="AY1581" s="239" t="s">
        <v>139</v>
      </c>
    </row>
    <row r="1582" s="14" customFormat="1">
      <c r="A1582" s="14"/>
      <c r="B1582" s="240"/>
      <c r="C1582" s="241"/>
      <c r="D1582" s="231" t="s">
        <v>149</v>
      </c>
      <c r="E1582" s="242" t="s">
        <v>1</v>
      </c>
      <c r="F1582" s="243" t="s">
        <v>937</v>
      </c>
      <c r="G1582" s="241"/>
      <c r="H1582" s="244">
        <v>6.6500000000000004</v>
      </c>
      <c r="I1582" s="245"/>
      <c r="J1582" s="241"/>
      <c r="K1582" s="241"/>
      <c r="L1582" s="246"/>
      <c r="M1582" s="247"/>
      <c r="N1582" s="248"/>
      <c r="O1582" s="248"/>
      <c r="P1582" s="248"/>
      <c r="Q1582" s="248"/>
      <c r="R1582" s="248"/>
      <c r="S1582" s="248"/>
      <c r="T1582" s="249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50" t="s">
        <v>149</v>
      </c>
      <c r="AU1582" s="250" t="s">
        <v>147</v>
      </c>
      <c r="AV1582" s="14" t="s">
        <v>147</v>
      </c>
      <c r="AW1582" s="14" t="s">
        <v>30</v>
      </c>
      <c r="AX1582" s="14" t="s">
        <v>73</v>
      </c>
      <c r="AY1582" s="250" t="s">
        <v>139</v>
      </c>
    </row>
    <row r="1583" s="15" customFormat="1">
      <c r="A1583" s="15"/>
      <c r="B1583" s="262"/>
      <c r="C1583" s="263"/>
      <c r="D1583" s="231" t="s">
        <v>149</v>
      </c>
      <c r="E1583" s="264" t="s">
        <v>1</v>
      </c>
      <c r="F1583" s="265" t="s">
        <v>170</v>
      </c>
      <c r="G1583" s="263"/>
      <c r="H1583" s="266">
        <v>16.100000000000001</v>
      </c>
      <c r="I1583" s="267"/>
      <c r="J1583" s="263"/>
      <c r="K1583" s="263"/>
      <c r="L1583" s="268"/>
      <c r="M1583" s="269"/>
      <c r="N1583" s="270"/>
      <c r="O1583" s="270"/>
      <c r="P1583" s="270"/>
      <c r="Q1583" s="270"/>
      <c r="R1583" s="270"/>
      <c r="S1583" s="270"/>
      <c r="T1583" s="271"/>
      <c r="U1583" s="15"/>
      <c r="V1583" s="15"/>
      <c r="W1583" s="15"/>
      <c r="X1583" s="15"/>
      <c r="Y1583" s="15"/>
      <c r="Z1583" s="15"/>
      <c r="AA1583" s="15"/>
      <c r="AB1583" s="15"/>
      <c r="AC1583" s="15"/>
      <c r="AD1583" s="15"/>
      <c r="AE1583" s="15"/>
      <c r="AT1583" s="272" t="s">
        <v>149</v>
      </c>
      <c r="AU1583" s="272" t="s">
        <v>147</v>
      </c>
      <c r="AV1583" s="15" t="s">
        <v>146</v>
      </c>
      <c r="AW1583" s="15" t="s">
        <v>30</v>
      </c>
      <c r="AX1583" s="15" t="s">
        <v>81</v>
      </c>
      <c r="AY1583" s="272" t="s">
        <v>139</v>
      </c>
    </row>
    <row r="1584" s="2" customFormat="1" ht="24.15" customHeight="1">
      <c r="A1584" s="38"/>
      <c r="B1584" s="39"/>
      <c r="C1584" s="215" t="s">
        <v>1904</v>
      </c>
      <c r="D1584" s="215" t="s">
        <v>142</v>
      </c>
      <c r="E1584" s="216" t="s">
        <v>1905</v>
      </c>
      <c r="F1584" s="217" t="s">
        <v>1906</v>
      </c>
      <c r="G1584" s="218" t="s">
        <v>174</v>
      </c>
      <c r="H1584" s="219">
        <v>10</v>
      </c>
      <c r="I1584" s="220"/>
      <c r="J1584" s="221">
        <f>ROUND(I1584*H1584,2)</f>
        <v>0</v>
      </c>
      <c r="K1584" s="222"/>
      <c r="L1584" s="44"/>
      <c r="M1584" s="223" t="s">
        <v>1</v>
      </c>
      <c r="N1584" s="224" t="s">
        <v>39</v>
      </c>
      <c r="O1584" s="91"/>
      <c r="P1584" s="225">
        <f>O1584*H1584</f>
        <v>0</v>
      </c>
      <c r="Q1584" s="225">
        <v>2.0000000000000002E-05</v>
      </c>
      <c r="R1584" s="225">
        <f>Q1584*H1584</f>
        <v>0.00020000000000000001</v>
      </c>
      <c r="S1584" s="225">
        <v>0</v>
      </c>
      <c r="T1584" s="226">
        <f>S1584*H1584</f>
        <v>0</v>
      </c>
      <c r="U1584" s="38"/>
      <c r="V1584" s="38"/>
      <c r="W1584" s="38"/>
      <c r="X1584" s="38"/>
      <c r="Y1584" s="38"/>
      <c r="Z1584" s="38"/>
      <c r="AA1584" s="38"/>
      <c r="AB1584" s="38"/>
      <c r="AC1584" s="38"/>
      <c r="AD1584" s="38"/>
      <c r="AE1584" s="38"/>
      <c r="AR1584" s="227" t="s">
        <v>257</v>
      </c>
      <c r="AT1584" s="227" t="s">
        <v>142</v>
      </c>
      <c r="AU1584" s="227" t="s">
        <v>147</v>
      </c>
      <c r="AY1584" s="17" t="s">
        <v>139</v>
      </c>
      <c r="BE1584" s="228">
        <f>IF(N1584="základní",J1584,0)</f>
        <v>0</v>
      </c>
      <c r="BF1584" s="228">
        <f>IF(N1584="snížená",J1584,0)</f>
        <v>0</v>
      </c>
      <c r="BG1584" s="228">
        <f>IF(N1584="zákl. přenesená",J1584,0)</f>
        <v>0</v>
      </c>
      <c r="BH1584" s="228">
        <f>IF(N1584="sníž. přenesená",J1584,0)</f>
        <v>0</v>
      </c>
      <c r="BI1584" s="228">
        <f>IF(N1584="nulová",J1584,0)</f>
        <v>0</v>
      </c>
      <c r="BJ1584" s="17" t="s">
        <v>147</v>
      </c>
      <c r="BK1584" s="228">
        <f>ROUND(I1584*H1584,2)</f>
        <v>0</v>
      </c>
      <c r="BL1584" s="17" t="s">
        <v>257</v>
      </c>
      <c r="BM1584" s="227" t="s">
        <v>1907</v>
      </c>
    </row>
    <row r="1585" s="13" customFormat="1">
      <c r="A1585" s="13"/>
      <c r="B1585" s="229"/>
      <c r="C1585" s="230"/>
      <c r="D1585" s="231" t="s">
        <v>149</v>
      </c>
      <c r="E1585" s="232" t="s">
        <v>1</v>
      </c>
      <c r="F1585" s="233" t="s">
        <v>1899</v>
      </c>
      <c r="G1585" s="230"/>
      <c r="H1585" s="232" t="s">
        <v>1</v>
      </c>
      <c r="I1585" s="234"/>
      <c r="J1585" s="230"/>
      <c r="K1585" s="230"/>
      <c r="L1585" s="235"/>
      <c r="M1585" s="236"/>
      <c r="N1585" s="237"/>
      <c r="O1585" s="237"/>
      <c r="P1585" s="237"/>
      <c r="Q1585" s="237"/>
      <c r="R1585" s="237"/>
      <c r="S1585" s="237"/>
      <c r="T1585" s="238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39" t="s">
        <v>149</v>
      </c>
      <c r="AU1585" s="239" t="s">
        <v>147</v>
      </c>
      <c r="AV1585" s="13" t="s">
        <v>81</v>
      </c>
      <c r="AW1585" s="13" t="s">
        <v>30</v>
      </c>
      <c r="AX1585" s="13" t="s">
        <v>73</v>
      </c>
      <c r="AY1585" s="239" t="s">
        <v>139</v>
      </c>
    </row>
    <row r="1586" s="14" customFormat="1">
      <c r="A1586" s="14"/>
      <c r="B1586" s="240"/>
      <c r="C1586" s="241"/>
      <c r="D1586" s="231" t="s">
        <v>149</v>
      </c>
      <c r="E1586" s="242" t="s">
        <v>1</v>
      </c>
      <c r="F1586" s="243" t="s">
        <v>207</v>
      </c>
      <c r="G1586" s="241"/>
      <c r="H1586" s="244">
        <v>10</v>
      </c>
      <c r="I1586" s="245"/>
      <c r="J1586" s="241"/>
      <c r="K1586" s="241"/>
      <c r="L1586" s="246"/>
      <c r="M1586" s="247"/>
      <c r="N1586" s="248"/>
      <c r="O1586" s="248"/>
      <c r="P1586" s="248"/>
      <c r="Q1586" s="248"/>
      <c r="R1586" s="248"/>
      <c r="S1586" s="248"/>
      <c r="T1586" s="249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50" t="s">
        <v>149</v>
      </c>
      <c r="AU1586" s="250" t="s">
        <v>147</v>
      </c>
      <c r="AV1586" s="14" t="s">
        <v>147</v>
      </c>
      <c r="AW1586" s="14" t="s">
        <v>30</v>
      </c>
      <c r="AX1586" s="14" t="s">
        <v>73</v>
      </c>
      <c r="AY1586" s="250" t="s">
        <v>139</v>
      </c>
    </row>
    <row r="1587" s="15" customFormat="1">
      <c r="A1587" s="15"/>
      <c r="B1587" s="262"/>
      <c r="C1587" s="263"/>
      <c r="D1587" s="231" t="s">
        <v>149</v>
      </c>
      <c r="E1587" s="264" t="s">
        <v>1</v>
      </c>
      <c r="F1587" s="265" t="s">
        <v>170</v>
      </c>
      <c r="G1587" s="263"/>
      <c r="H1587" s="266">
        <v>10</v>
      </c>
      <c r="I1587" s="267"/>
      <c r="J1587" s="263"/>
      <c r="K1587" s="263"/>
      <c r="L1587" s="268"/>
      <c r="M1587" s="269"/>
      <c r="N1587" s="270"/>
      <c r="O1587" s="270"/>
      <c r="P1587" s="270"/>
      <c r="Q1587" s="270"/>
      <c r="R1587" s="270"/>
      <c r="S1587" s="270"/>
      <c r="T1587" s="271"/>
      <c r="U1587" s="15"/>
      <c r="V1587" s="15"/>
      <c r="W1587" s="15"/>
      <c r="X1587" s="15"/>
      <c r="Y1587" s="15"/>
      <c r="Z1587" s="15"/>
      <c r="AA1587" s="15"/>
      <c r="AB1587" s="15"/>
      <c r="AC1587" s="15"/>
      <c r="AD1587" s="15"/>
      <c r="AE1587" s="15"/>
      <c r="AT1587" s="272" t="s">
        <v>149</v>
      </c>
      <c r="AU1587" s="272" t="s">
        <v>147</v>
      </c>
      <c r="AV1587" s="15" t="s">
        <v>146</v>
      </c>
      <c r="AW1587" s="15" t="s">
        <v>30</v>
      </c>
      <c r="AX1587" s="15" t="s">
        <v>81</v>
      </c>
      <c r="AY1587" s="272" t="s">
        <v>139</v>
      </c>
    </row>
    <row r="1588" s="2" customFormat="1" ht="24.15" customHeight="1">
      <c r="A1588" s="38"/>
      <c r="B1588" s="39"/>
      <c r="C1588" s="215" t="s">
        <v>1908</v>
      </c>
      <c r="D1588" s="215" t="s">
        <v>142</v>
      </c>
      <c r="E1588" s="216" t="s">
        <v>1909</v>
      </c>
      <c r="F1588" s="217" t="s">
        <v>1910</v>
      </c>
      <c r="G1588" s="218" t="s">
        <v>174</v>
      </c>
      <c r="H1588" s="219">
        <v>10</v>
      </c>
      <c r="I1588" s="220"/>
      <c r="J1588" s="221">
        <f>ROUND(I1588*H1588,2)</f>
        <v>0</v>
      </c>
      <c r="K1588" s="222"/>
      <c r="L1588" s="44"/>
      <c r="M1588" s="223" t="s">
        <v>1</v>
      </c>
      <c r="N1588" s="224" t="s">
        <v>39</v>
      </c>
      <c r="O1588" s="91"/>
      <c r="P1588" s="225">
        <f>O1588*H1588</f>
        <v>0</v>
      </c>
      <c r="Q1588" s="225">
        <v>2.0000000000000002E-05</v>
      </c>
      <c r="R1588" s="225">
        <f>Q1588*H1588</f>
        <v>0.00020000000000000001</v>
      </c>
      <c r="S1588" s="225">
        <v>0</v>
      </c>
      <c r="T1588" s="226">
        <f>S1588*H1588</f>
        <v>0</v>
      </c>
      <c r="U1588" s="38"/>
      <c r="V1588" s="38"/>
      <c r="W1588" s="38"/>
      <c r="X1588" s="38"/>
      <c r="Y1588" s="38"/>
      <c r="Z1588" s="38"/>
      <c r="AA1588" s="38"/>
      <c r="AB1588" s="38"/>
      <c r="AC1588" s="38"/>
      <c r="AD1588" s="38"/>
      <c r="AE1588" s="38"/>
      <c r="AR1588" s="227" t="s">
        <v>257</v>
      </c>
      <c r="AT1588" s="227" t="s">
        <v>142</v>
      </c>
      <c r="AU1588" s="227" t="s">
        <v>147</v>
      </c>
      <c r="AY1588" s="17" t="s">
        <v>139</v>
      </c>
      <c r="BE1588" s="228">
        <f>IF(N1588="základní",J1588,0)</f>
        <v>0</v>
      </c>
      <c r="BF1588" s="228">
        <f>IF(N1588="snížená",J1588,0)</f>
        <v>0</v>
      </c>
      <c r="BG1588" s="228">
        <f>IF(N1588="zákl. přenesená",J1588,0)</f>
        <v>0</v>
      </c>
      <c r="BH1588" s="228">
        <f>IF(N1588="sníž. přenesená",J1588,0)</f>
        <v>0</v>
      </c>
      <c r="BI1588" s="228">
        <f>IF(N1588="nulová",J1588,0)</f>
        <v>0</v>
      </c>
      <c r="BJ1588" s="17" t="s">
        <v>147</v>
      </c>
      <c r="BK1588" s="228">
        <f>ROUND(I1588*H1588,2)</f>
        <v>0</v>
      </c>
      <c r="BL1588" s="17" t="s">
        <v>257</v>
      </c>
      <c r="BM1588" s="227" t="s">
        <v>1911</v>
      </c>
    </row>
    <row r="1589" s="13" customFormat="1">
      <c r="A1589" s="13"/>
      <c r="B1589" s="229"/>
      <c r="C1589" s="230"/>
      <c r="D1589" s="231" t="s">
        <v>149</v>
      </c>
      <c r="E1589" s="232" t="s">
        <v>1</v>
      </c>
      <c r="F1589" s="233" t="s">
        <v>1899</v>
      </c>
      <c r="G1589" s="230"/>
      <c r="H1589" s="232" t="s">
        <v>1</v>
      </c>
      <c r="I1589" s="234"/>
      <c r="J1589" s="230"/>
      <c r="K1589" s="230"/>
      <c r="L1589" s="235"/>
      <c r="M1589" s="236"/>
      <c r="N1589" s="237"/>
      <c r="O1589" s="237"/>
      <c r="P1589" s="237"/>
      <c r="Q1589" s="237"/>
      <c r="R1589" s="237"/>
      <c r="S1589" s="237"/>
      <c r="T1589" s="238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39" t="s">
        <v>149</v>
      </c>
      <c r="AU1589" s="239" t="s">
        <v>147</v>
      </c>
      <c r="AV1589" s="13" t="s">
        <v>81</v>
      </c>
      <c r="AW1589" s="13" t="s">
        <v>30</v>
      </c>
      <c r="AX1589" s="13" t="s">
        <v>73</v>
      </c>
      <c r="AY1589" s="239" t="s">
        <v>139</v>
      </c>
    </row>
    <row r="1590" s="14" customFormat="1">
      <c r="A1590" s="14"/>
      <c r="B1590" s="240"/>
      <c r="C1590" s="241"/>
      <c r="D1590" s="231" t="s">
        <v>149</v>
      </c>
      <c r="E1590" s="242" t="s">
        <v>1</v>
      </c>
      <c r="F1590" s="243" t="s">
        <v>207</v>
      </c>
      <c r="G1590" s="241"/>
      <c r="H1590" s="244">
        <v>10</v>
      </c>
      <c r="I1590" s="245"/>
      <c r="J1590" s="241"/>
      <c r="K1590" s="241"/>
      <c r="L1590" s="246"/>
      <c r="M1590" s="247"/>
      <c r="N1590" s="248"/>
      <c r="O1590" s="248"/>
      <c r="P1590" s="248"/>
      <c r="Q1590" s="248"/>
      <c r="R1590" s="248"/>
      <c r="S1590" s="248"/>
      <c r="T1590" s="249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50" t="s">
        <v>149</v>
      </c>
      <c r="AU1590" s="250" t="s">
        <v>147</v>
      </c>
      <c r="AV1590" s="14" t="s">
        <v>147</v>
      </c>
      <c r="AW1590" s="14" t="s">
        <v>30</v>
      </c>
      <c r="AX1590" s="14" t="s">
        <v>73</v>
      </c>
      <c r="AY1590" s="250" t="s">
        <v>139</v>
      </c>
    </row>
    <row r="1591" s="15" customFormat="1">
      <c r="A1591" s="15"/>
      <c r="B1591" s="262"/>
      <c r="C1591" s="263"/>
      <c r="D1591" s="231" t="s">
        <v>149</v>
      </c>
      <c r="E1591" s="264" t="s">
        <v>1</v>
      </c>
      <c r="F1591" s="265" t="s">
        <v>170</v>
      </c>
      <c r="G1591" s="263"/>
      <c r="H1591" s="266">
        <v>10</v>
      </c>
      <c r="I1591" s="267"/>
      <c r="J1591" s="263"/>
      <c r="K1591" s="263"/>
      <c r="L1591" s="268"/>
      <c r="M1591" s="269"/>
      <c r="N1591" s="270"/>
      <c r="O1591" s="270"/>
      <c r="P1591" s="270"/>
      <c r="Q1591" s="270"/>
      <c r="R1591" s="270"/>
      <c r="S1591" s="270"/>
      <c r="T1591" s="271"/>
      <c r="U1591" s="15"/>
      <c r="V1591" s="15"/>
      <c r="W1591" s="15"/>
      <c r="X1591" s="15"/>
      <c r="Y1591" s="15"/>
      <c r="Z1591" s="15"/>
      <c r="AA1591" s="15"/>
      <c r="AB1591" s="15"/>
      <c r="AC1591" s="15"/>
      <c r="AD1591" s="15"/>
      <c r="AE1591" s="15"/>
      <c r="AT1591" s="272" t="s">
        <v>149</v>
      </c>
      <c r="AU1591" s="272" t="s">
        <v>147</v>
      </c>
      <c r="AV1591" s="15" t="s">
        <v>146</v>
      </c>
      <c r="AW1591" s="15" t="s">
        <v>30</v>
      </c>
      <c r="AX1591" s="15" t="s">
        <v>81</v>
      </c>
      <c r="AY1591" s="272" t="s">
        <v>139</v>
      </c>
    </row>
    <row r="1592" s="2" customFormat="1" ht="24.15" customHeight="1">
      <c r="A1592" s="38"/>
      <c r="B1592" s="39"/>
      <c r="C1592" s="215" t="s">
        <v>1912</v>
      </c>
      <c r="D1592" s="215" t="s">
        <v>142</v>
      </c>
      <c r="E1592" s="216" t="s">
        <v>1913</v>
      </c>
      <c r="F1592" s="217" t="s">
        <v>1914</v>
      </c>
      <c r="G1592" s="218" t="s">
        <v>166</v>
      </c>
      <c r="H1592" s="219">
        <v>16.100000000000001</v>
      </c>
      <c r="I1592" s="220"/>
      <c r="J1592" s="221">
        <f>ROUND(I1592*H1592,2)</f>
        <v>0</v>
      </c>
      <c r="K1592" s="222"/>
      <c r="L1592" s="44"/>
      <c r="M1592" s="223" t="s">
        <v>1</v>
      </c>
      <c r="N1592" s="224" t="s">
        <v>39</v>
      </c>
      <c r="O1592" s="91"/>
      <c r="P1592" s="225">
        <f>O1592*H1592</f>
        <v>0</v>
      </c>
      <c r="Q1592" s="225">
        <v>0.00042999999999999999</v>
      </c>
      <c r="R1592" s="225">
        <f>Q1592*H1592</f>
        <v>0.0069230000000000003</v>
      </c>
      <c r="S1592" s="225">
        <v>0</v>
      </c>
      <c r="T1592" s="226">
        <f>S1592*H1592</f>
        <v>0</v>
      </c>
      <c r="U1592" s="38"/>
      <c r="V1592" s="38"/>
      <c r="W1592" s="38"/>
      <c r="X1592" s="38"/>
      <c r="Y1592" s="38"/>
      <c r="Z1592" s="38"/>
      <c r="AA1592" s="38"/>
      <c r="AB1592" s="38"/>
      <c r="AC1592" s="38"/>
      <c r="AD1592" s="38"/>
      <c r="AE1592" s="38"/>
      <c r="AR1592" s="227" t="s">
        <v>257</v>
      </c>
      <c r="AT1592" s="227" t="s">
        <v>142</v>
      </c>
      <c r="AU1592" s="227" t="s">
        <v>147</v>
      </c>
      <c r="AY1592" s="17" t="s">
        <v>139</v>
      </c>
      <c r="BE1592" s="228">
        <f>IF(N1592="základní",J1592,0)</f>
        <v>0</v>
      </c>
      <c r="BF1592" s="228">
        <f>IF(N1592="snížená",J1592,0)</f>
        <v>0</v>
      </c>
      <c r="BG1592" s="228">
        <f>IF(N1592="zákl. přenesená",J1592,0)</f>
        <v>0</v>
      </c>
      <c r="BH1592" s="228">
        <f>IF(N1592="sníž. přenesená",J1592,0)</f>
        <v>0</v>
      </c>
      <c r="BI1592" s="228">
        <f>IF(N1592="nulová",J1592,0)</f>
        <v>0</v>
      </c>
      <c r="BJ1592" s="17" t="s">
        <v>147</v>
      </c>
      <c r="BK1592" s="228">
        <f>ROUND(I1592*H1592,2)</f>
        <v>0</v>
      </c>
      <c r="BL1592" s="17" t="s">
        <v>257</v>
      </c>
      <c r="BM1592" s="227" t="s">
        <v>1915</v>
      </c>
    </row>
    <row r="1593" s="13" customFormat="1">
      <c r="A1593" s="13"/>
      <c r="B1593" s="229"/>
      <c r="C1593" s="230"/>
      <c r="D1593" s="231" t="s">
        <v>149</v>
      </c>
      <c r="E1593" s="232" t="s">
        <v>1</v>
      </c>
      <c r="F1593" s="233" t="s">
        <v>938</v>
      </c>
      <c r="G1593" s="230"/>
      <c r="H1593" s="232" t="s">
        <v>1</v>
      </c>
      <c r="I1593" s="234"/>
      <c r="J1593" s="230"/>
      <c r="K1593" s="230"/>
      <c r="L1593" s="235"/>
      <c r="M1593" s="236"/>
      <c r="N1593" s="237"/>
      <c r="O1593" s="237"/>
      <c r="P1593" s="237"/>
      <c r="Q1593" s="237"/>
      <c r="R1593" s="237"/>
      <c r="S1593" s="237"/>
      <c r="T1593" s="238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T1593" s="239" t="s">
        <v>149</v>
      </c>
      <c r="AU1593" s="239" t="s">
        <v>147</v>
      </c>
      <c r="AV1593" s="13" t="s">
        <v>81</v>
      </c>
      <c r="AW1593" s="13" t="s">
        <v>30</v>
      </c>
      <c r="AX1593" s="13" t="s">
        <v>73</v>
      </c>
      <c r="AY1593" s="239" t="s">
        <v>139</v>
      </c>
    </row>
    <row r="1594" s="14" customFormat="1">
      <c r="A1594" s="14"/>
      <c r="B1594" s="240"/>
      <c r="C1594" s="241"/>
      <c r="D1594" s="231" t="s">
        <v>149</v>
      </c>
      <c r="E1594" s="242" t="s">
        <v>1</v>
      </c>
      <c r="F1594" s="243" t="s">
        <v>939</v>
      </c>
      <c r="G1594" s="241"/>
      <c r="H1594" s="244">
        <v>9.4499999999999993</v>
      </c>
      <c r="I1594" s="245"/>
      <c r="J1594" s="241"/>
      <c r="K1594" s="241"/>
      <c r="L1594" s="246"/>
      <c r="M1594" s="247"/>
      <c r="N1594" s="248"/>
      <c r="O1594" s="248"/>
      <c r="P1594" s="248"/>
      <c r="Q1594" s="248"/>
      <c r="R1594" s="248"/>
      <c r="S1594" s="248"/>
      <c r="T1594" s="249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50" t="s">
        <v>149</v>
      </c>
      <c r="AU1594" s="250" t="s">
        <v>147</v>
      </c>
      <c r="AV1594" s="14" t="s">
        <v>147</v>
      </c>
      <c r="AW1594" s="14" t="s">
        <v>30</v>
      </c>
      <c r="AX1594" s="14" t="s">
        <v>73</v>
      </c>
      <c r="AY1594" s="250" t="s">
        <v>139</v>
      </c>
    </row>
    <row r="1595" s="13" customFormat="1">
      <c r="A1595" s="13"/>
      <c r="B1595" s="229"/>
      <c r="C1595" s="230"/>
      <c r="D1595" s="231" t="s">
        <v>149</v>
      </c>
      <c r="E1595" s="232" t="s">
        <v>1</v>
      </c>
      <c r="F1595" s="233" t="s">
        <v>823</v>
      </c>
      <c r="G1595" s="230"/>
      <c r="H1595" s="232" t="s">
        <v>1</v>
      </c>
      <c r="I1595" s="234"/>
      <c r="J1595" s="230"/>
      <c r="K1595" s="230"/>
      <c r="L1595" s="235"/>
      <c r="M1595" s="236"/>
      <c r="N1595" s="237"/>
      <c r="O1595" s="237"/>
      <c r="P1595" s="237"/>
      <c r="Q1595" s="237"/>
      <c r="R1595" s="237"/>
      <c r="S1595" s="237"/>
      <c r="T1595" s="238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T1595" s="239" t="s">
        <v>149</v>
      </c>
      <c r="AU1595" s="239" t="s">
        <v>147</v>
      </c>
      <c r="AV1595" s="13" t="s">
        <v>81</v>
      </c>
      <c r="AW1595" s="13" t="s">
        <v>30</v>
      </c>
      <c r="AX1595" s="13" t="s">
        <v>73</v>
      </c>
      <c r="AY1595" s="239" t="s">
        <v>139</v>
      </c>
    </row>
    <row r="1596" s="14" customFormat="1">
      <c r="A1596" s="14"/>
      <c r="B1596" s="240"/>
      <c r="C1596" s="241"/>
      <c r="D1596" s="231" t="s">
        <v>149</v>
      </c>
      <c r="E1596" s="242" t="s">
        <v>1</v>
      </c>
      <c r="F1596" s="243" t="s">
        <v>937</v>
      </c>
      <c r="G1596" s="241"/>
      <c r="H1596" s="244">
        <v>6.6500000000000004</v>
      </c>
      <c r="I1596" s="245"/>
      <c r="J1596" s="241"/>
      <c r="K1596" s="241"/>
      <c r="L1596" s="246"/>
      <c r="M1596" s="247"/>
      <c r="N1596" s="248"/>
      <c r="O1596" s="248"/>
      <c r="P1596" s="248"/>
      <c r="Q1596" s="248"/>
      <c r="R1596" s="248"/>
      <c r="S1596" s="248"/>
      <c r="T1596" s="249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T1596" s="250" t="s">
        <v>149</v>
      </c>
      <c r="AU1596" s="250" t="s">
        <v>147</v>
      </c>
      <c r="AV1596" s="14" t="s">
        <v>147</v>
      </c>
      <c r="AW1596" s="14" t="s">
        <v>30</v>
      </c>
      <c r="AX1596" s="14" t="s">
        <v>73</v>
      </c>
      <c r="AY1596" s="250" t="s">
        <v>139</v>
      </c>
    </row>
    <row r="1597" s="15" customFormat="1">
      <c r="A1597" s="15"/>
      <c r="B1597" s="262"/>
      <c r="C1597" s="263"/>
      <c r="D1597" s="231" t="s">
        <v>149</v>
      </c>
      <c r="E1597" s="264" t="s">
        <v>1</v>
      </c>
      <c r="F1597" s="265" t="s">
        <v>170</v>
      </c>
      <c r="G1597" s="263"/>
      <c r="H1597" s="266">
        <v>16.100000000000001</v>
      </c>
      <c r="I1597" s="267"/>
      <c r="J1597" s="263"/>
      <c r="K1597" s="263"/>
      <c r="L1597" s="268"/>
      <c r="M1597" s="269"/>
      <c r="N1597" s="270"/>
      <c r="O1597" s="270"/>
      <c r="P1597" s="270"/>
      <c r="Q1597" s="270"/>
      <c r="R1597" s="270"/>
      <c r="S1597" s="270"/>
      <c r="T1597" s="271"/>
      <c r="U1597" s="15"/>
      <c r="V1597" s="15"/>
      <c r="W1597" s="15"/>
      <c r="X1597" s="15"/>
      <c r="Y1597" s="15"/>
      <c r="Z1597" s="15"/>
      <c r="AA1597" s="15"/>
      <c r="AB1597" s="15"/>
      <c r="AC1597" s="15"/>
      <c r="AD1597" s="15"/>
      <c r="AE1597" s="15"/>
      <c r="AT1597" s="272" t="s">
        <v>149</v>
      </c>
      <c r="AU1597" s="272" t="s">
        <v>147</v>
      </c>
      <c r="AV1597" s="15" t="s">
        <v>146</v>
      </c>
      <c r="AW1597" s="15" t="s">
        <v>30</v>
      </c>
      <c r="AX1597" s="15" t="s">
        <v>81</v>
      </c>
      <c r="AY1597" s="272" t="s">
        <v>139</v>
      </c>
    </row>
    <row r="1598" s="2" customFormat="1" ht="24.15" customHeight="1">
      <c r="A1598" s="38"/>
      <c r="B1598" s="39"/>
      <c r="C1598" s="215" t="s">
        <v>1916</v>
      </c>
      <c r="D1598" s="215" t="s">
        <v>142</v>
      </c>
      <c r="E1598" s="216" t="s">
        <v>1917</v>
      </c>
      <c r="F1598" s="217" t="s">
        <v>1918</v>
      </c>
      <c r="G1598" s="218" t="s">
        <v>174</v>
      </c>
      <c r="H1598" s="219">
        <v>10</v>
      </c>
      <c r="I1598" s="220"/>
      <c r="J1598" s="221">
        <f>ROUND(I1598*H1598,2)</f>
        <v>0</v>
      </c>
      <c r="K1598" s="222"/>
      <c r="L1598" s="44"/>
      <c r="M1598" s="223" t="s">
        <v>1</v>
      </c>
      <c r="N1598" s="224" t="s">
        <v>39</v>
      </c>
      <c r="O1598" s="91"/>
      <c r="P1598" s="225">
        <f>O1598*H1598</f>
        <v>0</v>
      </c>
      <c r="Q1598" s="225">
        <v>2.0000000000000002E-05</v>
      </c>
      <c r="R1598" s="225">
        <f>Q1598*H1598</f>
        <v>0.00020000000000000001</v>
      </c>
      <c r="S1598" s="225">
        <v>0</v>
      </c>
      <c r="T1598" s="226">
        <f>S1598*H1598</f>
        <v>0</v>
      </c>
      <c r="U1598" s="38"/>
      <c r="V1598" s="38"/>
      <c r="W1598" s="38"/>
      <c r="X1598" s="38"/>
      <c r="Y1598" s="38"/>
      <c r="Z1598" s="38"/>
      <c r="AA1598" s="38"/>
      <c r="AB1598" s="38"/>
      <c r="AC1598" s="38"/>
      <c r="AD1598" s="38"/>
      <c r="AE1598" s="38"/>
      <c r="AR1598" s="227" t="s">
        <v>257</v>
      </c>
      <c r="AT1598" s="227" t="s">
        <v>142</v>
      </c>
      <c r="AU1598" s="227" t="s">
        <v>147</v>
      </c>
      <c r="AY1598" s="17" t="s">
        <v>139</v>
      </c>
      <c r="BE1598" s="228">
        <f>IF(N1598="základní",J1598,0)</f>
        <v>0</v>
      </c>
      <c r="BF1598" s="228">
        <f>IF(N1598="snížená",J1598,0)</f>
        <v>0</v>
      </c>
      <c r="BG1598" s="228">
        <f>IF(N1598="zákl. přenesená",J1598,0)</f>
        <v>0</v>
      </c>
      <c r="BH1598" s="228">
        <f>IF(N1598="sníž. přenesená",J1598,0)</f>
        <v>0</v>
      </c>
      <c r="BI1598" s="228">
        <f>IF(N1598="nulová",J1598,0)</f>
        <v>0</v>
      </c>
      <c r="BJ1598" s="17" t="s">
        <v>147</v>
      </c>
      <c r="BK1598" s="228">
        <f>ROUND(I1598*H1598,2)</f>
        <v>0</v>
      </c>
      <c r="BL1598" s="17" t="s">
        <v>257</v>
      </c>
      <c r="BM1598" s="227" t="s">
        <v>1919</v>
      </c>
    </row>
    <row r="1599" s="13" customFormat="1">
      <c r="A1599" s="13"/>
      <c r="B1599" s="229"/>
      <c r="C1599" s="230"/>
      <c r="D1599" s="231" t="s">
        <v>149</v>
      </c>
      <c r="E1599" s="232" t="s">
        <v>1</v>
      </c>
      <c r="F1599" s="233" t="s">
        <v>1899</v>
      </c>
      <c r="G1599" s="230"/>
      <c r="H1599" s="232" t="s">
        <v>1</v>
      </c>
      <c r="I1599" s="234"/>
      <c r="J1599" s="230"/>
      <c r="K1599" s="230"/>
      <c r="L1599" s="235"/>
      <c r="M1599" s="236"/>
      <c r="N1599" s="237"/>
      <c r="O1599" s="237"/>
      <c r="P1599" s="237"/>
      <c r="Q1599" s="237"/>
      <c r="R1599" s="237"/>
      <c r="S1599" s="237"/>
      <c r="T1599" s="238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39" t="s">
        <v>149</v>
      </c>
      <c r="AU1599" s="239" t="s">
        <v>147</v>
      </c>
      <c r="AV1599" s="13" t="s">
        <v>81</v>
      </c>
      <c r="AW1599" s="13" t="s">
        <v>30</v>
      </c>
      <c r="AX1599" s="13" t="s">
        <v>73</v>
      </c>
      <c r="AY1599" s="239" t="s">
        <v>139</v>
      </c>
    </row>
    <row r="1600" s="14" customFormat="1">
      <c r="A1600" s="14"/>
      <c r="B1600" s="240"/>
      <c r="C1600" s="241"/>
      <c r="D1600" s="231" t="s">
        <v>149</v>
      </c>
      <c r="E1600" s="242" t="s">
        <v>1</v>
      </c>
      <c r="F1600" s="243" t="s">
        <v>207</v>
      </c>
      <c r="G1600" s="241"/>
      <c r="H1600" s="244">
        <v>10</v>
      </c>
      <c r="I1600" s="245"/>
      <c r="J1600" s="241"/>
      <c r="K1600" s="241"/>
      <c r="L1600" s="246"/>
      <c r="M1600" s="247"/>
      <c r="N1600" s="248"/>
      <c r="O1600" s="248"/>
      <c r="P1600" s="248"/>
      <c r="Q1600" s="248"/>
      <c r="R1600" s="248"/>
      <c r="S1600" s="248"/>
      <c r="T1600" s="249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50" t="s">
        <v>149</v>
      </c>
      <c r="AU1600" s="250" t="s">
        <v>147</v>
      </c>
      <c r="AV1600" s="14" t="s">
        <v>147</v>
      </c>
      <c r="AW1600" s="14" t="s">
        <v>30</v>
      </c>
      <c r="AX1600" s="14" t="s">
        <v>73</v>
      </c>
      <c r="AY1600" s="250" t="s">
        <v>139</v>
      </c>
    </row>
    <row r="1601" s="15" customFormat="1">
      <c r="A1601" s="15"/>
      <c r="B1601" s="262"/>
      <c r="C1601" s="263"/>
      <c r="D1601" s="231" t="s">
        <v>149</v>
      </c>
      <c r="E1601" s="264" t="s">
        <v>1</v>
      </c>
      <c r="F1601" s="265" t="s">
        <v>170</v>
      </c>
      <c r="G1601" s="263"/>
      <c r="H1601" s="266">
        <v>10</v>
      </c>
      <c r="I1601" s="267"/>
      <c r="J1601" s="263"/>
      <c r="K1601" s="263"/>
      <c r="L1601" s="268"/>
      <c r="M1601" s="269"/>
      <c r="N1601" s="270"/>
      <c r="O1601" s="270"/>
      <c r="P1601" s="270"/>
      <c r="Q1601" s="270"/>
      <c r="R1601" s="270"/>
      <c r="S1601" s="270"/>
      <c r="T1601" s="271"/>
      <c r="U1601" s="15"/>
      <c r="V1601" s="15"/>
      <c r="W1601" s="15"/>
      <c r="X1601" s="15"/>
      <c r="Y1601" s="15"/>
      <c r="Z1601" s="15"/>
      <c r="AA1601" s="15"/>
      <c r="AB1601" s="15"/>
      <c r="AC1601" s="15"/>
      <c r="AD1601" s="15"/>
      <c r="AE1601" s="15"/>
      <c r="AT1601" s="272" t="s">
        <v>149</v>
      </c>
      <c r="AU1601" s="272" t="s">
        <v>147</v>
      </c>
      <c r="AV1601" s="15" t="s">
        <v>146</v>
      </c>
      <c r="AW1601" s="15" t="s">
        <v>30</v>
      </c>
      <c r="AX1601" s="15" t="s">
        <v>81</v>
      </c>
      <c r="AY1601" s="272" t="s">
        <v>139</v>
      </c>
    </row>
    <row r="1602" s="2" customFormat="1" ht="24.15" customHeight="1">
      <c r="A1602" s="38"/>
      <c r="B1602" s="39"/>
      <c r="C1602" s="215" t="s">
        <v>1920</v>
      </c>
      <c r="D1602" s="215" t="s">
        <v>142</v>
      </c>
      <c r="E1602" s="216" t="s">
        <v>1921</v>
      </c>
      <c r="F1602" s="217" t="s">
        <v>1922</v>
      </c>
      <c r="G1602" s="218" t="s">
        <v>166</v>
      </c>
      <c r="H1602" s="219">
        <v>16.100000000000001</v>
      </c>
      <c r="I1602" s="220"/>
      <c r="J1602" s="221">
        <f>ROUND(I1602*H1602,2)</f>
        <v>0</v>
      </c>
      <c r="K1602" s="222"/>
      <c r="L1602" s="44"/>
      <c r="M1602" s="223" t="s">
        <v>1</v>
      </c>
      <c r="N1602" s="224" t="s">
        <v>39</v>
      </c>
      <c r="O1602" s="91"/>
      <c r="P1602" s="225">
        <f>O1602*H1602</f>
        <v>0</v>
      </c>
      <c r="Q1602" s="225">
        <v>4.0000000000000003E-05</v>
      </c>
      <c r="R1602" s="225">
        <f>Q1602*H1602</f>
        <v>0.00064400000000000015</v>
      </c>
      <c r="S1602" s="225">
        <v>0</v>
      </c>
      <c r="T1602" s="226">
        <f>S1602*H1602</f>
        <v>0</v>
      </c>
      <c r="U1602" s="38"/>
      <c r="V1602" s="38"/>
      <c r="W1602" s="38"/>
      <c r="X1602" s="38"/>
      <c r="Y1602" s="38"/>
      <c r="Z1602" s="38"/>
      <c r="AA1602" s="38"/>
      <c r="AB1602" s="38"/>
      <c r="AC1602" s="38"/>
      <c r="AD1602" s="38"/>
      <c r="AE1602" s="38"/>
      <c r="AR1602" s="227" t="s">
        <v>257</v>
      </c>
      <c r="AT1602" s="227" t="s">
        <v>142</v>
      </c>
      <c r="AU1602" s="227" t="s">
        <v>147</v>
      </c>
      <c r="AY1602" s="17" t="s">
        <v>139</v>
      </c>
      <c r="BE1602" s="228">
        <f>IF(N1602="základní",J1602,0)</f>
        <v>0</v>
      </c>
      <c r="BF1602" s="228">
        <f>IF(N1602="snížená",J1602,0)</f>
        <v>0</v>
      </c>
      <c r="BG1602" s="228">
        <f>IF(N1602="zákl. přenesená",J1602,0)</f>
        <v>0</v>
      </c>
      <c r="BH1602" s="228">
        <f>IF(N1602="sníž. přenesená",J1602,0)</f>
        <v>0</v>
      </c>
      <c r="BI1602" s="228">
        <f>IF(N1602="nulová",J1602,0)</f>
        <v>0</v>
      </c>
      <c r="BJ1602" s="17" t="s">
        <v>147</v>
      </c>
      <c r="BK1602" s="228">
        <f>ROUND(I1602*H1602,2)</f>
        <v>0</v>
      </c>
      <c r="BL1602" s="17" t="s">
        <v>257</v>
      </c>
      <c r="BM1602" s="227" t="s">
        <v>1923</v>
      </c>
    </row>
    <row r="1603" s="13" customFormat="1">
      <c r="A1603" s="13"/>
      <c r="B1603" s="229"/>
      <c r="C1603" s="230"/>
      <c r="D1603" s="231" t="s">
        <v>149</v>
      </c>
      <c r="E1603" s="232" t="s">
        <v>1</v>
      </c>
      <c r="F1603" s="233" t="s">
        <v>938</v>
      </c>
      <c r="G1603" s="230"/>
      <c r="H1603" s="232" t="s">
        <v>1</v>
      </c>
      <c r="I1603" s="234"/>
      <c r="J1603" s="230"/>
      <c r="K1603" s="230"/>
      <c r="L1603" s="235"/>
      <c r="M1603" s="236"/>
      <c r="N1603" s="237"/>
      <c r="O1603" s="237"/>
      <c r="P1603" s="237"/>
      <c r="Q1603" s="237"/>
      <c r="R1603" s="237"/>
      <c r="S1603" s="237"/>
      <c r="T1603" s="238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39" t="s">
        <v>149</v>
      </c>
      <c r="AU1603" s="239" t="s">
        <v>147</v>
      </c>
      <c r="AV1603" s="13" t="s">
        <v>81</v>
      </c>
      <c r="AW1603" s="13" t="s">
        <v>30</v>
      </c>
      <c r="AX1603" s="13" t="s">
        <v>73</v>
      </c>
      <c r="AY1603" s="239" t="s">
        <v>139</v>
      </c>
    </row>
    <row r="1604" s="14" customFormat="1">
      <c r="A1604" s="14"/>
      <c r="B1604" s="240"/>
      <c r="C1604" s="241"/>
      <c r="D1604" s="231" t="s">
        <v>149</v>
      </c>
      <c r="E1604" s="242" t="s">
        <v>1</v>
      </c>
      <c r="F1604" s="243" t="s">
        <v>939</v>
      </c>
      <c r="G1604" s="241"/>
      <c r="H1604" s="244">
        <v>9.4499999999999993</v>
      </c>
      <c r="I1604" s="245"/>
      <c r="J1604" s="241"/>
      <c r="K1604" s="241"/>
      <c r="L1604" s="246"/>
      <c r="M1604" s="247"/>
      <c r="N1604" s="248"/>
      <c r="O1604" s="248"/>
      <c r="P1604" s="248"/>
      <c r="Q1604" s="248"/>
      <c r="R1604" s="248"/>
      <c r="S1604" s="248"/>
      <c r="T1604" s="249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50" t="s">
        <v>149</v>
      </c>
      <c r="AU1604" s="250" t="s">
        <v>147</v>
      </c>
      <c r="AV1604" s="14" t="s">
        <v>147</v>
      </c>
      <c r="AW1604" s="14" t="s">
        <v>30</v>
      </c>
      <c r="AX1604" s="14" t="s">
        <v>73</v>
      </c>
      <c r="AY1604" s="250" t="s">
        <v>139</v>
      </c>
    </row>
    <row r="1605" s="13" customFormat="1">
      <c r="A1605" s="13"/>
      <c r="B1605" s="229"/>
      <c r="C1605" s="230"/>
      <c r="D1605" s="231" t="s">
        <v>149</v>
      </c>
      <c r="E1605" s="232" t="s">
        <v>1</v>
      </c>
      <c r="F1605" s="233" t="s">
        <v>823</v>
      </c>
      <c r="G1605" s="230"/>
      <c r="H1605" s="232" t="s">
        <v>1</v>
      </c>
      <c r="I1605" s="234"/>
      <c r="J1605" s="230"/>
      <c r="K1605" s="230"/>
      <c r="L1605" s="235"/>
      <c r="M1605" s="236"/>
      <c r="N1605" s="237"/>
      <c r="O1605" s="237"/>
      <c r="P1605" s="237"/>
      <c r="Q1605" s="237"/>
      <c r="R1605" s="237"/>
      <c r="S1605" s="237"/>
      <c r="T1605" s="238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T1605" s="239" t="s">
        <v>149</v>
      </c>
      <c r="AU1605" s="239" t="s">
        <v>147</v>
      </c>
      <c r="AV1605" s="13" t="s">
        <v>81</v>
      </c>
      <c r="AW1605" s="13" t="s">
        <v>30</v>
      </c>
      <c r="AX1605" s="13" t="s">
        <v>73</v>
      </c>
      <c r="AY1605" s="239" t="s">
        <v>139</v>
      </c>
    </row>
    <row r="1606" s="14" customFormat="1">
      <c r="A1606" s="14"/>
      <c r="B1606" s="240"/>
      <c r="C1606" s="241"/>
      <c r="D1606" s="231" t="s">
        <v>149</v>
      </c>
      <c r="E1606" s="242" t="s">
        <v>1</v>
      </c>
      <c r="F1606" s="243" t="s">
        <v>937</v>
      </c>
      <c r="G1606" s="241"/>
      <c r="H1606" s="244">
        <v>6.6500000000000004</v>
      </c>
      <c r="I1606" s="245"/>
      <c r="J1606" s="241"/>
      <c r="K1606" s="241"/>
      <c r="L1606" s="246"/>
      <c r="M1606" s="247"/>
      <c r="N1606" s="248"/>
      <c r="O1606" s="248"/>
      <c r="P1606" s="248"/>
      <c r="Q1606" s="248"/>
      <c r="R1606" s="248"/>
      <c r="S1606" s="248"/>
      <c r="T1606" s="249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T1606" s="250" t="s">
        <v>149</v>
      </c>
      <c r="AU1606" s="250" t="s">
        <v>147</v>
      </c>
      <c r="AV1606" s="14" t="s">
        <v>147</v>
      </c>
      <c r="AW1606" s="14" t="s">
        <v>30</v>
      </c>
      <c r="AX1606" s="14" t="s">
        <v>73</v>
      </c>
      <c r="AY1606" s="250" t="s">
        <v>139</v>
      </c>
    </row>
    <row r="1607" s="15" customFormat="1">
      <c r="A1607" s="15"/>
      <c r="B1607" s="262"/>
      <c r="C1607" s="263"/>
      <c r="D1607" s="231" t="s">
        <v>149</v>
      </c>
      <c r="E1607" s="264" t="s">
        <v>1</v>
      </c>
      <c r="F1607" s="265" t="s">
        <v>170</v>
      </c>
      <c r="G1607" s="263"/>
      <c r="H1607" s="266">
        <v>16.100000000000001</v>
      </c>
      <c r="I1607" s="267"/>
      <c r="J1607" s="263"/>
      <c r="K1607" s="263"/>
      <c r="L1607" s="268"/>
      <c r="M1607" s="269"/>
      <c r="N1607" s="270"/>
      <c r="O1607" s="270"/>
      <c r="P1607" s="270"/>
      <c r="Q1607" s="270"/>
      <c r="R1607" s="270"/>
      <c r="S1607" s="270"/>
      <c r="T1607" s="271"/>
      <c r="U1607" s="15"/>
      <c r="V1607" s="15"/>
      <c r="W1607" s="15"/>
      <c r="X1607" s="15"/>
      <c r="Y1607" s="15"/>
      <c r="Z1607" s="15"/>
      <c r="AA1607" s="15"/>
      <c r="AB1607" s="15"/>
      <c r="AC1607" s="15"/>
      <c r="AD1607" s="15"/>
      <c r="AE1607" s="15"/>
      <c r="AT1607" s="272" t="s">
        <v>149</v>
      </c>
      <c r="AU1607" s="272" t="s">
        <v>147</v>
      </c>
      <c r="AV1607" s="15" t="s">
        <v>146</v>
      </c>
      <c r="AW1607" s="15" t="s">
        <v>30</v>
      </c>
      <c r="AX1607" s="15" t="s">
        <v>81</v>
      </c>
      <c r="AY1607" s="272" t="s">
        <v>139</v>
      </c>
    </row>
    <row r="1608" s="12" customFormat="1" ht="22.8" customHeight="1">
      <c r="A1608" s="12"/>
      <c r="B1608" s="199"/>
      <c r="C1608" s="200"/>
      <c r="D1608" s="201" t="s">
        <v>72</v>
      </c>
      <c r="E1608" s="213" t="s">
        <v>1924</v>
      </c>
      <c r="F1608" s="213" t="s">
        <v>1925</v>
      </c>
      <c r="G1608" s="200"/>
      <c r="H1608" s="200"/>
      <c r="I1608" s="203"/>
      <c r="J1608" s="214">
        <f>BK1608</f>
        <v>0</v>
      </c>
      <c r="K1608" s="200"/>
      <c r="L1608" s="205"/>
      <c r="M1608" s="206"/>
      <c r="N1608" s="207"/>
      <c r="O1608" s="207"/>
      <c r="P1608" s="208">
        <f>SUM(P1609:P1852)</f>
        <v>0</v>
      </c>
      <c r="Q1608" s="207"/>
      <c r="R1608" s="208">
        <f>SUM(R1609:R1852)</f>
        <v>0.27919829000000002</v>
      </c>
      <c r="S1608" s="207"/>
      <c r="T1608" s="209">
        <f>SUM(T1609:T1852)</f>
        <v>0.087655559999999993</v>
      </c>
      <c r="U1608" s="12"/>
      <c r="V1608" s="12"/>
      <c r="W1608" s="12"/>
      <c r="X1608" s="12"/>
      <c r="Y1608" s="12"/>
      <c r="Z1608" s="12"/>
      <c r="AA1608" s="12"/>
      <c r="AB1608" s="12"/>
      <c r="AC1608" s="12"/>
      <c r="AD1608" s="12"/>
      <c r="AE1608" s="12"/>
      <c r="AR1608" s="210" t="s">
        <v>147</v>
      </c>
      <c r="AT1608" s="211" t="s">
        <v>72</v>
      </c>
      <c r="AU1608" s="211" t="s">
        <v>81</v>
      </c>
      <c r="AY1608" s="210" t="s">
        <v>139</v>
      </c>
      <c r="BK1608" s="212">
        <f>SUM(BK1609:BK1852)</f>
        <v>0</v>
      </c>
    </row>
    <row r="1609" s="2" customFormat="1" ht="24.15" customHeight="1">
      <c r="A1609" s="38"/>
      <c r="B1609" s="39"/>
      <c r="C1609" s="215" t="s">
        <v>1926</v>
      </c>
      <c r="D1609" s="215" t="s">
        <v>142</v>
      </c>
      <c r="E1609" s="216" t="s">
        <v>1927</v>
      </c>
      <c r="F1609" s="217" t="s">
        <v>1928</v>
      </c>
      <c r="G1609" s="218" t="s">
        <v>166</v>
      </c>
      <c r="H1609" s="219">
        <v>186.303</v>
      </c>
      <c r="I1609" s="220"/>
      <c r="J1609" s="221">
        <f>ROUND(I1609*H1609,2)</f>
        <v>0</v>
      </c>
      <c r="K1609" s="222"/>
      <c r="L1609" s="44"/>
      <c r="M1609" s="223" t="s">
        <v>1</v>
      </c>
      <c r="N1609" s="224" t="s">
        <v>39</v>
      </c>
      <c r="O1609" s="91"/>
      <c r="P1609" s="225">
        <f>O1609*H1609</f>
        <v>0</v>
      </c>
      <c r="Q1609" s="225">
        <v>0</v>
      </c>
      <c r="R1609" s="225">
        <f>Q1609*H1609</f>
        <v>0</v>
      </c>
      <c r="S1609" s="225">
        <v>0</v>
      </c>
      <c r="T1609" s="226">
        <f>S1609*H1609</f>
        <v>0</v>
      </c>
      <c r="U1609" s="38"/>
      <c r="V1609" s="38"/>
      <c r="W1609" s="38"/>
      <c r="X1609" s="38"/>
      <c r="Y1609" s="38"/>
      <c r="Z1609" s="38"/>
      <c r="AA1609" s="38"/>
      <c r="AB1609" s="38"/>
      <c r="AC1609" s="38"/>
      <c r="AD1609" s="38"/>
      <c r="AE1609" s="38"/>
      <c r="AR1609" s="227" t="s">
        <v>257</v>
      </c>
      <c r="AT1609" s="227" t="s">
        <v>142</v>
      </c>
      <c r="AU1609" s="227" t="s">
        <v>147</v>
      </c>
      <c r="AY1609" s="17" t="s">
        <v>139</v>
      </c>
      <c r="BE1609" s="228">
        <f>IF(N1609="základní",J1609,0)</f>
        <v>0</v>
      </c>
      <c r="BF1609" s="228">
        <f>IF(N1609="snížená",J1609,0)</f>
        <v>0</v>
      </c>
      <c r="BG1609" s="228">
        <f>IF(N1609="zákl. přenesená",J1609,0)</f>
        <v>0</v>
      </c>
      <c r="BH1609" s="228">
        <f>IF(N1609="sníž. přenesená",J1609,0)</f>
        <v>0</v>
      </c>
      <c r="BI1609" s="228">
        <f>IF(N1609="nulová",J1609,0)</f>
        <v>0</v>
      </c>
      <c r="BJ1609" s="17" t="s">
        <v>147</v>
      </c>
      <c r="BK1609" s="228">
        <f>ROUND(I1609*H1609,2)</f>
        <v>0</v>
      </c>
      <c r="BL1609" s="17" t="s">
        <v>257</v>
      </c>
      <c r="BM1609" s="227" t="s">
        <v>1929</v>
      </c>
    </row>
    <row r="1610" s="13" customFormat="1">
      <c r="A1610" s="13"/>
      <c r="B1610" s="229"/>
      <c r="C1610" s="230"/>
      <c r="D1610" s="231" t="s">
        <v>149</v>
      </c>
      <c r="E1610" s="232" t="s">
        <v>1</v>
      </c>
      <c r="F1610" s="233" t="s">
        <v>1930</v>
      </c>
      <c r="G1610" s="230"/>
      <c r="H1610" s="232" t="s">
        <v>1</v>
      </c>
      <c r="I1610" s="234"/>
      <c r="J1610" s="230"/>
      <c r="K1610" s="230"/>
      <c r="L1610" s="235"/>
      <c r="M1610" s="236"/>
      <c r="N1610" s="237"/>
      <c r="O1610" s="237"/>
      <c r="P1610" s="237"/>
      <c r="Q1610" s="237"/>
      <c r="R1610" s="237"/>
      <c r="S1610" s="237"/>
      <c r="T1610" s="238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T1610" s="239" t="s">
        <v>149</v>
      </c>
      <c r="AU1610" s="239" t="s">
        <v>147</v>
      </c>
      <c r="AV1610" s="13" t="s">
        <v>81</v>
      </c>
      <c r="AW1610" s="13" t="s">
        <v>30</v>
      </c>
      <c r="AX1610" s="13" t="s">
        <v>73</v>
      </c>
      <c r="AY1610" s="239" t="s">
        <v>139</v>
      </c>
    </row>
    <row r="1611" s="13" customFormat="1">
      <c r="A1611" s="13"/>
      <c r="B1611" s="229"/>
      <c r="C1611" s="230"/>
      <c r="D1611" s="231" t="s">
        <v>149</v>
      </c>
      <c r="E1611" s="232" t="s">
        <v>1</v>
      </c>
      <c r="F1611" s="233" t="s">
        <v>187</v>
      </c>
      <c r="G1611" s="230"/>
      <c r="H1611" s="232" t="s">
        <v>1</v>
      </c>
      <c r="I1611" s="234"/>
      <c r="J1611" s="230"/>
      <c r="K1611" s="230"/>
      <c r="L1611" s="235"/>
      <c r="M1611" s="236"/>
      <c r="N1611" s="237"/>
      <c r="O1611" s="237"/>
      <c r="P1611" s="237"/>
      <c r="Q1611" s="237"/>
      <c r="R1611" s="237"/>
      <c r="S1611" s="237"/>
      <c r="T1611" s="238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39" t="s">
        <v>149</v>
      </c>
      <c r="AU1611" s="239" t="s">
        <v>147</v>
      </c>
      <c r="AV1611" s="13" t="s">
        <v>81</v>
      </c>
      <c r="AW1611" s="13" t="s">
        <v>30</v>
      </c>
      <c r="AX1611" s="13" t="s">
        <v>73</v>
      </c>
      <c r="AY1611" s="239" t="s">
        <v>139</v>
      </c>
    </row>
    <row r="1612" s="14" customFormat="1">
      <c r="A1612" s="14"/>
      <c r="B1612" s="240"/>
      <c r="C1612" s="241"/>
      <c r="D1612" s="231" t="s">
        <v>149</v>
      </c>
      <c r="E1612" s="242" t="s">
        <v>1</v>
      </c>
      <c r="F1612" s="243" t="s">
        <v>188</v>
      </c>
      <c r="G1612" s="241"/>
      <c r="H1612" s="244">
        <v>6.1950000000000003</v>
      </c>
      <c r="I1612" s="245"/>
      <c r="J1612" s="241"/>
      <c r="K1612" s="241"/>
      <c r="L1612" s="246"/>
      <c r="M1612" s="247"/>
      <c r="N1612" s="248"/>
      <c r="O1612" s="248"/>
      <c r="P1612" s="248"/>
      <c r="Q1612" s="248"/>
      <c r="R1612" s="248"/>
      <c r="S1612" s="248"/>
      <c r="T1612" s="249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50" t="s">
        <v>149</v>
      </c>
      <c r="AU1612" s="250" t="s">
        <v>147</v>
      </c>
      <c r="AV1612" s="14" t="s">
        <v>147</v>
      </c>
      <c r="AW1612" s="14" t="s">
        <v>30</v>
      </c>
      <c r="AX1612" s="14" t="s">
        <v>73</v>
      </c>
      <c r="AY1612" s="250" t="s">
        <v>139</v>
      </c>
    </row>
    <row r="1613" s="13" customFormat="1">
      <c r="A1613" s="13"/>
      <c r="B1613" s="229"/>
      <c r="C1613" s="230"/>
      <c r="D1613" s="231" t="s">
        <v>149</v>
      </c>
      <c r="E1613" s="232" t="s">
        <v>1</v>
      </c>
      <c r="F1613" s="233" t="s">
        <v>189</v>
      </c>
      <c r="G1613" s="230"/>
      <c r="H1613" s="232" t="s">
        <v>1</v>
      </c>
      <c r="I1613" s="234"/>
      <c r="J1613" s="230"/>
      <c r="K1613" s="230"/>
      <c r="L1613" s="235"/>
      <c r="M1613" s="236"/>
      <c r="N1613" s="237"/>
      <c r="O1613" s="237"/>
      <c r="P1613" s="237"/>
      <c r="Q1613" s="237"/>
      <c r="R1613" s="237"/>
      <c r="S1613" s="237"/>
      <c r="T1613" s="238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39" t="s">
        <v>149</v>
      </c>
      <c r="AU1613" s="239" t="s">
        <v>147</v>
      </c>
      <c r="AV1613" s="13" t="s">
        <v>81</v>
      </c>
      <c r="AW1613" s="13" t="s">
        <v>30</v>
      </c>
      <c r="AX1613" s="13" t="s">
        <v>73</v>
      </c>
      <c r="AY1613" s="239" t="s">
        <v>139</v>
      </c>
    </row>
    <row r="1614" s="14" customFormat="1">
      <c r="A1614" s="14"/>
      <c r="B1614" s="240"/>
      <c r="C1614" s="241"/>
      <c r="D1614" s="231" t="s">
        <v>149</v>
      </c>
      <c r="E1614" s="242" t="s">
        <v>1</v>
      </c>
      <c r="F1614" s="243" t="s">
        <v>190</v>
      </c>
      <c r="G1614" s="241"/>
      <c r="H1614" s="244">
        <v>2.508</v>
      </c>
      <c r="I1614" s="245"/>
      <c r="J1614" s="241"/>
      <c r="K1614" s="241"/>
      <c r="L1614" s="246"/>
      <c r="M1614" s="247"/>
      <c r="N1614" s="248"/>
      <c r="O1614" s="248"/>
      <c r="P1614" s="248"/>
      <c r="Q1614" s="248"/>
      <c r="R1614" s="248"/>
      <c r="S1614" s="248"/>
      <c r="T1614" s="249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50" t="s">
        <v>149</v>
      </c>
      <c r="AU1614" s="250" t="s">
        <v>147</v>
      </c>
      <c r="AV1614" s="14" t="s">
        <v>147</v>
      </c>
      <c r="AW1614" s="14" t="s">
        <v>30</v>
      </c>
      <c r="AX1614" s="14" t="s">
        <v>73</v>
      </c>
      <c r="AY1614" s="250" t="s">
        <v>139</v>
      </c>
    </row>
    <row r="1615" s="13" customFormat="1">
      <c r="A1615" s="13"/>
      <c r="B1615" s="229"/>
      <c r="C1615" s="230"/>
      <c r="D1615" s="231" t="s">
        <v>149</v>
      </c>
      <c r="E1615" s="232" t="s">
        <v>1</v>
      </c>
      <c r="F1615" s="233" t="s">
        <v>191</v>
      </c>
      <c r="G1615" s="230"/>
      <c r="H1615" s="232" t="s">
        <v>1</v>
      </c>
      <c r="I1615" s="234"/>
      <c r="J1615" s="230"/>
      <c r="K1615" s="230"/>
      <c r="L1615" s="235"/>
      <c r="M1615" s="236"/>
      <c r="N1615" s="237"/>
      <c r="O1615" s="237"/>
      <c r="P1615" s="237"/>
      <c r="Q1615" s="237"/>
      <c r="R1615" s="237"/>
      <c r="S1615" s="237"/>
      <c r="T1615" s="238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T1615" s="239" t="s">
        <v>149</v>
      </c>
      <c r="AU1615" s="239" t="s">
        <v>147</v>
      </c>
      <c r="AV1615" s="13" t="s">
        <v>81</v>
      </c>
      <c r="AW1615" s="13" t="s">
        <v>30</v>
      </c>
      <c r="AX1615" s="13" t="s">
        <v>73</v>
      </c>
      <c r="AY1615" s="239" t="s">
        <v>139</v>
      </c>
    </row>
    <row r="1616" s="14" customFormat="1">
      <c r="A1616" s="14"/>
      <c r="B1616" s="240"/>
      <c r="C1616" s="241"/>
      <c r="D1616" s="231" t="s">
        <v>149</v>
      </c>
      <c r="E1616" s="242" t="s">
        <v>1</v>
      </c>
      <c r="F1616" s="243" t="s">
        <v>192</v>
      </c>
      <c r="G1616" s="241"/>
      <c r="H1616" s="244">
        <v>1.006</v>
      </c>
      <c r="I1616" s="245"/>
      <c r="J1616" s="241"/>
      <c r="K1616" s="241"/>
      <c r="L1616" s="246"/>
      <c r="M1616" s="247"/>
      <c r="N1616" s="248"/>
      <c r="O1616" s="248"/>
      <c r="P1616" s="248"/>
      <c r="Q1616" s="248"/>
      <c r="R1616" s="248"/>
      <c r="S1616" s="248"/>
      <c r="T1616" s="249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50" t="s">
        <v>149</v>
      </c>
      <c r="AU1616" s="250" t="s">
        <v>147</v>
      </c>
      <c r="AV1616" s="14" t="s">
        <v>147</v>
      </c>
      <c r="AW1616" s="14" t="s">
        <v>30</v>
      </c>
      <c r="AX1616" s="14" t="s">
        <v>73</v>
      </c>
      <c r="AY1616" s="250" t="s">
        <v>139</v>
      </c>
    </row>
    <row r="1617" s="13" customFormat="1">
      <c r="A1617" s="13"/>
      <c r="B1617" s="229"/>
      <c r="C1617" s="230"/>
      <c r="D1617" s="231" t="s">
        <v>149</v>
      </c>
      <c r="E1617" s="232" t="s">
        <v>1</v>
      </c>
      <c r="F1617" s="233" t="s">
        <v>193</v>
      </c>
      <c r="G1617" s="230"/>
      <c r="H1617" s="232" t="s">
        <v>1</v>
      </c>
      <c r="I1617" s="234"/>
      <c r="J1617" s="230"/>
      <c r="K1617" s="230"/>
      <c r="L1617" s="235"/>
      <c r="M1617" s="236"/>
      <c r="N1617" s="237"/>
      <c r="O1617" s="237"/>
      <c r="P1617" s="237"/>
      <c r="Q1617" s="237"/>
      <c r="R1617" s="237"/>
      <c r="S1617" s="237"/>
      <c r="T1617" s="238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39" t="s">
        <v>149</v>
      </c>
      <c r="AU1617" s="239" t="s">
        <v>147</v>
      </c>
      <c r="AV1617" s="13" t="s">
        <v>81</v>
      </c>
      <c r="AW1617" s="13" t="s">
        <v>30</v>
      </c>
      <c r="AX1617" s="13" t="s">
        <v>73</v>
      </c>
      <c r="AY1617" s="239" t="s">
        <v>139</v>
      </c>
    </row>
    <row r="1618" s="14" customFormat="1">
      <c r="A1618" s="14"/>
      <c r="B1618" s="240"/>
      <c r="C1618" s="241"/>
      <c r="D1618" s="231" t="s">
        <v>149</v>
      </c>
      <c r="E1618" s="242" t="s">
        <v>1</v>
      </c>
      <c r="F1618" s="243" t="s">
        <v>194</v>
      </c>
      <c r="G1618" s="241"/>
      <c r="H1618" s="244">
        <v>1.5580000000000001</v>
      </c>
      <c r="I1618" s="245"/>
      <c r="J1618" s="241"/>
      <c r="K1618" s="241"/>
      <c r="L1618" s="246"/>
      <c r="M1618" s="247"/>
      <c r="N1618" s="248"/>
      <c r="O1618" s="248"/>
      <c r="P1618" s="248"/>
      <c r="Q1618" s="248"/>
      <c r="R1618" s="248"/>
      <c r="S1618" s="248"/>
      <c r="T1618" s="249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T1618" s="250" t="s">
        <v>149</v>
      </c>
      <c r="AU1618" s="250" t="s">
        <v>147</v>
      </c>
      <c r="AV1618" s="14" t="s">
        <v>147</v>
      </c>
      <c r="AW1618" s="14" t="s">
        <v>30</v>
      </c>
      <c r="AX1618" s="14" t="s">
        <v>73</v>
      </c>
      <c r="AY1618" s="250" t="s">
        <v>139</v>
      </c>
    </row>
    <row r="1619" s="13" customFormat="1">
      <c r="A1619" s="13"/>
      <c r="B1619" s="229"/>
      <c r="C1619" s="230"/>
      <c r="D1619" s="231" t="s">
        <v>149</v>
      </c>
      <c r="E1619" s="232" t="s">
        <v>1</v>
      </c>
      <c r="F1619" s="233" t="s">
        <v>195</v>
      </c>
      <c r="G1619" s="230"/>
      <c r="H1619" s="232" t="s">
        <v>1</v>
      </c>
      <c r="I1619" s="234"/>
      <c r="J1619" s="230"/>
      <c r="K1619" s="230"/>
      <c r="L1619" s="235"/>
      <c r="M1619" s="236"/>
      <c r="N1619" s="237"/>
      <c r="O1619" s="237"/>
      <c r="P1619" s="237"/>
      <c r="Q1619" s="237"/>
      <c r="R1619" s="237"/>
      <c r="S1619" s="237"/>
      <c r="T1619" s="238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39" t="s">
        <v>149</v>
      </c>
      <c r="AU1619" s="239" t="s">
        <v>147</v>
      </c>
      <c r="AV1619" s="13" t="s">
        <v>81</v>
      </c>
      <c r="AW1619" s="13" t="s">
        <v>30</v>
      </c>
      <c r="AX1619" s="13" t="s">
        <v>73</v>
      </c>
      <c r="AY1619" s="239" t="s">
        <v>139</v>
      </c>
    </row>
    <row r="1620" s="14" customFormat="1">
      <c r="A1620" s="14"/>
      <c r="B1620" s="240"/>
      <c r="C1620" s="241"/>
      <c r="D1620" s="231" t="s">
        <v>149</v>
      </c>
      <c r="E1620" s="242" t="s">
        <v>1</v>
      </c>
      <c r="F1620" s="243" t="s">
        <v>196</v>
      </c>
      <c r="G1620" s="241"/>
      <c r="H1620" s="244">
        <v>8.6809999999999992</v>
      </c>
      <c r="I1620" s="245"/>
      <c r="J1620" s="241"/>
      <c r="K1620" s="241"/>
      <c r="L1620" s="246"/>
      <c r="M1620" s="247"/>
      <c r="N1620" s="248"/>
      <c r="O1620" s="248"/>
      <c r="P1620" s="248"/>
      <c r="Q1620" s="248"/>
      <c r="R1620" s="248"/>
      <c r="S1620" s="248"/>
      <c r="T1620" s="249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T1620" s="250" t="s">
        <v>149</v>
      </c>
      <c r="AU1620" s="250" t="s">
        <v>147</v>
      </c>
      <c r="AV1620" s="14" t="s">
        <v>147</v>
      </c>
      <c r="AW1620" s="14" t="s">
        <v>30</v>
      </c>
      <c r="AX1620" s="14" t="s">
        <v>73</v>
      </c>
      <c r="AY1620" s="250" t="s">
        <v>139</v>
      </c>
    </row>
    <row r="1621" s="13" customFormat="1">
      <c r="A1621" s="13"/>
      <c r="B1621" s="229"/>
      <c r="C1621" s="230"/>
      <c r="D1621" s="231" t="s">
        <v>149</v>
      </c>
      <c r="E1621" s="232" t="s">
        <v>1</v>
      </c>
      <c r="F1621" s="233" t="s">
        <v>197</v>
      </c>
      <c r="G1621" s="230"/>
      <c r="H1621" s="232" t="s">
        <v>1</v>
      </c>
      <c r="I1621" s="234"/>
      <c r="J1621" s="230"/>
      <c r="K1621" s="230"/>
      <c r="L1621" s="235"/>
      <c r="M1621" s="236"/>
      <c r="N1621" s="237"/>
      <c r="O1621" s="237"/>
      <c r="P1621" s="237"/>
      <c r="Q1621" s="237"/>
      <c r="R1621" s="237"/>
      <c r="S1621" s="237"/>
      <c r="T1621" s="238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39" t="s">
        <v>149</v>
      </c>
      <c r="AU1621" s="239" t="s">
        <v>147</v>
      </c>
      <c r="AV1621" s="13" t="s">
        <v>81</v>
      </c>
      <c r="AW1621" s="13" t="s">
        <v>30</v>
      </c>
      <c r="AX1621" s="13" t="s">
        <v>73</v>
      </c>
      <c r="AY1621" s="239" t="s">
        <v>139</v>
      </c>
    </row>
    <row r="1622" s="14" customFormat="1">
      <c r="A1622" s="14"/>
      <c r="B1622" s="240"/>
      <c r="C1622" s="241"/>
      <c r="D1622" s="231" t="s">
        <v>149</v>
      </c>
      <c r="E1622" s="242" t="s">
        <v>1</v>
      </c>
      <c r="F1622" s="243" t="s">
        <v>198</v>
      </c>
      <c r="G1622" s="241"/>
      <c r="H1622" s="244">
        <v>20.257999999999999</v>
      </c>
      <c r="I1622" s="245"/>
      <c r="J1622" s="241"/>
      <c r="K1622" s="241"/>
      <c r="L1622" s="246"/>
      <c r="M1622" s="247"/>
      <c r="N1622" s="248"/>
      <c r="O1622" s="248"/>
      <c r="P1622" s="248"/>
      <c r="Q1622" s="248"/>
      <c r="R1622" s="248"/>
      <c r="S1622" s="248"/>
      <c r="T1622" s="249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50" t="s">
        <v>149</v>
      </c>
      <c r="AU1622" s="250" t="s">
        <v>147</v>
      </c>
      <c r="AV1622" s="14" t="s">
        <v>147</v>
      </c>
      <c r="AW1622" s="14" t="s">
        <v>30</v>
      </c>
      <c r="AX1622" s="14" t="s">
        <v>73</v>
      </c>
      <c r="AY1622" s="250" t="s">
        <v>139</v>
      </c>
    </row>
    <row r="1623" s="13" customFormat="1">
      <c r="A1623" s="13"/>
      <c r="B1623" s="229"/>
      <c r="C1623" s="230"/>
      <c r="D1623" s="231" t="s">
        <v>149</v>
      </c>
      <c r="E1623" s="232" t="s">
        <v>1</v>
      </c>
      <c r="F1623" s="233" t="s">
        <v>1931</v>
      </c>
      <c r="G1623" s="230"/>
      <c r="H1623" s="232" t="s">
        <v>1</v>
      </c>
      <c r="I1623" s="234"/>
      <c r="J1623" s="230"/>
      <c r="K1623" s="230"/>
      <c r="L1623" s="235"/>
      <c r="M1623" s="236"/>
      <c r="N1623" s="237"/>
      <c r="O1623" s="237"/>
      <c r="P1623" s="237"/>
      <c r="Q1623" s="237"/>
      <c r="R1623" s="237"/>
      <c r="S1623" s="237"/>
      <c r="T1623" s="238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239" t="s">
        <v>149</v>
      </c>
      <c r="AU1623" s="239" t="s">
        <v>147</v>
      </c>
      <c r="AV1623" s="13" t="s">
        <v>81</v>
      </c>
      <c r="AW1623" s="13" t="s">
        <v>30</v>
      </c>
      <c r="AX1623" s="13" t="s">
        <v>73</v>
      </c>
      <c r="AY1623" s="239" t="s">
        <v>139</v>
      </c>
    </row>
    <row r="1624" s="13" customFormat="1">
      <c r="A1624" s="13"/>
      <c r="B1624" s="229"/>
      <c r="C1624" s="230"/>
      <c r="D1624" s="231" t="s">
        <v>149</v>
      </c>
      <c r="E1624" s="232" t="s">
        <v>1</v>
      </c>
      <c r="F1624" s="233" t="s">
        <v>187</v>
      </c>
      <c r="G1624" s="230"/>
      <c r="H1624" s="232" t="s">
        <v>1</v>
      </c>
      <c r="I1624" s="234"/>
      <c r="J1624" s="230"/>
      <c r="K1624" s="230"/>
      <c r="L1624" s="235"/>
      <c r="M1624" s="236"/>
      <c r="N1624" s="237"/>
      <c r="O1624" s="237"/>
      <c r="P1624" s="237"/>
      <c r="Q1624" s="237"/>
      <c r="R1624" s="237"/>
      <c r="S1624" s="237"/>
      <c r="T1624" s="238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239" t="s">
        <v>149</v>
      </c>
      <c r="AU1624" s="239" t="s">
        <v>147</v>
      </c>
      <c r="AV1624" s="13" t="s">
        <v>81</v>
      </c>
      <c r="AW1624" s="13" t="s">
        <v>30</v>
      </c>
      <c r="AX1624" s="13" t="s">
        <v>73</v>
      </c>
      <c r="AY1624" s="239" t="s">
        <v>139</v>
      </c>
    </row>
    <row r="1625" s="14" customFormat="1">
      <c r="A1625" s="14"/>
      <c r="B1625" s="240"/>
      <c r="C1625" s="241"/>
      <c r="D1625" s="231" t="s">
        <v>149</v>
      </c>
      <c r="E1625" s="242" t="s">
        <v>1</v>
      </c>
      <c r="F1625" s="243" t="s">
        <v>221</v>
      </c>
      <c r="G1625" s="241"/>
      <c r="H1625" s="244">
        <v>30.613</v>
      </c>
      <c r="I1625" s="245"/>
      <c r="J1625" s="241"/>
      <c r="K1625" s="241"/>
      <c r="L1625" s="246"/>
      <c r="M1625" s="247"/>
      <c r="N1625" s="248"/>
      <c r="O1625" s="248"/>
      <c r="P1625" s="248"/>
      <c r="Q1625" s="248"/>
      <c r="R1625" s="248"/>
      <c r="S1625" s="248"/>
      <c r="T1625" s="249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T1625" s="250" t="s">
        <v>149</v>
      </c>
      <c r="AU1625" s="250" t="s">
        <v>147</v>
      </c>
      <c r="AV1625" s="14" t="s">
        <v>147</v>
      </c>
      <c r="AW1625" s="14" t="s">
        <v>30</v>
      </c>
      <c r="AX1625" s="14" t="s">
        <v>73</v>
      </c>
      <c r="AY1625" s="250" t="s">
        <v>139</v>
      </c>
    </row>
    <row r="1626" s="13" customFormat="1">
      <c r="A1626" s="13"/>
      <c r="B1626" s="229"/>
      <c r="C1626" s="230"/>
      <c r="D1626" s="231" t="s">
        <v>149</v>
      </c>
      <c r="E1626" s="232" t="s">
        <v>1</v>
      </c>
      <c r="F1626" s="233" t="s">
        <v>189</v>
      </c>
      <c r="G1626" s="230"/>
      <c r="H1626" s="232" t="s">
        <v>1</v>
      </c>
      <c r="I1626" s="234"/>
      <c r="J1626" s="230"/>
      <c r="K1626" s="230"/>
      <c r="L1626" s="235"/>
      <c r="M1626" s="236"/>
      <c r="N1626" s="237"/>
      <c r="O1626" s="237"/>
      <c r="P1626" s="237"/>
      <c r="Q1626" s="237"/>
      <c r="R1626" s="237"/>
      <c r="S1626" s="237"/>
      <c r="T1626" s="238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39" t="s">
        <v>149</v>
      </c>
      <c r="AU1626" s="239" t="s">
        <v>147</v>
      </c>
      <c r="AV1626" s="13" t="s">
        <v>81</v>
      </c>
      <c r="AW1626" s="13" t="s">
        <v>30</v>
      </c>
      <c r="AX1626" s="13" t="s">
        <v>73</v>
      </c>
      <c r="AY1626" s="239" t="s">
        <v>139</v>
      </c>
    </row>
    <row r="1627" s="14" customFormat="1">
      <c r="A1627" s="14"/>
      <c r="B1627" s="240"/>
      <c r="C1627" s="241"/>
      <c r="D1627" s="231" t="s">
        <v>149</v>
      </c>
      <c r="E1627" s="242" t="s">
        <v>1</v>
      </c>
      <c r="F1627" s="243" t="s">
        <v>222</v>
      </c>
      <c r="G1627" s="241"/>
      <c r="H1627" s="244">
        <v>18.82</v>
      </c>
      <c r="I1627" s="245"/>
      <c r="J1627" s="241"/>
      <c r="K1627" s="241"/>
      <c r="L1627" s="246"/>
      <c r="M1627" s="247"/>
      <c r="N1627" s="248"/>
      <c r="O1627" s="248"/>
      <c r="P1627" s="248"/>
      <c r="Q1627" s="248"/>
      <c r="R1627" s="248"/>
      <c r="S1627" s="248"/>
      <c r="T1627" s="249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50" t="s">
        <v>149</v>
      </c>
      <c r="AU1627" s="250" t="s">
        <v>147</v>
      </c>
      <c r="AV1627" s="14" t="s">
        <v>147</v>
      </c>
      <c r="AW1627" s="14" t="s">
        <v>30</v>
      </c>
      <c r="AX1627" s="14" t="s">
        <v>73</v>
      </c>
      <c r="AY1627" s="250" t="s">
        <v>139</v>
      </c>
    </row>
    <row r="1628" s="13" customFormat="1">
      <c r="A1628" s="13"/>
      <c r="B1628" s="229"/>
      <c r="C1628" s="230"/>
      <c r="D1628" s="231" t="s">
        <v>149</v>
      </c>
      <c r="E1628" s="232" t="s">
        <v>1</v>
      </c>
      <c r="F1628" s="233" t="s">
        <v>191</v>
      </c>
      <c r="G1628" s="230"/>
      <c r="H1628" s="232" t="s">
        <v>1</v>
      </c>
      <c r="I1628" s="234"/>
      <c r="J1628" s="230"/>
      <c r="K1628" s="230"/>
      <c r="L1628" s="235"/>
      <c r="M1628" s="236"/>
      <c r="N1628" s="237"/>
      <c r="O1628" s="237"/>
      <c r="P1628" s="237"/>
      <c r="Q1628" s="237"/>
      <c r="R1628" s="237"/>
      <c r="S1628" s="237"/>
      <c r="T1628" s="238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39" t="s">
        <v>149</v>
      </c>
      <c r="AU1628" s="239" t="s">
        <v>147</v>
      </c>
      <c r="AV1628" s="13" t="s">
        <v>81</v>
      </c>
      <c r="AW1628" s="13" t="s">
        <v>30</v>
      </c>
      <c r="AX1628" s="13" t="s">
        <v>73</v>
      </c>
      <c r="AY1628" s="239" t="s">
        <v>139</v>
      </c>
    </row>
    <row r="1629" s="14" customFormat="1">
      <c r="A1629" s="14"/>
      <c r="B1629" s="240"/>
      <c r="C1629" s="241"/>
      <c r="D1629" s="231" t="s">
        <v>149</v>
      </c>
      <c r="E1629" s="242" t="s">
        <v>1</v>
      </c>
      <c r="F1629" s="243" t="s">
        <v>223</v>
      </c>
      <c r="G1629" s="241"/>
      <c r="H1629" s="244">
        <v>11.558</v>
      </c>
      <c r="I1629" s="245"/>
      <c r="J1629" s="241"/>
      <c r="K1629" s="241"/>
      <c r="L1629" s="246"/>
      <c r="M1629" s="247"/>
      <c r="N1629" s="248"/>
      <c r="O1629" s="248"/>
      <c r="P1629" s="248"/>
      <c r="Q1629" s="248"/>
      <c r="R1629" s="248"/>
      <c r="S1629" s="248"/>
      <c r="T1629" s="249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T1629" s="250" t="s">
        <v>149</v>
      </c>
      <c r="AU1629" s="250" t="s">
        <v>147</v>
      </c>
      <c r="AV1629" s="14" t="s">
        <v>147</v>
      </c>
      <c r="AW1629" s="14" t="s">
        <v>30</v>
      </c>
      <c r="AX1629" s="14" t="s">
        <v>73</v>
      </c>
      <c r="AY1629" s="250" t="s">
        <v>139</v>
      </c>
    </row>
    <row r="1630" s="13" customFormat="1">
      <c r="A1630" s="13"/>
      <c r="B1630" s="229"/>
      <c r="C1630" s="230"/>
      <c r="D1630" s="231" t="s">
        <v>149</v>
      </c>
      <c r="E1630" s="232" t="s">
        <v>1</v>
      </c>
      <c r="F1630" s="233" t="s">
        <v>193</v>
      </c>
      <c r="G1630" s="230"/>
      <c r="H1630" s="232" t="s">
        <v>1</v>
      </c>
      <c r="I1630" s="234"/>
      <c r="J1630" s="230"/>
      <c r="K1630" s="230"/>
      <c r="L1630" s="235"/>
      <c r="M1630" s="236"/>
      <c r="N1630" s="237"/>
      <c r="O1630" s="237"/>
      <c r="P1630" s="237"/>
      <c r="Q1630" s="237"/>
      <c r="R1630" s="237"/>
      <c r="S1630" s="237"/>
      <c r="T1630" s="238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39" t="s">
        <v>149</v>
      </c>
      <c r="AU1630" s="239" t="s">
        <v>147</v>
      </c>
      <c r="AV1630" s="13" t="s">
        <v>81</v>
      </c>
      <c r="AW1630" s="13" t="s">
        <v>30</v>
      </c>
      <c r="AX1630" s="13" t="s">
        <v>73</v>
      </c>
      <c r="AY1630" s="239" t="s">
        <v>139</v>
      </c>
    </row>
    <row r="1631" s="14" customFormat="1">
      <c r="A1631" s="14"/>
      <c r="B1631" s="240"/>
      <c r="C1631" s="241"/>
      <c r="D1631" s="231" t="s">
        <v>149</v>
      </c>
      <c r="E1631" s="242" t="s">
        <v>1</v>
      </c>
      <c r="F1631" s="243" t="s">
        <v>224</v>
      </c>
      <c r="G1631" s="241"/>
      <c r="H1631" s="244">
        <v>15.627000000000001</v>
      </c>
      <c r="I1631" s="245"/>
      <c r="J1631" s="241"/>
      <c r="K1631" s="241"/>
      <c r="L1631" s="246"/>
      <c r="M1631" s="247"/>
      <c r="N1631" s="248"/>
      <c r="O1631" s="248"/>
      <c r="P1631" s="248"/>
      <c r="Q1631" s="248"/>
      <c r="R1631" s="248"/>
      <c r="S1631" s="248"/>
      <c r="T1631" s="249"/>
      <c r="U1631" s="14"/>
      <c r="V1631" s="14"/>
      <c r="W1631" s="14"/>
      <c r="X1631" s="14"/>
      <c r="Y1631" s="14"/>
      <c r="Z1631" s="14"/>
      <c r="AA1631" s="14"/>
      <c r="AB1631" s="14"/>
      <c r="AC1631" s="14"/>
      <c r="AD1631" s="14"/>
      <c r="AE1631" s="14"/>
      <c r="AT1631" s="250" t="s">
        <v>149</v>
      </c>
      <c r="AU1631" s="250" t="s">
        <v>147</v>
      </c>
      <c r="AV1631" s="14" t="s">
        <v>147</v>
      </c>
      <c r="AW1631" s="14" t="s">
        <v>30</v>
      </c>
      <c r="AX1631" s="14" t="s">
        <v>73</v>
      </c>
      <c r="AY1631" s="250" t="s">
        <v>139</v>
      </c>
    </row>
    <row r="1632" s="13" customFormat="1">
      <c r="A1632" s="13"/>
      <c r="B1632" s="229"/>
      <c r="C1632" s="230"/>
      <c r="D1632" s="231" t="s">
        <v>149</v>
      </c>
      <c r="E1632" s="232" t="s">
        <v>1</v>
      </c>
      <c r="F1632" s="233" t="s">
        <v>225</v>
      </c>
      <c r="G1632" s="230"/>
      <c r="H1632" s="232" t="s">
        <v>1</v>
      </c>
      <c r="I1632" s="234"/>
      <c r="J1632" s="230"/>
      <c r="K1632" s="230"/>
      <c r="L1632" s="235"/>
      <c r="M1632" s="236"/>
      <c r="N1632" s="237"/>
      <c r="O1632" s="237"/>
      <c r="P1632" s="237"/>
      <c r="Q1632" s="237"/>
      <c r="R1632" s="237"/>
      <c r="S1632" s="237"/>
      <c r="T1632" s="238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T1632" s="239" t="s">
        <v>149</v>
      </c>
      <c r="AU1632" s="239" t="s">
        <v>147</v>
      </c>
      <c r="AV1632" s="13" t="s">
        <v>81</v>
      </c>
      <c r="AW1632" s="13" t="s">
        <v>30</v>
      </c>
      <c r="AX1632" s="13" t="s">
        <v>73</v>
      </c>
      <c r="AY1632" s="239" t="s">
        <v>139</v>
      </c>
    </row>
    <row r="1633" s="14" customFormat="1">
      <c r="A1633" s="14"/>
      <c r="B1633" s="240"/>
      <c r="C1633" s="241"/>
      <c r="D1633" s="231" t="s">
        <v>149</v>
      </c>
      <c r="E1633" s="242" t="s">
        <v>1</v>
      </c>
      <c r="F1633" s="243" t="s">
        <v>226</v>
      </c>
      <c r="G1633" s="241"/>
      <c r="H1633" s="244">
        <v>33.381</v>
      </c>
      <c r="I1633" s="245"/>
      <c r="J1633" s="241"/>
      <c r="K1633" s="241"/>
      <c r="L1633" s="246"/>
      <c r="M1633" s="247"/>
      <c r="N1633" s="248"/>
      <c r="O1633" s="248"/>
      <c r="P1633" s="248"/>
      <c r="Q1633" s="248"/>
      <c r="R1633" s="248"/>
      <c r="S1633" s="248"/>
      <c r="T1633" s="249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50" t="s">
        <v>149</v>
      </c>
      <c r="AU1633" s="250" t="s">
        <v>147</v>
      </c>
      <c r="AV1633" s="14" t="s">
        <v>147</v>
      </c>
      <c r="AW1633" s="14" t="s">
        <v>30</v>
      </c>
      <c r="AX1633" s="14" t="s">
        <v>73</v>
      </c>
      <c r="AY1633" s="250" t="s">
        <v>139</v>
      </c>
    </row>
    <row r="1634" s="13" customFormat="1">
      <c r="A1634" s="13"/>
      <c r="B1634" s="229"/>
      <c r="C1634" s="230"/>
      <c r="D1634" s="231" t="s">
        <v>149</v>
      </c>
      <c r="E1634" s="232" t="s">
        <v>1</v>
      </c>
      <c r="F1634" s="233" t="s">
        <v>197</v>
      </c>
      <c r="G1634" s="230"/>
      <c r="H1634" s="232" t="s">
        <v>1</v>
      </c>
      <c r="I1634" s="234"/>
      <c r="J1634" s="230"/>
      <c r="K1634" s="230"/>
      <c r="L1634" s="235"/>
      <c r="M1634" s="236"/>
      <c r="N1634" s="237"/>
      <c r="O1634" s="237"/>
      <c r="P1634" s="237"/>
      <c r="Q1634" s="237"/>
      <c r="R1634" s="237"/>
      <c r="S1634" s="237"/>
      <c r="T1634" s="238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239" t="s">
        <v>149</v>
      </c>
      <c r="AU1634" s="239" t="s">
        <v>147</v>
      </c>
      <c r="AV1634" s="13" t="s">
        <v>81</v>
      </c>
      <c r="AW1634" s="13" t="s">
        <v>30</v>
      </c>
      <c r="AX1634" s="13" t="s">
        <v>73</v>
      </c>
      <c r="AY1634" s="239" t="s">
        <v>139</v>
      </c>
    </row>
    <row r="1635" s="14" customFormat="1">
      <c r="A1635" s="14"/>
      <c r="B1635" s="240"/>
      <c r="C1635" s="241"/>
      <c r="D1635" s="231" t="s">
        <v>149</v>
      </c>
      <c r="E1635" s="242" t="s">
        <v>1</v>
      </c>
      <c r="F1635" s="243" t="s">
        <v>227</v>
      </c>
      <c r="G1635" s="241"/>
      <c r="H1635" s="244">
        <v>55.362000000000002</v>
      </c>
      <c r="I1635" s="245"/>
      <c r="J1635" s="241"/>
      <c r="K1635" s="241"/>
      <c r="L1635" s="246"/>
      <c r="M1635" s="247"/>
      <c r="N1635" s="248"/>
      <c r="O1635" s="248"/>
      <c r="P1635" s="248"/>
      <c r="Q1635" s="248"/>
      <c r="R1635" s="248"/>
      <c r="S1635" s="248"/>
      <c r="T1635" s="249"/>
      <c r="U1635" s="14"/>
      <c r="V1635" s="14"/>
      <c r="W1635" s="14"/>
      <c r="X1635" s="14"/>
      <c r="Y1635" s="14"/>
      <c r="Z1635" s="14"/>
      <c r="AA1635" s="14"/>
      <c r="AB1635" s="14"/>
      <c r="AC1635" s="14"/>
      <c r="AD1635" s="14"/>
      <c r="AE1635" s="14"/>
      <c r="AT1635" s="250" t="s">
        <v>149</v>
      </c>
      <c r="AU1635" s="250" t="s">
        <v>147</v>
      </c>
      <c r="AV1635" s="14" t="s">
        <v>147</v>
      </c>
      <c r="AW1635" s="14" t="s">
        <v>30</v>
      </c>
      <c r="AX1635" s="14" t="s">
        <v>73</v>
      </c>
      <c r="AY1635" s="250" t="s">
        <v>139</v>
      </c>
    </row>
    <row r="1636" s="13" customFormat="1">
      <c r="A1636" s="13"/>
      <c r="B1636" s="229"/>
      <c r="C1636" s="230"/>
      <c r="D1636" s="231" t="s">
        <v>149</v>
      </c>
      <c r="E1636" s="232" t="s">
        <v>1</v>
      </c>
      <c r="F1636" s="233" t="s">
        <v>228</v>
      </c>
      <c r="G1636" s="230"/>
      <c r="H1636" s="232" t="s">
        <v>1</v>
      </c>
      <c r="I1636" s="234"/>
      <c r="J1636" s="230"/>
      <c r="K1636" s="230"/>
      <c r="L1636" s="235"/>
      <c r="M1636" s="236"/>
      <c r="N1636" s="237"/>
      <c r="O1636" s="237"/>
      <c r="P1636" s="237"/>
      <c r="Q1636" s="237"/>
      <c r="R1636" s="237"/>
      <c r="S1636" s="237"/>
      <c r="T1636" s="238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T1636" s="239" t="s">
        <v>149</v>
      </c>
      <c r="AU1636" s="239" t="s">
        <v>147</v>
      </c>
      <c r="AV1636" s="13" t="s">
        <v>81</v>
      </c>
      <c r="AW1636" s="13" t="s">
        <v>30</v>
      </c>
      <c r="AX1636" s="13" t="s">
        <v>73</v>
      </c>
      <c r="AY1636" s="239" t="s">
        <v>139</v>
      </c>
    </row>
    <row r="1637" s="13" customFormat="1">
      <c r="A1637" s="13"/>
      <c r="B1637" s="229"/>
      <c r="C1637" s="230"/>
      <c r="D1637" s="231" t="s">
        <v>149</v>
      </c>
      <c r="E1637" s="232" t="s">
        <v>1</v>
      </c>
      <c r="F1637" s="233" t="s">
        <v>229</v>
      </c>
      <c r="G1637" s="230"/>
      <c r="H1637" s="232" t="s">
        <v>1</v>
      </c>
      <c r="I1637" s="234"/>
      <c r="J1637" s="230"/>
      <c r="K1637" s="230"/>
      <c r="L1637" s="235"/>
      <c r="M1637" s="236"/>
      <c r="N1637" s="237"/>
      <c r="O1637" s="237"/>
      <c r="P1637" s="237"/>
      <c r="Q1637" s="237"/>
      <c r="R1637" s="237"/>
      <c r="S1637" s="237"/>
      <c r="T1637" s="238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39" t="s">
        <v>149</v>
      </c>
      <c r="AU1637" s="239" t="s">
        <v>147</v>
      </c>
      <c r="AV1637" s="13" t="s">
        <v>81</v>
      </c>
      <c r="AW1637" s="13" t="s">
        <v>30</v>
      </c>
      <c r="AX1637" s="13" t="s">
        <v>73</v>
      </c>
      <c r="AY1637" s="239" t="s">
        <v>139</v>
      </c>
    </row>
    <row r="1638" s="14" customFormat="1">
      <c r="A1638" s="14"/>
      <c r="B1638" s="240"/>
      <c r="C1638" s="241"/>
      <c r="D1638" s="231" t="s">
        <v>149</v>
      </c>
      <c r="E1638" s="242" t="s">
        <v>1</v>
      </c>
      <c r="F1638" s="243" t="s">
        <v>230</v>
      </c>
      <c r="G1638" s="241"/>
      <c r="H1638" s="244">
        <v>-14.103999999999999</v>
      </c>
      <c r="I1638" s="245"/>
      <c r="J1638" s="241"/>
      <c r="K1638" s="241"/>
      <c r="L1638" s="246"/>
      <c r="M1638" s="247"/>
      <c r="N1638" s="248"/>
      <c r="O1638" s="248"/>
      <c r="P1638" s="248"/>
      <c r="Q1638" s="248"/>
      <c r="R1638" s="248"/>
      <c r="S1638" s="248"/>
      <c r="T1638" s="249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50" t="s">
        <v>149</v>
      </c>
      <c r="AU1638" s="250" t="s">
        <v>147</v>
      </c>
      <c r="AV1638" s="14" t="s">
        <v>147</v>
      </c>
      <c r="AW1638" s="14" t="s">
        <v>30</v>
      </c>
      <c r="AX1638" s="14" t="s">
        <v>73</v>
      </c>
      <c r="AY1638" s="250" t="s">
        <v>139</v>
      </c>
    </row>
    <row r="1639" s="13" customFormat="1">
      <c r="A1639" s="13"/>
      <c r="B1639" s="229"/>
      <c r="C1639" s="230"/>
      <c r="D1639" s="231" t="s">
        <v>149</v>
      </c>
      <c r="E1639" s="232" t="s">
        <v>1</v>
      </c>
      <c r="F1639" s="233" t="s">
        <v>231</v>
      </c>
      <c r="G1639" s="230"/>
      <c r="H1639" s="232" t="s">
        <v>1</v>
      </c>
      <c r="I1639" s="234"/>
      <c r="J1639" s="230"/>
      <c r="K1639" s="230"/>
      <c r="L1639" s="235"/>
      <c r="M1639" s="236"/>
      <c r="N1639" s="237"/>
      <c r="O1639" s="237"/>
      <c r="P1639" s="237"/>
      <c r="Q1639" s="237"/>
      <c r="R1639" s="237"/>
      <c r="S1639" s="237"/>
      <c r="T1639" s="238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39" t="s">
        <v>149</v>
      </c>
      <c r="AU1639" s="239" t="s">
        <v>147</v>
      </c>
      <c r="AV1639" s="13" t="s">
        <v>81</v>
      </c>
      <c r="AW1639" s="13" t="s">
        <v>30</v>
      </c>
      <c r="AX1639" s="13" t="s">
        <v>73</v>
      </c>
      <c r="AY1639" s="239" t="s">
        <v>139</v>
      </c>
    </row>
    <row r="1640" s="14" customFormat="1">
      <c r="A1640" s="14"/>
      <c r="B1640" s="240"/>
      <c r="C1640" s="241"/>
      <c r="D1640" s="231" t="s">
        <v>149</v>
      </c>
      <c r="E1640" s="242" t="s">
        <v>1</v>
      </c>
      <c r="F1640" s="243" t="s">
        <v>232</v>
      </c>
      <c r="G1640" s="241"/>
      <c r="H1640" s="244">
        <v>-5.1600000000000001</v>
      </c>
      <c r="I1640" s="245"/>
      <c r="J1640" s="241"/>
      <c r="K1640" s="241"/>
      <c r="L1640" s="246"/>
      <c r="M1640" s="247"/>
      <c r="N1640" s="248"/>
      <c r="O1640" s="248"/>
      <c r="P1640" s="248"/>
      <c r="Q1640" s="248"/>
      <c r="R1640" s="248"/>
      <c r="S1640" s="248"/>
      <c r="T1640" s="249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50" t="s">
        <v>149</v>
      </c>
      <c r="AU1640" s="250" t="s">
        <v>147</v>
      </c>
      <c r="AV1640" s="14" t="s">
        <v>147</v>
      </c>
      <c r="AW1640" s="14" t="s">
        <v>30</v>
      </c>
      <c r="AX1640" s="14" t="s">
        <v>73</v>
      </c>
      <c r="AY1640" s="250" t="s">
        <v>139</v>
      </c>
    </row>
    <row r="1641" s="15" customFormat="1">
      <c r="A1641" s="15"/>
      <c r="B1641" s="262"/>
      <c r="C1641" s="263"/>
      <c r="D1641" s="231" t="s">
        <v>149</v>
      </c>
      <c r="E1641" s="264" t="s">
        <v>1</v>
      </c>
      <c r="F1641" s="265" t="s">
        <v>170</v>
      </c>
      <c r="G1641" s="263"/>
      <c r="H1641" s="266">
        <v>186.30299999999997</v>
      </c>
      <c r="I1641" s="267"/>
      <c r="J1641" s="263"/>
      <c r="K1641" s="263"/>
      <c r="L1641" s="268"/>
      <c r="M1641" s="269"/>
      <c r="N1641" s="270"/>
      <c r="O1641" s="270"/>
      <c r="P1641" s="270"/>
      <c r="Q1641" s="270"/>
      <c r="R1641" s="270"/>
      <c r="S1641" s="270"/>
      <c r="T1641" s="271"/>
      <c r="U1641" s="15"/>
      <c r="V1641" s="15"/>
      <c r="W1641" s="15"/>
      <c r="X1641" s="15"/>
      <c r="Y1641" s="15"/>
      <c r="Z1641" s="15"/>
      <c r="AA1641" s="15"/>
      <c r="AB1641" s="15"/>
      <c r="AC1641" s="15"/>
      <c r="AD1641" s="15"/>
      <c r="AE1641" s="15"/>
      <c r="AT1641" s="272" t="s">
        <v>149</v>
      </c>
      <c r="AU1641" s="272" t="s">
        <v>147</v>
      </c>
      <c r="AV1641" s="15" t="s">
        <v>146</v>
      </c>
      <c r="AW1641" s="15" t="s">
        <v>30</v>
      </c>
      <c r="AX1641" s="15" t="s">
        <v>81</v>
      </c>
      <c r="AY1641" s="272" t="s">
        <v>139</v>
      </c>
    </row>
    <row r="1642" s="2" customFormat="1" ht="24.15" customHeight="1">
      <c r="A1642" s="38"/>
      <c r="B1642" s="39"/>
      <c r="C1642" s="215" t="s">
        <v>1932</v>
      </c>
      <c r="D1642" s="215" t="s">
        <v>142</v>
      </c>
      <c r="E1642" s="216" t="s">
        <v>1933</v>
      </c>
      <c r="F1642" s="217" t="s">
        <v>1934</v>
      </c>
      <c r="G1642" s="218" t="s">
        <v>166</v>
      </c>
      <c r="H1642" s="219">
        <v>186.303</v>
      </c>
      <c r="I1642" s="220"/>
      <c r="J1642" s="221">
        <f>ROUND(I1642*H1642,2)</f>
        <v>0</v>
      </c>
      <c r="K1642" s="222"/>
      <c r="L1642" s="44"/>
      <c r="M1642" s="223" t="s">
        <v>1</v>
      </c>
      <c r="N1642" s="224" t="s">
        <v>39</v>
      </c>
      <c r="O1642" s="91"/>
      <c r="P1642" s="225">
        <f>O1642*H1642</f>
        <v>0</v>
      </c>
      <c r="Q1642" s="225">
        <v>0</v>
      </c>
      <c r="R1642" s="225">
        <f>Q1642*H1642</f>
        <v>0</v>
      </c>
      <c r="S1642" s="225">
        <v>0.00014999999999999999</v>
      </c>
      <c r="T1642" s="226">
        <f>S1642*H1642</f>
        <v>0.027945449999999997</v>
      </c>
      <c r="U1642" s="38"/>
      <c r="V1642" s="38"/>
      <c r="W1642" s="38"/>
      <c r="X1642" s="38"/>
      <c r="Y1642" s="38"/>
      <c r="Z1642" s="38"/>
      <c r="AA1642" s="38"/>
      <c r="AB1642" s="38"/>
      <c r="AC1642" s="38"/>
      <c r="AD1642" s="38"/>
      <c r="AE1642" s="38"/>
      <c r="AR1642" s="227" t="s">
        <v>257</v>
      </c>
      <c r="AT1642" s="227" t="s">
        <v>142</v>
      </c>
      <c r="AU1642" s="227" t="s">
        <v>147</v>
      </c>
      <c r="AY1642" s="17" t="s">
        <v>139</v>
      </c>
      <c r="BE1642" s="228">
        <f>IF(N1642="základní",J1642,0)</f>
        <v>0</v>
      </c>
      <c r="BF1642" s="228">
        <f>IF(N1642="snížená",J1642,0)</f>
        <v>0</v>
      </c>
      <c r="BG1642" s="228">
        <f>IF(N1642="zákl. přenesená",J1642,0)</f>
        <v>0</v>
      </c>
      <c r="BH1642" s="228">
        <f>IF(N1642="sníž. přenesená",J1642,0)</f>
        <v>0</v>
      </c>
      <c r="BI1642" s="228">
        <f>IF(N1642="nulová",J1642,0)</f>
        <v>0</v>
      </c>
      <c r="BJ1642" s="17" t="s">
        <v>147</v>
      </c>
      <c r="BK1642" s="228">
        <f>ROUND(I1642*H1642,2)</f>
        <v>0</v>
      </c>
      <c r="BL1642" s="17" t="s">
        <v>257</v>
      </c>
      <c r="BM1642" s="227" t="s">
        <v>1935</v>
      </c>
    </row>
    <row r="1643" s="13" customFormat="1">
      <c r="A1643" s="13"/>
      <c r="B1643" s="229"/>
      <c r="C1643" s="230"/>
      <c r="D1643" s="231" t="s">
        <v>149</v>
      </c>
      <c r="E1643" s="232" t="s">
        <v>1</v>
      </c>
      <c r="F1643" s="233" t="s">
        <v>1930</v>
      </c>
      <c r="G1643" s="230"/>
      <c r="H1643" s="232" t="s">
        <v>1</v>
      </c>
      <c r="I1643" s="234"/>
      <c r="J1643" s="230"/>
      <c r="K1643" s="230"/>
      <c r="L1643" s="235"/>
      <c r="M1643" s="236"/>
      <c r="N1643" s="237"/>
      <c r="O1643" s="237"/>
      <c r="P1643" s="237"/>
      <c r="Q1643" s="237"/>
      <c r="R1643" s="237"/>
      <c r="S1643" s="237"/>
      <c r="T1643" s="238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39" t="s">
        <v>149</v>
      </c>
      <c r="AU1643" s="239" t="s">
        <v>147</v>
      </c>
      <c r="AV1643" s="13" t="s">
        <v>81</v>
      </c>
      <c r="AW1643" s="13" t="s">
        <v>30</v>
      </c>
      <c r="AX1643" s="13" t="s">
        <v>73</v>
      </c>
      <c r="AY1643" s="239" t="s">
        <v>139</v>
      </c>
    </row>
    <row r="1644" s="13" customFormat="1">
      <c r="A1644" s="13"/>
      <c r="B1644" s="229"/>
      <c r="C1644" s="230"/>
      <c r="D1644" s="231" t="s">
        <v>149</v>
      </c>
      <c r="E1644" s="232" t="s">
        <v>1</v>
      </c>
      <c r="F1644" s="233" t="s">
        <v>187</v>
      </c>
      <c r="G1644" s="230"/>
      <c r="H1644" s="232" t="s">
        <v>1</v>
      </c>
      <c r="I1644" s="234"/>
      <c r="J1644" s="230"/>
      <c r="K1644" s="230"/>
      <c r="L1644" s="235"/>
      <c r="M1644" s="236"/>
      <c r="N1644" s="237"/>
      <c r="O1644" s="237"/>
      <c r="P1644" s="237"/>
      <c r="Q1644" s="237"/>
      <c r="R1644" s="237"/>
      <c r="S1644" s="237"/>
      <c r="T1644" s="238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39" t="s">
        <v>149</v>
      </c>
      <c r="AU1644" s="239" t="s">
        <v>147</v>
      </c>
      <c r="AV1644" s="13" t="s">
        <v>81</v>
      </c>
      <c r="AW1644" s="13" t="s">
        <v>30</v>
      </c>
      <c r="AX1644" s="13" t="s">
        <v>73</v>
      </c>
      <c r="AY1644" s="239" t="s">
        <v>139</v>
      </c>
    </row>
    <row r="1645" s="14" customFormat="1">
      <c r="A1645" s="14"/>
      <c r="B1645" s="240"/>
      <c r="C1645" s="241"/>
      <c r="D1645" s="231" t="s">
        <v>149</v>
      </c>
      <c r="E1645" s="242" t="s">
        <v>1</v>
      </c>
      <c r="F1645" s="243" t="s">
        <v>188</v>
      </c>
      <c r="G1645" s="241"/>
      <c r="H1645" s="244">
        <v>6.1950000000000003</v>
      </c>
      <c r="I1645" s="245"/>
      <c r="J1645" s="241"/>
      <c r="K1645" s="241"/>
      <c r="L1645" s="246"/>
      <c r="M1645" s="247"/>
      <c r="N1645" s="248"/>
      <c r="O1645" s="248"/>
      <c r="P1645" s="248"/>
      <c r="Q1645" s="248"/>
      <c r="R1645" s="248"/>
      <c r="S1645" s="248"/>
      <c r="T1645" s="249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50" t="s">
        <v>149</v>
      </c>
      <c r="AU1645" s="250" t="s">
        <v>147</v>
      </c>
      <c r="AV1645" s="14" t="s">
        <v>147</v>
      </c>
      <c r="AW1645" s="14" t="s">
        <v>30</v>
      </c>
      <c r="AX1645" s="14" t="s">
        <v>73</v>
      </c>
      <c r="AY1645" s="250" t="s">
        <v>139</v>
      </c>
    </row>
    <row r="1646" s="13" customFormat="1">
      <c r="A1646" s="13"/>
      <c r="B1646" s="229"/>
      <c r="C1646" s="230"/>
      <c r="D1646" s="231" t="s">
        <v>149</v>
      </c>
      <c r="E1646" s="232" t="s">
        <v>1</v>
      </c>
      <c r="F1646" s="233" t="s">
        <v>189</v>
      </c>
      <c r="G1646" s="230"/>
      <c r="H1646" s="232" t="s">
        <v>1</v>
      </c>
      <c r="I1646" s="234"/>
      <c r="J1646" s="230"/>
      <c r="K1646" s="230"/>
      <c r="L1646" s="235"/>
      <c r="M1646" s="236"/>
      <c r="N1646" s="237"/>
      <c r="O1646" s="237"/>
      <c r="P1646" s="237"/>
      <c r="Q1646" s="237"/>
      <c r="R1646" s="237"/>
      <c r="S1646" s="237"/>
      <c r="T1646" s="238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39" t="s">
        <v>149</v>
      </c>
      <c r="AU1646" s="239" t="s">
        <v>147</v>
      </c>
      <c r="AV1646" s="13" t="s">
        <v>81</v>
      </c>
      <c r="AW1646" s="13" t="s">
        <v>30</v>
      </c>
      <c r="AX1646" s="13" t="s">
        <v>73</v>
      </c>
      <c r="AY1646" s="239" t="s">
        <v>139</v>
      </c>
    </row>
    <row r="1647" s="14" customFormat="1">
      <c r="A1647" s="14"/>
      <c r="B1647" s="240"/>
      <c r="C1647" s="241"/>
      <c r="D1647" s="231" t="s">
        <v>149</v>
      </c>
      <c r="E1647" s="242" t="s">
        <v>1</v>
      </c>
      <c r="F1647" s="243" t="s">
        <v>190</v>
      </c>
      <c r="G1647" s="241"/>
      <c r="H1647" s="244">
        <v>2.508</v>
      </c>
      <c r="I1647" s="245"/>
      <c r="J1647" s="241"/>
      <c r="K1647" s="241"/>
      <c r="L1647" s="246"/>
      <c r="M1647" s="247"/>
      <c r="N1647" s="248"/>
      <c r="O1647" s="248"/>
      <c r="P1647" s="248"/>
      <c r="Q1647" s="248"/>
      <c r="R1647" s="248"/>
      <c r="S1647" s="248"/>
      <c r="T1647" s="249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T1647" s="250" t="s">
        <v>149</v>
      </c>
      <c r="AU1647" s="250" t="s">
        <v>147</v>
      </c>
      <c r="AV1647" s="14" t="s">
        <v>147</v>
      </c>
      <c r="AW1647" s="14" t="s">
        <v>30</v>
      </c>
      <c r="AX1647" s="14" t="s">
        <v>73</v>
      </c>
      <c r="AY1647" s="250" t="s">
        <v>139</v>
      </c>
    </row>
    <row r="1648" s="13" customFormat="1">
      <c r="A1648" s="13"/>
      <c r="B1648" s="229"/>
      <c r="C1648" s="230"/>
      <c r="D1648" s="231" t="s">
        <v>149</v>
      </c>
      <c r="E1648" s="232" t="s">
        <v>1</v>
      </c>
      <c r="F1648" s="233" t="s">
        <v>191</v>
      </c>
      <c r="G1648" s="230"/>
      <c r="H1648" s="232" t="s">
        <v>1</v>
      </c>
      <c r="I1648" s="234"/>
      <c r="J1648" s="230"/>
      <c r="K1648" s="230"/>
      <c r="L1648" s="235"/>
      <c r="M1648" s="236"/>
      <c r="N1648" s="237"/>
      <c r="O1648" s="237"/>
      <c r="P1648" s="237"/>
      <c r="Q1648" s="237"/>
      <c r="R1648" s="237"/>
      <c r="S1648" s="237"/>
      <c r="T1648" s="238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T1648" s="239" t="s">
        <v>149</v>
      </c>
      <c r="AU1648" s="239" t="s">
        <v>147</v>
      </c>
      <c r="AV1648" s="13" t="s">
        <v>81</v>
      </c>
      <c r="AW1648" s="13" t="s">
        <v>30</v>
      </c>
      <c r="AX1648" s="13" t="s">
        <v>73</v>
      </c>
      <c r="AY1648" s="239" t="s">
        <v>139</v>
      </c>
    </row>
    <row r="1649" s="14" customFormat="1">
      <c r="A1649" s="14"/>
      <c r="B1649" s="240"/>
      <c r="C1649" s="241"/>
      <c r="D1649" s="231" t="s">
        <v>149</v>
      </c>
      <c r="E1649" s="242" t="s">
        <v>1</v>
      </c>
      <c r="F1649" s="243" t="s">
        <v>192</v>
      </c>
      <c r="G1649" s="241"/>
      <c r="H1649" s="244">
        <v>1.006</v>
      </c>
      <c r="I1649" s="245"/>
      <c r="J1649" s="241"/>
      <c r="K1649" s="241"/>
      <c r="L1649" s="246"/>
      <c r="M1649" s="247"/>
      <c r="N1649" s="248"/>
      <c r="O1649" s="248"/>
      <c r="P1649" s="248"/>
      <c r="Q1649" s="248"/>
      <c r="R1649" s="248"/>
      <c r="S1649" s="248"/>
      <c r="T1649" s="249"/>
      <c r="U1649" s="14"/>
      <c r="V1649" s="14"/>
      <c r="W1649" s="14"/>
      <c r="X1649" s="14"/>
      <c r="Y1649" s="14"/>
      <c r="Z1649" s="14"/>
      <c r="AA1649" s="14"/>
      <c r="AB1649" s="14"/>
      <c r="AC1649" s="14"/>
      <c r="AD1649" s="14"/>
      <c r="AE1649" s="14"/>
      <c r="AT1649" s="250" t="s">
        <v>149</v>
      </c>
      <c r="AU1649" s="250" t="s">
        <v>147</v>
      </c>
      <c r="AV1649" s="14" t="s">
        <v>147</v>
      </c>
      <c r="AW1649" s="14" t="s">
        <v>30</v>
      </c>
      <c r="AX1649" s="14" t="s">
        <v>73</v>
      </c>
      <c r="AY1649" s="250" t="s">
        <v>139</v>
      </c>
    </row>
    <row r="1650" s="13" customFormat="1">
      <c r="A1650" s="13"/>
      <c r="B1650" s="229"/>
      <c r="C1650" s="230"/>
      <c r="D1650" s="231" t="s">
        <v>149</v>
      </c>
      <c r="E1650" s="232" t="s">
        <v>1</v>
      </c>
      <c r="F1650" s="233" t="s">
        <v>193</v>
      </c>
      <c r="G1650" s="230"/>
      <c r="H1650" s="232" t="s">
        <v>1</v>
      </c>
      <c r="I1650" s="234"/>
      <c r="J1650" s="230"/>
      <c r="K1650" s="230"/>
      <c r="L1650" s="235"/>
      <c r="M1650" s="236"/>
      <c r="N1650" s="237"/>
      <c r="O1650" s="237"/>
      <c r="P1650" s="237"/>
      <c r="Q1650" s="237"/>
      <c r="R1650" s="237"/>
      <c r="S1650" s="237"/>
      <c r="T1650" s="238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239" t="s">
        <v>149</v>
      </c>
      <c r="AU1650" s="239" t="s">
        <v>147</v>
      </c>
      <c r="AV1650" s="13" t="s">
        <v>81</v>
      </c>
      <c r="AW1650" s="13" t="s">
        <v>30</v>
      </c>
      <c r="AX1650" s="13" t="s">
        <v>73</v>
      </c>
      <c r="AY1650" s="239" t="s">
        <v>139</v>
      </c>
    </row>
    <row r="1651" s="14" customFormat="1">
      <c r="A1651" s="14"/>
      <c r="B1651" s="240"/>
      <c r="C1651" s="241"/>
      <c r="D1651" s="231" t="s">
        <v>149</v>
      </c>
      <c r="E1651" s="242" t="s">
        <v>1</v>
      </c>
      <c r="F1651" s="243" t="s">
        <v>194</v>
      </c>
      <c r="G1651" s="241"/>
      <c r="H1651" s="244">
        <v>1.5580000000000001</v>
      </c>
      <c r="I1651" s="245"/>
      <c r="J1651" s="241"/>
      <c r="K1651" s="241"/>
      <c r="L1651" s="246"/>
      <c r="M1651" s="247"/>
      <c r="N1651" s="248"/>
      <c r="O1651" s="248"/>
      <c r="P1651" s="248"/>
      <c r="Q1651" s="248"/>
      <c r="R1651" s="248"/>
      <c r="S1651" s="248"/>
      <c r="T1651" s="249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T1651" s="250" t="s">
        <v>149</v>
      </c>
      <c r="AU1651" s="250" t="s">
        <v>147</v>
      </c>
      <c r="AV1651" s="14" t="s">
        <v>147</v>
      </c>
      <c r="AW1651" s="14" t="s">
        <v>30</v>
      </c>
      <c r="AX1651" s="14" t="s">
        <v>73</v>
      </c>
      <c r="AY1651" s="250" t="s">
        <v>139</v>
      </c>
    </row>
    <row r="1652" s="13" customFormat="1">
      <c r="A1652" s="13"/>
      <c r="B1652" s="229"/>
      <c r="C1652" s="230"/>
      <c r="D1652" s="231" t="s">
        <v>149</v>
      </c>
      <c r="E1652" s="232" t="s">
        <v>1</v>
      </c>
      <c r="F1652" s="233" t="s">
        <v>195</v>
      </c>
      <c r="G1652" s="230"/>
      <c r="H1652" s="232" t="s">
        <v>1</v>
      </c>
      <c r="I1652" s="234"/>
      <c r="J1652" s="230"/>
      <c r="K1652" s="230"/>
      <c r="L1652" s="235"/>
      <c r="M1652" s="236"/>
      <c r="N1652" s="237"/>
      <c r="O1652" s="237"/>
      <c r="P1652" s="237"/>
      <c r="Q1652" s="237"/>
      <c r="R1652" s="237"/>
      <c r="S1652" s="237"/>
      <c r="T1652" s="238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39" t="s">
        <v>149</v>
      </c>
      <c r="AU1652" s="239" t="s">
        <v>147</v>
      </c>
      <c r="AV1652" s="13" t="s">
        <v>81</v>
      </c>
      <c r="AW1652" s="13" t="s">
        <v>30</v>
      </c>
      <c r="AX1652" s="13" t="s">
        <v>73</v>
      </c>
      <c r="AY1652" s="239" t="s">
        <v>139</v>
      </c>
    </row>
    <row r="1653" s="14" customFormat="1">
      <c r="A1653" s="14"/>
      <c r="B1653" s="240"/>
      <c r="C1653" s="241"/>
      <c r="D1653" s="231" t="s">
        <v>149</v>
      </c>
      <c r="E1653" s="242" t="s">
        <v>1</v>
      </c>
      <c r="F1653" s="243" t="s">
        <v>196</v>
      </c>
      <c r="G1653" s="241"/>
      <c r="H1653" s="244">
        <v>8.6809999999999992</v>
      </c>
      <c r="I1653" s="245"/>
      <c r="J1653" s="241"/>
      <c r="K1653" s="241"/>
      <c r="L1653" s="246"/>
      <c r="M1653" s="247"/>
      <c r="N1653" s="248"/>
      <c r="O1653" s="248"/>
      <c r="P1653" s="248"/>
      <c r="Q1653" s="248"/>
      <c r="R1653" s="248"/>
      <c r="S1653" s="248"/>
      <c r="T1653" s="249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T1653" s="250" t="s">
        <v>149</v>
      </c>
      <c r="AU1653" s="250" t="s">
        <v>147</v>
      </c>
      <c r="AV1653" s="14" t="s">
        <v>147</v>
      </c>
      <c r="AW1653" s="14" t="s">
        <v>30</v>
      </c>
      <c r="AX1653" s="14" t="s">
        <v>73</v>
      </c>
      <c r="AY1653" s="250" t="s">
        <v>139</v>
      </c>
    </row>
    <row r="1654" s="13" customFormat="1">
      <c r="A1654" s="13"/>
      <c r="B1654" s="229"/>
      <c r="C1654" s="230"/>
      <c r="D1654" s="231" t="s">
        <v>149</v>
      </c>
      <c r="E1654" s="232" t="s">
        <v>1</v>
      </c>
      <c r="F1654" s="233" t="s">
        <v>197</v>
      </c>
      <c r="G1654" s="230"/>
      <c r="H1654" s="232" t="s">
        <v>1</v>
      </c>
      <c r="I1654" s="234"/>
      <c r="J1654" s="230"/>
      <c r="K1654" s="230"/>
      <c r="L1654" s="235"/>
      <c r="M1654" s="236"/>
      <c r="N1654" s="237"/>
      <c r="O1654" s="237"/>
      <c r="P1654" s="237"/>
      <c r="Q1654" s="237"/>
      <c r="R1654" s="237"/>
      <c r="S1654" s="237"/>
      <c r="T1654" s="238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39" t="s">
        <v>149</v>
      </c>
      <c r="AU1654" s="239" t="s">
        <v>147</v>
      </c>
      <c r="AV1654" s="13" t="s">
        <v>81</v>
      </c>
      <c r="AW1654" s="13" t="s">
        <v>30</v>
      </c>
      <c r="AX1654" s="13" t="s">
        <v>73</v>
      </c>
      <c r="AY1654" s="239" t="s">
        <v>139</v>
      </c>
    </row>
    <row r="1655" s="14" customFormat="1">
      <c r="A1655" s="14"/>
      <c r="B1655" s="240"/>
      <c r="C1655" s="241"/>
      <c r="D1655" s="231" t="s">
        <v>149</v>
      </c>
      <c r="E1655" s="242" t="s">
        <v>1</v>
      </c>
      <c r="F1655" s="243" t="s">
        <v>198</v>
      </c>
      <c r="G1655" s="241"/>
      <c r="H1655" s="244">
        <v>20.257999999999999</v>
      </c>
      <c r="I1655" s="245"/>
      <c r="J1655" s="241"/>
      <c r="K1655" s="241"/>
      <c r="L1655" s="246"/>
      <c r="M1655" s="247"/>
      <c r="N1655" s="248"/>
      <c r="O1655" s="248"/>
      <c r="P1655" s="248"/>
      <c r="Q1655" s="248"/>
      <c r="R1655" s="248"/>
      <c r="S1655" s="248"/>
      <c r="T1655" s="249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50" t="s">
        <v>149</v>
      </c>
      <c r="AU1655" s="250" t="s">
        <v>147</v>
      </c>
      <c r="AV1655" s="14" t="s">
        <v>147</v>
      </c>
      <c r="AW1655" s="14" t="s">
        <v>30</v>
      </c>
      <c r="AX1655" s="14" t="s">
        <v>73</v>
      </c>
      <c r="AY1655" s="250" t="s">
        <v>139</v>
      </c>
    </row>
    <row r="1656" s="13" customFormat="1">
      <c r="A1656" s="13"/>
      <c r="B1656" s="229"/>
      <c r="C1656" s="230"/>
      <c r="D1656" s="231" t="s">
        <v>149</v>
      </c>
      <c r="E1656" s="232" t="s">
        <v>1</v>
      </c>
      <c r="F1656" s="233" t="s">
        <v>1931</v>
      </c>
      <c r="G1656" s="230"/>
      <c r="H1656" s="232" t="s">
        <v>1</v>
      </c>
      <c r="I1656" s="234"/>
      <c r="J1656" s="230"/>
      <c r="K1656" s="230"/>
      <c r="L1656" s="235"/>
      <c r="M1656" s="236"/>
      <c r="N1656" s="237"/>
      <c r="O1656" s="237"/>
      <c r="P1656" s="237"/>
      <c r="Q1656" s="237"/>
      <c r="R1656" s="237"/>
      <c r="S1656" s="237"/>
      <c r="T1656" s="238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T1656" s="239" t="s">
        <v>149</v>
      </c>
      <c r="AU1656" s="239" t="s">
        <v>147</v>
      </c>
      <c r="AV1656" s="13" t="s">
        <v>81</v>
      </c>
      <c r="AW1656" s="13" t="s">
        <v>30</v>
      </c>
      <c r="AX1656" s="13" t="s">
        <v>73</v>
      </c>
      <c r="AY1656" s="239" t="s">
        <v>139</v>
      </c>
    </row>
    <row r="1657" s="13" customFormat="1">
      <c r="A1657" s="13"/>
      <c r="B1657" s="229"/>
      <c r="C1657" s="230"/>
      <c r="D1657" s="231" t="s">
        <v>149</v>
      </c>
      <c r="E1657" s="232" t="s">
        <v>1</v>
      </c>
      <c r="F1657" s="233" t="s">
        <v>187</v>
      </c>
      <c r="G1657" s="230"/>
      <c r="H1657" s="232" t="s">
        <v>1</v>
      </c>
      <c r="I1657" s="234"/>
      <c r="J1657" s="230"/>
      <c r="K1657" s="230"/>
      <c r="L1657" s="235"/>
      <c r="M1657" s="236"/>
      <c r="N1657" s="237"/>
      <c r="O1657" s="237"/>
      <c r="P1657" s="237"/>
      <c r="Q1657" s="237"/>
      <c r="R1657" s="237"/>
      <c r="S1657" s="237"/>
      <c r="T1657" s="238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T1657" s="239" t="s">
        <v>149</v>
      </c>
      <c r="AU1657" s="239" t="s">
        <v>147</v>
      </c>
      <c r="AV1657" s="13" t="s">
        <v>81</v>
      </c>
      <c r="AW1657" s="13" t="s">
        <v>30</v>
      </c>
      <c r="AX1657" s="13" t="s">
        <v>73</v>
      </c>
      <c r="AY1657" s="239" t="s">
        <v>139</v>
      </c>
    </row>
    <row r="1658" s="14" customFormat="1">
      <c r="A1658" s="14"/>
      <c r="B1658" s="240"/>
      <c r="C1658" s="241"/>
      <c r="D1658" s="231" t="s">
        <v>149</v>
      </c>
      <c r="E1658" s="242" t="s">
        <v>1</v>
      </c>
      <c r="F1658" s="243" t="s">
        <v>221</v>
      </c>
      <c r="G1658" s="241"/>
      <c r="H1658" s="244">
        <v>30.613</v>
      </c>
      <c r="I1658" s="245"/>
      <c r="J1658" s="241"/>
      <c r="K1658" s="241"/>
      <c r="L1658" s="246"/>
      <c r="M1658" s="247"/>
      <c r="N1658" s="248"/>
      <c r="O1658" s="248"/>
      <c r="P1658" s="248"/>
      <c r="Q1658" s="248"/>
      <c r="R1658" s="248"/>
      <c r="S1658" s="248"/>
      <c r="T1658" s="249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50" t="s">
        <v>149</v>
      </c>
      <c r="AU1658" s="250" t="s">
        <v>147</v>
      </c>
      <c r="AV1658" s="14" t="s">
        <v>147</v>
      </c>
      <c r="AW1658" s="14" t="s">
        <v>30</v>
      </c>
      <c r="AX1658" s="14" t="s">
        <v>73</v>
      </c>
      <c r="AY1658" s="250" t="s">
        <v>139</v>
      </c>
    </row>
    <row r="1659" s="13" customFormat="1">
      <c r="A1659" s="13"/>
      <c r="B1659" s="229"/>
      <c r="C1659" s="230"/>
      <c r="D1659" s="231" t="s">
        <v>149</v>
      </c>
      <c r="E1659" s="232" t="s">
        <v>1</v>
      </c>
      <c r="F1659" s="233" t="s">
        <v>189</v>
      </c>
      <c r="G1659" s="230"/>
      <c r="H1659" s="232" t="s">
        <v>1</v>
      </c>
      <c r="I1659" s="234"/>
      <c r="J1659" s="230"/>
      <c r="K1659" s="230"/>
      <c r="L1659" s="235"/>
      <c r="M1659" s="236"/>
      <c r="N1659" s="237"/>
      <c r="O1659" s="237"/>
      <c r="P1659" s="237"/>
      <c r="Q1659" s="237"/>
      <c r="R1659" s="237"/>
      <c r="S1659" s="237"/>
      <c r="T1659" s="238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239" t="s">
        <v>149</v>
      </c>
      <c r="AU1659" s="239" t="s">
        <v>147</v>
      </c>
      <c r="AV1659" s="13" t="s">
        <v>81</v>
      </c>
      <c r="AW1659" s="13" t="s">
        <v>30</v>
      </c>
      <c r="AX1659" s="13" t="s">
        <v>73</v>
      </c>
      <c r="AY1659" s="239" t="s">
        <v>139</v>
      </c>
    </row>
    <row r="1660" s="14" customFormat="1">
      <c r="A1660" s="14"/>
      <c r="B1660" s="240"/>
      <c r="C1660" s="241"/>
      <c r="D1660" s="231" t="s">
        <v>149</v>
      </c>
      <c r="E1660" s="242" t="s">
        <v>1</v>
      </c>
      <c r="F1660" s="243" t="s">
        <v>222</v>
      </c>
      <c r="G1660" s="241"/>
      <c r="H1660" s="244">
        <v>18.82</v>
      </c>
      <c r="I1660" s="245"/>
      <c r="J1660" s="241"/>
      <c r="K1660" s="241"/>
      <c r="L1660" s="246"/>
      <c r="M1660" s="247"/>
      <c r="N1660" s="248"/>
      <c r="O1660" s="248"/>
      <c r="P1660" s="248"/>
      <c r="Q1660" s="248"/>
      <c r="R1660" s="248"/>
      <c r="S1660" s="248"/>
      <c r="T1660" s="249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T1660" s="250" t="s">
        <v>149</v>
      </c>
      <c r="AU1660" s="250" t="s">
        <v>147</v>
      </c>
      <c r="AV1660" s="14" t="s">
        <v>147</v>
      </c>
      <c r="AW1660" s="14" t="s">
        <v>30</v>
      </c>
      <c r="AX1660" s="14" t="s">
        <v>73</v>
      </c>
      <c r="AY1660" s="250" t="s">
        <v>139</v>
      </c>
    </row>
    <row r="1661" s="13" customFormat="1">
      <c r="A1661" s="13"/>
      <c r="B1661" s="229"/>
      <c r="C1661" s="230"/>
      <c r="D1661" s="231" t="s">
        <v>149</v>
      </c>
      <c r="E1661" s="232" t="s">
        <v>1</v>
      </c>
      <c r="F1661" s="233" t="s">
        <v>191</v>
      </c>
      <c r="G1661" s="230"/>
      <c r="H1661" s="232" t="s">
        <v>1</v>
      </c>
      <c r="I1661" s="234"/>
      <c r="J1661" s="230"/>
      <c r="K1661" s="230"/>
      <c r="L1661" s="235"/>
      <c r="M1661" s="236"/>
      <c r="N1661" s="237"/>
      <c r="O1661" s="237"/>
      <c r="P1661" s="237"/>
      <c r="Q1661" s="237"/>
      <c r="R1661" s="237"/>
      <c r="S1661" s="237"/>
      <c r="T1661" s="238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T1661" s="239" t="s">
        <v>149</v>
      </c>
      <c r="AU1661" s="239" t="s">
        <v>147</v>
      </c>
      <c r="AV1661" s="13" t="s">
        <v>81</v>
      </c>
      <c r="AW1661" s="13" t="s">
        <v>30</v>
      </c>
      <c r="AX1661" s="13" t="s">
        <v>73</v>
      </c>
      <c r="AY1661" s="239" t="s">
        <v>139</v>
      </c>
    </row>
    <row r="1662" s="14" customFormat="1">
      <c r="A1662" s="14"/>
      <c r="B1662" s="240"/>
      <c r="C1662" s="241"/>
      <c r="D1662" s="231" t="s">
        <v>149</v>
      </c>
      <c r="E1662" s="242" t="s">
        <v>1</v>
      </c>
      <c r="F1662" s="243" t="s">
        <v>223</v>
      </c>
      <c r="G1662" s="241"/>
      <c r="H1662" s="244">
        <v>11.558</v>
      </c>
      <c r="I1662" s="245"/>
      <c r="J1662" s="241"/>
      <c r="K1662" s="241"/>
      <c r="L1662" s="246"/>
      <c r="M1662" s="247"/>
      <c r="N1662" s="248"/>
      <c r="O1662" s="248"/>
      <c r="P1662" s="248"/>
      <c r="Q1662" s="248"/>
      <c r="R1662" s="248"/>
      <c r="S1662" s="248"/>
      <c r="T1662" s="249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T1662" s="250" t="s">
        <v>149</v>
      </c>
      <c r="AU1662" s="250" t="s">
        <v>147</v>
      </c>
      <c r="AV1662" s="14" t="s">
        <v>147</v>
      </c>
      <c r="AW1662" s="14" t="s">
        <v>30</v>
      </c>
      <c r="AX1662" s="14" t="s">
        <v>73</v>
      </c>
      <c r="AY1662" s="250" t="s">
        <v>139</v>
      </c>
    </row>
    <row r="1663" s="13" customFormat="1">
      <c r="A1663" s="13"/>
      <c r="B1663" s="229"/>
      <c r="C1663" s="230"/>
      <c r="D1663" s="231" t="s">
        <v>149</v>
      </c>
      <c r="E1663" s="232" t="s">
        <v>1</v>
      </c>
      <c r="F1663" s="233" t="s">
        <v>193</v>
      </c>
      <c r="G1663" s="230"/>
      <c r="H1663" s="232" t="s">
        <v>1</v>
      </c>
      <c r="I1663" s="234"/>
      <c r="J1663" s="230"/>
      <c r="K1663" s="230"/>
      <c r="L1663" s="235"/>
      <c r="M1663" s="236"/>
      <c r="N1663" s="237"/>
      <c r="O1663" s="237"/>
      <c r="P1663" s="237"/>
      <c r="Q1663" s="237"/>
      <c r="R1663" s="237"/>
      <c r="S1663" s="237"/>
      <c r="T1663" s="238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39" t="s">
        <v>149</v>
      </c>
      <c r="AU1663" s="239" t="s">
        <v>147</v>
      </c>
      <c r="AV1663" s="13" t="s">
        <v>81</v>
      </c>
      <c r="AW1663" s="13" t="s">
        <v>30</v>
      </c>
      <c r="AX1663" s="13" t="s">
        <v>73</v>
      </c>
      <c r="AY1663" s="239" t="s">
        <v>139</v>
      </c>
    </row>
    <row r="1664" s="14" customFormat="1">
      <c r="A1664" s="14"/>
      <c r="B1664" s="240"/>
      <c r="C1664" s="241"/>
      <c r="D1664" s="231" t="s">
        <v>149</v>
      </c>
      <c r="E1664" s="242" t="s">
        <v>1</v>
      </c>
      <c r="F1664" s="243" t="s">
        <v>224</v>
      </c>
      <c r="G1664" s="241"/>
      <c r="H1664" s="244">
        <v>15.627000000000001</v>
      </c>
      <c r="I1664" s="245"/>
      <c r="J1664" s="241"/>
      <c r="K1664" s="241"/>
      <c r="L1664" s="246"/>
      <c r="M1664" s="247"/>
      <c r="N1664" s="248"/>
      <c r="O1664" s="248"/>
      <c r="P1664" s="248"/>
      <c r="Q1664" s="248"/>
      <c r="R1664" s="248"/>
      <c r="S1664" s="248"/>
      <c r="T1664" s="249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50" t="s">
        <v>149</v>
      </c>
      <c r="AU1664" s="250" t="s">
        <v>147</v>
      </c>
      <c r="AV1664" s="14" t="s">
        <v>147</v>
      </c>
      <c r="AW1664" s="14" t="s">
        <v>30</v>
      </c>
      <c r="AX1664" s="14" t="s">
        <v>73</v>
      </c>
      <c r="AY1664" s="250" t="s">
        <v>139</v>
      </c>
    </row>
    <row r="1665" s="13" customFormat="1">
      <c r="A1665" s="13"/>
      <c r="B1665" s="229"/>
      <c r="C1665" s="230"/>
      <c r="D1665" s="231" t="s">
        <v>149</v>
      </c>
      <c r="E1665" s="232" t="s">
        <v>1</v>
      </c>
      <c r="F1665" s="233" t="s">
        <v>225</v>
      </c>
      <c r="G1665" s="230"/>
      <c r="H1665" s="232" t="s">
        <v>1</v>
      </c>
      <c r="I1665" s="234"/>
      <c r="J1665" s="230"/>
      <c r="K1665" s="230"/>
      <c r="L1665" s="235"/>
      <c r="M1665" s="236"/>
      <c r="N1665" s="237"/>
      <c r="O1665" s="237"/>
      <c r="P1665" s="237"/>
      <c r="Q1665" s="237"/>
      <c r="R1665" s="237"/>
      <c r="S1665" s="237"/>
      <c r="T1665" s="238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39" t="s">
        <v>149</v>
      </c>
      <c r="AU1665" s="239" t="s">
        <v>147</v>
      </c>
      <c r="AV1665" s="13" t="s">
        <v>81</v>
      </c>
      <c r="AW1665" s="13" t="s">
        <v>30</v>
      </c>
      <c r="AX1665" s="13" t="s">
        <v>73</v>
      </c>
      <c r="AY1665" s="239" t="s">
        <v>139</v>
      </c>
    </row>
    <row r="1666" s="14" customFormat="1">
      <c r="A1666" s="14"/>
      <c r="B1666" s="240"/>
      <c r="C1666" s="241"/>
      <c r="D1666" s="231" t="s">
        <v>149</v>
      </c>
      <c r="E1666" s="242" t="s">
        <v>1</v>
      </c>
      <c r="F1666" s="243" t="s">
        <v>226</v>
      </c>
      <c r="G1666" s="241"/>
      <c r="H1666" s="244">
        <v>33.381</v>
      </c>
      <c r="I1666" s="245"/>
      <c r="J1666" s="241"/>
      <c r="K1666" s="241"/>
      <c r="L1666" s="246"/>
      <c r="M1666" s="247"/>
      <c r="N1666" s="248"/>
      <c r="O1666" s="248"/>
      <c r="P1666" s="248"/>
      <c r="Q1666" s="248"/>
      <c r="R1666" s="248"/>
      <c r="S1666" s="248"/>
      <c r="T1666" s="249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50" t="s">
        <v>149</v>
      </c>
      <c r="AU1666" s="250" t="s">
        <v>147</v>
      </c>
      <c r="AV1666" s="14" t="s">
        <v>147</v>
      </c>
      <c r="AW1666" s="14" t="s">
        <v>30</v>
      </c>
      <c r="AX1666" s="14" t="s">
        <v>73</v>
      </c>
      <c r="AY1666" s="250" t="s">
        <v>139</v>
      </c>
    </row>
    <row r="1667" s="13" customFormat="1">
      <c r="A1667" s="13"/>
      <c r="B1667" s="229"/>
      <c r="C1667" s="230"/>
      <c r="D1667" s="231" t="s">
        <v>149</v>
      </c>
      <c r="E1667" s="232" t="s">
        <v>1</v>
      </c>
      <c r="F1667" s="233" t="s">
        <v>197</v>
      </c>
      <c r="G1667" s="230"/>
      <c r="H1667" s="232" t="s">
        <v>1</v>
      </c>
      <c r="I1667" s="234"/>
      <c r="J1667" s="230"/>
      <c r="K1667" s="230"/>
      <c r="L1667" s="235"/>
      <c r="M1667" s="236"/>
      <c r="N1667" s="237"/>
      <c r="O1667" s="237"/>
      <c r="P1667" s="237"/>
      <c r="Q1667" s="237"/>
      <c r="R1667" s="237"/>
      <c r="S1667" s="237"/>
      <c r="T1667" s="238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239" t="s">
        <v>149</v>
      </c>
      <c r="AU1667" s="239" t="s">
        <v>147</v>
      </c>
      <c r="AV1667" s="13" t="s">
        <v>81</v>
      </c>
      <c r="AW1667" s="13" t="s">
        <v>30</v>
      </c>
      <c r="AX1667" s="13" t="s">
        <v>73</v>
      </c>
      <c r="AY1667" s="239" t="s">
        <v>139</v>
      </c>
    </row>
    <row r="1668" s="14" customFormat="1">
      <c r="A1668" s="14"/>
      <c r="B1668" s="240"/>
      <c r="C1668" s="241"/>
      <c r="D1668" s="231" t="s">
        <v>149</v>
      </c>
      <c r="E1668" s="242" t="s">
        <v>1</v>
      </c>
      <c r="F1668" s="243" t="s">
        <v>227</v>
      </c>
      <c r="G1668" s="241"/>
      <c r="H1668" s="244">
        <v>55.362000000000002</v>
      </c>
      <c r="I1668" s="245"/>
      <c r="J1668" s="241"/>
      <c r="K1668" s="241"/>
      <c r="L1668" s="246"/>
      <c r="M1668" s="247"/>
      <c r="N1668" s="248"/>
      <c r="O1668" s="248"/>
      <c r="P1668" s="248"/>
      <c r="Q1668" s="248"/>
      <c r="R1668" s="248"/>
      <c r="S1668" s="248"/>
      <c r="T1668" s="249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50" t="s">
        <v>149</v>
      </c>
      <c r="AU1668" s="250" t="s">
        <v>147</v>
      </c>
      <c r="AV1668" s="14" t="s">
        <v>147</v>
      </c>
      <c r="AW1668" s="14" t="s">
        <v>30</v>
      </c>
      <c r="AX1668" s="14" t="s">
        <v>73</v>
      </c>
      <c r="AY1668" s="250" t="s">
        <v>139</v>
      </c>
    </row>
    <row r="1669" s="13" customFormat="1">
      <c r="A1669" s="13"/>
      <c r="B1669" s="229"/>
      <c r="C1669" s="230"/>
      <c r="D1669" s="231" t="s">
        <v>149</v>
      </c>
      <c r="E1669" s="232" t="s">
        <v>1</v>
      </c>
      <c r="F1669" s="233" t="s">
        <v>228</v>
      </c>
      <c r="G1669" s="230"/>
      <c r="H1669" s="232" t="s">
        <v>1</v>
      </c>
      <c r="I1669" s="234"/>
      <c r="J1669" s="230"/>
      <c r="K1669" s="230"/>
      <c r="L1669" s="235"/>
      <c r="M1669" s="236"/>
      <c r="N1669" s="237"/>
      <c r="O1669" s="237"/>
      <c r="P1669" s="237"/>
      <c r="Q1669" s="237"/>
      <c r="R1669" s="237"/>
      <c r="S1669" s="237"/>
      <c r="T1669" s="238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39" t="s">
        <v>149</v>
      </c>
      <c r="AU1669" s="239" t="s">
        <v>147</v>
      </c>
      <c r="AV1669" s="13" t="s">
        <v>81</v>
      </c>
      <c r="AW1669" s="13" t="s">
        <v>30</v>
      </c>
      <c r="AX1669" s="13" t="s">
        <v>73</v>
      </c>
      <c r="AY1669" s="239" t="s">
        <v>139</v>
      </c>
    </row>
    <row r="1670" s="13" customFormat="1">
      <c r="A1670" s="13"/>
      <c r="B1670" s="229"/>
      <c r="C1670" s="230"/>
      <c r="D1670" s="231" t="s">
        <v>149</v>
      </c>
      <c r="E1670" s="232" t="s">
        <v>1</v>
      </c>
      <c r="F1670" s="233" t="s">
        <v>229</v>
      </c>
      <c r="G1670" s="230"/>
      <c r="H1670" s="232" t="s">
        <v>1</v>
      </c>
      <c r="I1670" s="234"/>
      <c r="J1670" s="230"/>
      <c r="K1670" s="230"/>
      <c r="L1670" s="235"/>
      <c r="M1670" s="236"/>
      <c r="N1670" s="237"/>
      <c r="O1670" s="237"/>
      <c r="P1670" s="237"/>
      <c r="Q1670" s="237"/>
      <c r="R1670" s="237"/>
      <c r="S1670" s="237"/>
      <c r="T1670" s="238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39" t="s">
        <v>149</v>
      </c>
      <c r="AU1670" s="239" t="s">
        <v>147</v>
      </c>
      <c r="AV1670" s="13" t="s">
        <v>81</v>
      </c>
      <c r="AW1670" s="13" t="s">
        <v>30</v>
      </c>
      <c r="AX1670" s="13" t="s">
        <v>73</v>
      </c>
      <c r="AY1670" s="239" t="s">
        <v>139</v>
      </c>
    </row>
    <row r="1671" s="14" customFormat="1">
      <c r="A1671" s="14"/>
      <c r="B1671" s="240"/>
      <c r="C1671" s="241"/>
      <c r="D1671" s="231" t="s">
        <v>149</v>
      </c>
      <c r="E1671" s="242" t="s">
        <v>1</v>
      </c>
      <c r="F1671" s="243" t="s">
        <v>230</v>
      </c>
      <c r="G1671" s="241"/>
      <c r="H1671" s="244">
        <v>-14.103999999999999</v>
      </c>
      <c r="I1671" s="245"/>
      <c r="J1671" s="241"/>
      <c r="K1671" s="241"/>
      <c r="L1671" s="246"/>
      <c r="M1671" s="247"/>
      <c r="N1671" s="248"/>
      <c r="O1671" s="248"/>
      <c r="P1671" s="248"/>
      <c r="Q1671" s="248"/>
      <c r="R1671" s="248"/>
      <c r="S1671" s="248"/>
      <c r="T1671" s="249"/>
      <c r="U1671" s="14"/>
      <c r="V1671" s="14"/>
      <c r="W1671" s="14"/>
      <c r="X1671" s="14"/>
      <c r="Y1671" s="14"/>
      <c r="Z1671" s="14"/>
      <c r="AA1671" s="14"/>
      <c r="AB1671" s="14"/>
      <c r="AC1671" s="14"/>
      <c r="AD1671" s="14"/>
      <c r="AE1671" s="14"/>
      <c r="AT1671" s="250" t="s">
        <v>149</v>
      </c>
      <c r="AU1671" s="250" t="s">
        <v>147</v>
      </c>
      <c r="AV1671" s="14" t="s">
        <v>147</v>
      </c>
      <c r="AW1671" s="14" t="s">
        <v>30</v>
      </c>
      <c r="AX1671" s="14" t="s">
        <v>73</v>
      </c>
      <c r="AY1671" s="250" t="s">
        <v>139</v>
      </c>
    </row>
    <row r="1672" s="13" customFormat="1">
      <c r="A1672" s="13"/>
      <c r="B1672" s="229"/>
      <c r="C1672" s="230"/>
      <c r="D1672" s="231" t="s">
        <v>149</v>
      </c>
      <c r="E1672" s="232" t="s">
        <v>1</v>
      </c>
      <c r="F1672" s="233" t="s">
        <v>231</v>
      </c>
      <c r="G1672" s="230"/>
      <c r="H1672" s="232" t="s">
        <v>1</v>
      </c>
      <c r="I1672" s="234"/>
      <c r="J1672" s="230"/>
      <c r="K1672" s="230"/>
      <c r="L1672" s="235"/>
      <c r="M1672" s="236"/>
      <c r="N1672" s="237"/>
      <c r="O1672" s="237"/>
      <c r="P1672" s="237"/>
      <c r="Q1672" s="237"/>
      <c r="R1672" s="237"/>
      <c r="S1672" s="237"/>
      <c r="T1672" s="238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T1672" s="239" t="s">
        <v>149</v>
      </c>
      <c r="AU1672" s="239" t="s">
        <v>147</v>
      </c>
      <c r="AV1672" s="13" t="s">
        <v>81</v>
      </c>
      <c r="AW1672" s="13" t="s">
        <v>30</v>
      </c>
      <c r="AX1672" s="13" t="s">
        <v>73</v>
      </c>
      <c r="AY1672" s="239" t="s">
        <v>139</v>
      </c>
    </row>
    <row r="1673" s="14" customFormat="1">
      <c r="A1673" s="14"/>
      <c r="B1673" s="240"/>
      <c r="C1673" s="241"/>
      <c r="D1673" s="231" t="s">
        <v>149</v>
      </c>
      <c r="E1673" s="242" t="s">
        <v>1</v>
      </c>
      <c r="F1673" s="243" t="s">
        <v>232</v>
      </c>
      <c r="G1673" s="241"/>
      <c r="H1673" s="244">
        <v>-5.1600000000000001</v>
      </c>
      <c r="I1673" s="245"/>
      <c r="J1673" s="241"/>
      <c r="K1673" s="241"/>
      <c r="L1673" s="246"/>
      <c r="M1673" s="247"/>
      <c r="N1673" s="248"/>
      <c r="O1673" s="248"/>
      <c r="P1673" s="248"/>
      <c r="Q1673" s="248"/>
      <c r="R1673" s="248"/>
      <c r="S1673" s="248"/>
      <c r="T1673" s="249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T1673" s="250" t="s">
        <v>149</v>
      </c>
      <c r="AU1673" s="250" t="s">
        <v>147</v>
      </c>
      <c r="AV1673" s="14" t="s">
        <v>147</v>
      </c>
      <c r="AW1673" s="14" t="s">
        <v>30</v>
      </c>
      <c r="AX1673" s="14" t="s">
        <v>73</v>
      </c>
      <c r="AY1673" s="250" t="s">
        <v>139</v>
      </c>
    </row>
    <row r="1674" s="15" customFormat="1">
      <c r="A1674" s="15"/>
      <c r="B1674" s="262"/>
      <c r="C1674" s="263"/>
      <c r="D1674" s="231" t="s">
        <v>149</v>
      </c>
      <c r="E1674" s="264" t="s">
        <v>1</v>
      </c>
      <c r="F1674" s="265" t="s">
        <v>170</v>
      </c>
      <c r="G1674" s="263"/>
      <c r="H1674" s="266">
        <v>186.30299999999997</v>
      </c>
      <c r="I1674" s="267"/>
      <c r="J1674" s="263"/>
      <c r="K1674" s="263"/>
      <c r="L1674" s="268"/>
      <c r="M1674" s="269"/>
      <c r="N1674" s="270"/>
      <c r="O1674" s="270"/>
      <c r="P1674" s="270"/>
      <c r="Q1674" s="270"/>
      <c r="R1674" s="270"/>
      <c r="S1674" s="270"/>
      <c r="T1674" s="271"/>
      <c r="U1674" s="15"/>
      <c r="V1674" s="15"/>
      <c r="W1674" s="15"/>
      <c r="X1674" s="15"/>
      <c r="Y1674" s="15"/>
      <c r="Z1674" s="15"/>
      <c r="AA1674" s="15"/>
      <c r="AB1674" s="15"/>
      <c r="AC1674" s="15"/>
      <c r="AD1674" s="15"/>
      <c r="AE1674" s="15"/>
      <c r="AT1674" s="272" t="s">
        <v>149</v>
      </c>
      <c r="AU1674" s="272" t="s">
        <v>147</v>
      </c>
      <c r="AV1674" s="15" t="s">
        <v>146</v>
      </c>
      <c r="AW1674" s="15" t="s">
        <v>30</v>
      </c>
      <c r="AX1674" s="15" t="s">
        <v>81</v>
      </c>
      <c r="AY1674" s="272" t="s">
        <v>139</v>
      </c>
    </row>
    <row r="1675" s="2" customFormat="1" ht="16.5" customHeight="1">
      <c r="A1675" s="38"/>
      <c r="B1675" s="39"/>
      <c r="C1675" s="215" t="s">
        <v>1936</v>
      </c>
      <c r="D1675" s="215" t="s">
        <v>142</v>
      </c>
      <c r="E1675" s="216" t="s">
        <v>1937</v>
      </c>
      <c r="F1675" s="217" t="s">
        <v>1938</v>
      </c>
      <c r="G1675" s="218" t="s">
        <v>166</v>
      </c>
      <c r="H1675" s="219">
        <v>186.303</v>
      </c>
      <c r="I1675" s="220"/>
      <c r="J1675" s="221">
        <f>ROUND(I1675*H1675,2)</f>
        <v>0</v>
      </c>
      <c r="K1675" s="222"/>
      <c r="L1675" s="44"/>
      <c r="M1675" s="223" t="s">
        <v>1</v>
      </c>
      <c r="N1675" s="224" t="s">
        <v>39</v>
      </c>
      <c r="O1675" s="91"/>
      <c r="P1675" s="225">
        <f>O1675*H1675</f>
        <v>0</v>
      </c>
      <c r="Q1675" s="225">
        <v>0.001</v>
      </c>
      <c r="R1675" s="225">
        <f>Q1675*H1675</f>
        <v>0.186303</v>
      </c>
      <c r="S1675" s="225">
        <v>0.00031</v>
      </c>
      <c r="T1675" s="226">
        <f>S1675*H1675</f>
        <v>0.057753930000000002</v>
      </c>
      <c r="U1675" s="38"/>
      <c r="V1675" s="38"/>
      <c r="W1675" s="38"/>
      <c r="X1675" s="38"/>
      <c r="Y1675" s="38"/>
      <c r="Z1675" s="38"/>
      <c r="AA1675" s="38"/>
      <c r="AB1675" s="38"/>
      <c r="AC1675" s="38"/>
      <c r="AD1675" s="38"/>
      <c r="AE1675" s="38"/>
      <c r="AR1675" s="227" t="s">
        <v>257</v>
      </c>
      <c r="AT1675" s="227" t="s">
        <v>142</v>
      </c>
      <c r="AU1675" s="227" t="s">
        <v>147</v>
      </c>
      <c r="AY1675" s="17" t="s">
        <v>139</v>
      </c>
      <c r="BE1675" s="228">
        <f>IF(N1675="základní",J1675,0)</f>
        <v>0</v>
      </c>
      <c r="BF1675" s="228">
        <f>IF(N1675="snížená",J1675,0)</f>
        <v>0</v>
      </c>
      <c r="BG1675" s="228">
        <f>IF(N1675="zákl. přenesená",J1675,0)</f>
        <v>0</v>
      </c>
      <c r="BH1675" s="228">
        <f>IF(N1675="sníž. přenesená",J1675,0)</f>
        <v>0</v>
      </c>
      <c r="BI1675" s="228">
        <f>IF(N1675="nulová",J1675,0)</f>
        <v>0</v>
      </c>
      <c r="BJ1675" s="17" t="s">
        <v>147</v>
      </c>
      <c r="BK1675" s="228">
        <f>ROUND(I1675*H1675,2)</f>
        <v>0</v>
      </c>
      <c r="BL1675" s="17" t="s">
        <v>257</v>
      </c>
      <c r="BM1675" s="227" t="s">
        <v>1939</v>
      </c>
    </row>
    <row r="1676" s="13" customFormat="1">
      <c r="A1676" s="13"/>
      <c r="B1676" s="229"/>
      <c r="C1676" s="230"/>
      <c r="D1676" s="231" t="s">
        <v>149</v>
      </c>
      <c r="E1676" s="232" t="s">
        <v>1</v>
      </c>
      <c r="F1676" s="233" t="s">
        <v>1930</v>
      </c>
      <c r="G1676" s="230"/>
      <c r="H1676" s="232" t="s">
        <v>1</v>
      </c>
      <c r="I1676" s="234"/>
      <c r="J1676" s="230"/>
      <c r="K1676" s="230"/>
      <c r="L1676" s="235"/>
      <c r="M1676" s="236"/>
      <c r="N1676" s="237"/>
      <c r="O1676" s="237"/>
      <c r="P1676" s="237"/>
      <c r="Q1676" s="237"/>
      <c r="R1676" s="237"/>
      <c r="S1676" s="237"/>
      <c r="T1676" s="238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T1676" s="239" t="s">
        <v>149</v>
      </c>
      <c r="AU1676" s="239" t="s">
        <v>147</v>
      </c>
      <c r="AV1676" s="13" t="s">
        <v>81</v>
      </c>
      <c r="AW1676" s="13" t="s">
        <v>30</v>
      </c>
      <c r="AX1676" s="13" t="s">
        <v>73</v>
      </c>
      <c r="AY1676" s="239" t="s">
        <v>139</v>
      </c>
    </row>
    <row r="1677" s="13" customFormat="1">
      <c r="A1677" s="13"/>
      <c r="B1677" s="229"/>
      <c r="C1677" s="230"/>
      <c r="D1677" s="231" t="s">
        <v>149</v>
      </c>
      <c r="E1677" s="232" t="s">
        <v>1</v>
      </c>
      <c r="F1677" s="233" t="s">
        <v>187</v>
      </c>
      <c r="G1677" s="230"/>
      <c r="H1677" s="232" t="s">
        <v>1</v>
      </c>
      <c r="I1677" s="234"/>
      <c r="J1677" s="230"/>
      <c r="K1677" s="230"/>
      <c r="L1677" s="235"/>
      <c r="M1677" s="236"/>
      <c r="N1677" s="237"/>
      <c r="O1677" s="237"/>
      <c r="P1677" s="237"/>
      <c r="Q1677" s="237"/>
      <c r="R1677" s="237"/>
      <c r="S1677" s="237"/>
      <c r="T1677" s="238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39" t="s">
        <v>149</v>
      </c>
      <c r="AU1677" s="239" t="s">
        <v>147</v>
      </c>
      <c r="AV1677" s="13" t="s">
        <v>81</v>
      </c>
      <c r="AW1677" s="13" t="s">
        <v>30</v>
      </c>
      <c r="AX1677" s="13" t="s">
        <v>73</v>
      </c>
      <c r="AY1677" s="239" t="s">
        <v>139</v>
      </c>
    </row>
    <row r="1678" s="14" customFormat="1">
      <c r="A1678" s="14"/>
      <c r="B1678" s="240"/>
      <c r="C1678" s="241"/>
      <c r="D1678" s="231" t="s">
        <v>149</v>
      </c>
      <c r="E1678" s="242" t="s">
        <v>1</v>
      </c>
      <c r="F1678" s="243" t="s">
        <v>188</v>
      </c>
      <c r="G1678" s="241"/>
      <c r="H1678" s="244">
        <v>6.1950000000000003</v>
      </c>
      <c r="I1678" s="245"/>
      <c r="J1678" s="241"/>
      <c r="K1678" s="241"/>
      <c r="L1678" s="246"/>
      <c r="M1678" s="247"/>
      <c r="N1678" s="248"/>
      <c r="O1678" s="248"/>
      <c r="P1678" s="248"/>
      <c r="Q1678" s="248"/>
      <c r="R1678" s="248"/>
      <c r="S1678" s="248"/>
      <c r="T1678" s="249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50" t="s">
        <v>149</v>
      </c>
      <c r="AU1678" s="250" t="s">
        <v>147</v>
      </c>
      <c r="AV1678" s="14" t="s">
        <v>147</v>
      </c>
      <c r="AW1678" s="14" t="s">
        <v>30</v>
      </c>
      <c r="AX1678" s="14" t="s">
        <v>73</v>
      </c>
      <c r="AY1678" s="250" t="s">
        <v>139</v>
      </c>
    </row>
    <row r="1679" s="13" customFormat="1">
      <c r="A1679" s="13"/>
      <c r="B1679" s="229"/>
      <c r="C1679" s="230"/>
      <c r="D1679" s="231" t="s">
        <v>149</v>
      </c>
      <c r="E1679" s="232" t="s">
        <v>1</v>
      </c>
      <c r="F1679" s="233" t="s">
        <v>189</v>
      </c>
      <c r="G1679" s="230"/>
      <c r="H1679" s="232" t="s">
        <v>1</v>
      </c>
      <c r="I1679" s="234"/>
      <c r="J1679" s="230"/>
      <c r="K1679" s="230"/>
      <c r="L1679" s="235"/>
      <c r="M1679" s="236"/>
      <c r="N1679" s="237"/>
      <c r="O1679" s="237"/>
      <c r="P1679" s="237"/>
      <c r="Q1679" s="237"/>
      <c r="R1679" s="237"/>
      <c r="S1679" s="237"/>
      <c r="T1679" s="238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39" t="s">
        <v>149</v>
      </c>
      <c r="AU1679" s="239" t="s">
        <v>147</v>
      </c>
      <c r="AV1679" s="13" t="s">
        <v>81</v>
      </c>
      <c r="AW1679" s="13" t="s">
        <v>30</v>
      </c>
      <c r="AX1679" s="13" t="s">
        <v>73</v>
      </c>
      <c r="AY1679" s="239" t="s">
        <v>139</v>
      </c>
    </row>
    <row r="1680" s="14" customFormat="1">
      <c r="A1680" s="14"/>
      <c r="B1680" s="240"/>
      <c r="C1680" s="241"/>
      <c r="D1680" s="231" t="s">
        <v>149</v>
      </c>
      <c r="E1680" s="242" t="s">
        <v>1</v>
      </c>
      <c r="F1680" s="243" t="s">
        <v>190</v>
      </c>
      <c r="G1680" s="241"/>
      <c r="H1680" s="244">
        <v>2.508</v>
      </c>
      <c r="I1680" s="245"/>
      <c r="J1680" s="241"/>
      <c r="K1680" s="241"/>
      <c r="L1680" s="246"/>
      <c r="M1680" s="247"/>
      <c r="N1680" s="248"/>
      <c r="O1680" s="248"/>
      <c r="P1680" s="248"/>
      <c r="Q1680" s="248"/>
      <c r="R1680" s="248"/>
      <c r="S1680" s="248"/>
      <c r="T1680" s="249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T1680" s="250" t="s">
        <v>149</v>
      </c>
      <c r="AU1680" s="250" t="s">
        <v>147</v>
      </c>
      <c r="AV1680" s="14" t="s">
        <v>147</v>
      </c>
      <c r="AW1680" s="14" t="s">
        <v>30</v>
      </c>
      <c r="AX1680" s="14" t="s">
        <v>73</v>
      </c>
      <c r="AY1680" s="250" t="s">
        <v>139</v>
      </c>
    </row>
    <row r="1681" s="13" customFormat="1">
      <c r="A1681" s="13"/>
      <c r="B1681" s="229"/>
      <c r="C1681" s="230"/>
      <c r="D1681" s="231" t="s">
        <v>149</v>
      </c>
      <c r="E1681" s="232" t="s">
        <v>1</v>
      </c>
      <c r="F1681" s="233" t="s">
        <v>191</v>
      </c>
      <c r="G1681" s="230"/>
      <c r="H1681" s="232" t="s">
        <v>1</v>
      </c>
      <c r="I1681" s="234"/>
      <c r="J1681" s="230"/>
      <c r="K1681" s="230"/>
      <c r="L1681" s="235"/>
      <c r="M1681" s="236"/>
      <c r="N1681" s="237"/>
      <c r="O1681" s="237"/>
      <c r="P1681" s="237"/>
      <c r="Q1681" s="237"/>
      <c r="R1681" s="237"/>
      <c r="S1681" s="237"/>
      <c r="T1681" s="238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39" t="s">
        <v>149</v>
      </c>
      <c r="AU1681" s="239" t="s">
        <v>147</v>
      </c>
      <c r="AV1681" s="13" t="s">
        <v>81</v>
      </c>
      <c r="AW1681" s="13" t="s">
        <v>30</v>
      </c>
      <c r="AX1681" s="13" t="s">
        <v>73</v>
      </c>
      <c r="AY1681" s="239" t="s">
        <v>139</v>
      </c>
    </row>
    <row r="1682" s="14" customFormat="1">
      <c r="A1682" s="14"/>
      <c r="B1682" s="240"/>
      <c r="C1682" s="241"/>
      <c r="D1682" s="231" t="s">
        <v>149</v>
      </c>
      <c r="E1682" s="242" t="s">
        <v>1</v>
      </c>
      <c r="F1682" s="243" t="s">
        <v>192</v>
      </c>
      <c r="G1682" s="241"/>
      <c r="H1682" s="244">
        <v>1.006</v>
      </c>
      <c r="I1682" s="245"/>
      <c r="J1682" s="241"/>
      <c r="K1682" s="241"/>
      <c r="L1682" s="246"/>
      <c r="M1682" s="247"/>
      <c r="N1682" s="248"/>
      <c r="O1682" s="248"/>
      <c r="P1682" s="248"/>
      <c r="Q1682" s="248"/>
      <c r="R1682" s="248"/>
      <c r="S1682" s="248"/>
      <c r="T1682" s="249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T1682" s="250" t="s">
        <v>149</v>
      </c>
      <c r="AU1682" s="250" t="s">
        <v>147</v>
      </c>
      <c r="AV1682" s="14" t="s">
        <v>147</v>
      </c>
      <c r="AW1682" s="14" t="s">
        <v>30</v>
      </c>
      <c r="AX1682" s="14" t="s">
        <v>73</v>
      </c>
      <c r="AY1682" s="250" t="s">
        <v>139</v>
      </c>
    </row>
    <row r="1683" s="13" customFormat="1">
      <c r="A1683" s="13"/>
      <c r="B1683" s="229"/>
      <c r="C1683" s="230"/>
      <c r="D1683" s="231" t="s">
        <v>149</v>
      </c>
      <c r="E1683" s="232" t="s">
        <v>1</v>
      </c>
      <c r="F1683" s="233" t="s">
        <v>193</v>
      </c>
      <c r="G1683" s="230"/>
      <c r="H1683" s="232" t="s">
        <v>1</v>
      </c>
      <c r="I1683" s="234"/>
      <c r="J1683" s="230"/>
      <c r="K1683" s="230"/>
      <c r="L1683" s="235"/>
      <c r="M1683" s="236"/>
      <c r="N1683" s="237"/>
      <c r="O1683" s="237"/>
      <c r="P1683" s="237"/>
      <c r="Q1683" s="237"/>
      <c r="R1683" s="237"/>
      <c r="S1683" s="237"/>
      <c r="T1683" s="238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39" t="s">
        <v>149</v>
      </c>
      <c r="AU1683" s="239" t="s">
        <v>147</v>
      </c>
      <c r="AV1683" s="13" t="s">
        <v>81</v>
      </c>
      <c r="AW1683" s="13" t="s">
        <v>30</v>
      </c>
      <c r="AX1683" s="13" t="s">
        <v>73</v>
      </c>
      <c r="AY1683" s="239" t="s">
        <v>139</v>
      </c>
    </row>
    <row r="1684" s="14" customFormat="1">
      <c r="A1684" s="14"/>
      <c r="B1684" s="240"/>
      <c r="C1684" s="241"/>
      <c r="D1684" s="231" t="s">
        <v>149</v>
      </c>
      <c r="E1684" s="242" t="s">
        <v>1</v>
      </c>
      <c r="F1684" s="243" t="s">
        <v>194</v>
      </c>
      <c r="G1684" s="241"/>
      <c r="H1684" s="244">
        <v>1.5580000000000001</v>
      </c>
      <c r="I1684" s="245"/>
      <c r="J1684" s="241"/>
      <c r="K1684" s="241"/>
      <c r="L1684" s="246"/>
      <c r="M1684" s="247"/>
      <c r="N1684" s="248"/>
      <c r="O1684" s="248"/>
      <c r="P1684" s="248"/>
      <c r="Q1684" s="248"/>
      <c r="R1684" s="248"/>
      <c r="S1684" s="248"/>
      <c r="T1684" s="249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50" t="s">
        <v>149</v>
      </c>
      <c r="AU1684" s="250" t="s">
        <v>147</v>
      </c>
      <c r="AV1684" s="14" t="s">
        <v>147</v>
      </c>
      <c r="AW1684" s="14" t="s">
        <v>30</v>
      </c>
      <c r="AX1684" s="14" t="s">
        <v>73</v>
      </c>
      <c r="AY1684" s="250" t="s">
        <v>139</v>
      </c>
    </row>
    <row r="1685" s="13" customFormat="1">
      <c r="A1685" s="13"/>
      <c r="B1685" s="229"/>
      <c r="C1685" s="230"/>
      <c r="D1685" s="231" t="s">
        <v>149</v>
      </c>
      <c r="E1685" s="232" t="s">
        <v>1</v>
      </c>
      <c r="F1685" s="233" t="s">
        <v>195</v>
      </c>
      <c r="G1685" s="230"/>
      <c r="H1685" s="232" t="s">
        <v>1</v>
      </c>
      <c r="I1685" s="234"/>
      <c r="J1685" s="230"/>
      <c r="K1685" s="230"/>
      <c r="L1685" s="235"/>
      <c r="M1685" s="236"/>
      <c r="N1685" s="237"/>
      <c r="O1685" s="237"/>
      <c r="P1685" s="237"/>
      <c r="Q1685" s="237"/>
      <c r="R1685" s="237"/>
      <c r="S1685" s="237"/>
      <c r="T1685" s="238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239" t="s">
        <v>149</v>
      </c>
      <c r="AU1685" s="239" t="s">
        <v>147</v>
      </c>
      <c r="AV1685" s="13" t="s">
        <v>81</v>
      </c>
      <c r="AW1685" s="13" t="s">
        <v>30</v>
      </c>
      <c r="AX1685" s="13" t="s">
        <v>73</v>
      </c>
      <c r="AY1685" s="239" t="s">
        <v>139</v>
      </c>
    </row>
    <row r="1686" s="14" customFormat="1">
      <c r="A1686" s="14"/>
      <c r="B1686" s="240"/>
      <c r="C1686" s="241"/>
      <c r="D1686" s="231" t="s">
        <v>149</v>
      </c>
      <c r="E1686" s="242" t="s">
        <v>1</v>
      </c>
      <c r="F1686" s="243" t="s">
        <v>196</v>
      </c>
      <c r="G1686" s="241"/>
      <c r="H1686" s="244">
        <v>8.6809999999999992</v>
      </c>
      <c r="I1686" s="245"/>
      <c r="J1686" s="241"/>
      <c r="K1686" s="241"/>
      <c r="L1686" s="246"/>
      <c r="M1686" s="247"/>
      <c r="N1686" s="248"/>
      <c r="O1686" s="248"/>
      <c r="P1686" s="248"/>
      <c r="Q1686" s="248"/>
      <c r="R1686" s="248"/>
      <c r="S1686" s="248"/>
      <c r="T1686" s="249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50" t="s">
        <v>149</v>
      </c>
      <c r="AU1686" s="250" t="s">
        <v>147</v>
      </c>
      <c r="AV1686" s="14" t="s">
        <v>147</v>
      </c>
      <c r="AW1686" s="14" t="s">
        <v>30</v>
      </c>
      <c r="AX1686" s="14" t="s">
        <v>73</v>
      </c>
      <c r="AY1686" s="250" t="s">
        <v>139</v>
      </c>
    </row>
    <row r="1687" s="13" customFormat="1">
      <c r="A1687" s="13"/>
      <c r="B1687" s="229"/>
      <c r="C1687" s="230"/>
      <c r="D1687" s="231" t="s">
        <v>149</v>
      </c>
      <c r="E1687" s="232" t="s">
        <v>1</v>
      </c>
      <c r="F1687" s="233" t="s">
        <v>197</v>
      </c>
      <c r="G1687" s="230"/>
      <c r="H1687" s="232" t="s">
        <v>1</v>
      </c>
      <c r="I1687" s="234"/>
      <c r="J1687" s="230"/>
      <c r="K1687" s="230"/>
      <c r="L1687" s="235"/>
      <c r="M1687" s="236"/>
      <c r="N1687" s="237"/>
      <c r="O1687" s="237"/>
      <c r="P1687" s="237"/>
      <c r="Q1687" s="237"/>
      <c r="R1687" s="237"/>
      <c r="S1687" s="237"/>
      <c r="T1687" s="238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39" t="s">
        <v>149</v>
      </c>
      <c r="AU1687" s="239" t="s">
        <v>147</v>
      </c>
      <c r="AV1687" s="13" t="s">
        <v>81</v>
      </c>
      <c r="AW1687" s="13" t="s">
        <v>30</v>
      </c>
      <c r="AX1687" s="13" t="s">
        <v>73</v>
      </c>
      <c r="AY1687" s="239" t="s">
        <v>139</v>
      </c>
    </row>
    <row r="1688" s="14" customFormat="1">
      <c r="A1688" s="14"/>
      <c r="B1688" s="240"/>
      <c r="C1688" s="241"/>
      <c r="D1688" s="231" t="s">
        <v>149</v>
      </c>
      <c r="E1688" s="242" t="s">
        <v>1</v>
      </c>
      <c r="F1688" s="243" t="s">
        <v>198</v>
      </c>
      <c r="G1688" s="241"/>
      <c r="H1688" s="244">
        <v>20.257999999999999</v>
      </c>
      <c r="I1688" s="245"/>
      <c r="J1688" s="241"/>
      <c r="K1688" s="241"/>
      <c r="L1688" s="246"/>
      <c r="M1688" s="247"/>
      <c r="N1688" s="248"/>
      <c r="O1688" s="248"/>
      <c r="P1688" s="248"/>
      <c r="Q1688" s="248"/>
      <c r="R1688" s="248"/>
      <c r="S1688" s="248"/>
      <c r="T1688" s="249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T1688" s="250" t="s">
        <v>149</v>
      </c>
      <c r="AU1688" s="250" t="s">
        <v>147</v>
      </c>
      <c r="AV1688" s="14" t="s">
        <v>147</v>
      </c>
      <c r="AW1688" s="14" t="s">
        <v>30</v>
      </c>
      <c r="AX1688" s="14" t="s">
        <v>73</v>
      </c>
      <c r="AY1688" s="250" t="s">
        <v>139</v>
      </c>
    </row>
    <row r="1689" s="13" customFormat="1">
      <c r="A1689" s="13"/>
      <c r="B1689" s="229"/>
      <c r="C1689" s="230"/>
      <c r="D1689" s="231" t="s">
        <v>149</v>
      </c>
      <c r="E1689" s="232" t="s">
        <v>1</v>
      </c>
      <c r="F1689" s="233" t="s">
        <v>1931</v>
      </c>
      <c r="G1689" s="230"/>
      <c r="H1689" s="232" t="s">
        <v>1</v>
      </c>
      <c r="I1689" s="234"/>
      <c r="J1689" s="230"/>
      <c r="K1689" s="230"/>
      <c r="L1689" s="235"/>
      <c r="M1689" s="236"/>
      <c r="N1689" s="237"/>
      <c r="O1689" s="237"/>
      <c r="P1689" s="237"/>
      <c r="Q1689" s="237"/>
      <c r="R1689" s="237"/>
      <c r="S1689" s="237"/>
      <c r="T1689" s="238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39" t="s">
        <v>149</v>
      </c>
      <c r="AU1689" s="239" t="s">
        <v>147</v>
      </c>
      <c r="AV1689" s="13" t="s">
        <v>81</v>
      </c>
      <c r="AW1689" s="13" t="s">
        <v>30</v>
      </c>
      <c r="AX1689" s="13" t="s">
        <v>73</v>
      </c>
      <c r="AY1689" s="239" t="s">
        <v>139</v>
      </c>
    </row>
    <row r="1690" s="13" customFormat="1">
      <c r="A1690" s="13"/>
      <c r="B1690" s="229"/>
      <c r="C1690" s="230"/>
      <c r="D1690" s="231" t="s">
        <v>149</v>
      </c>
      <c r="E1690" s="232" t="s">
        <v>1</v>
      </c>
      <c r="F1690" s="233" t="s">
        <v>187</v>
      </c>
      <c r="G1690" s="230"/>
      <c r="H1690" s="232" t="s">
        <v>1</v>
      </c>
      <c r="I1690" s="234"/>
      <c r="J1690" s="230"/>
      <c r="K1690" s="230"/>
      <c r="L1690" s="235"/>
      <c r="M1690" s="236"/>
      <c r="N1690" s="237"/>
      <c r="O1690" s="237"/>
      <c r="P1690" s="237"/>
      <c r="Q1690" s="237"/>
      <c r="R1690" s="237"/>
      <c r="S1690" s="237"/>
      <c r="T1690" s="238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T1690" s="239" t="s">
        <v>149</v>
      </c>
      <c r="AU1690" s="239" t="s">
        <v>147</v>
      </c>
      <c r="AV1690" s="13" t="s">
        <v>81</v>
      </c>
      <c r="AW1690" s="13" t="s">
        <v>30</v>
      </c>
      <c r="AX1690" s="13" t="s">
        <v>73</v>
      </c>
      <c r="AY1690" s="239" t="s">
        <v>139</v>
      </c>
    </row>
    <row r="1691" s="14" customFormat="1">
      <c r="A1691" s="14"/>
      <c r="B1691" s="240"/>
      <c r="C1691" s="241"/>
      <c r="D1691" s="231" t="s">
        <v>149</v>
      </c>
      <c r="E1691" s="242" t="s">
        <v>1</v>
      </c>
      <c r="F1691" s="243" t="s">
        <v>221</v>
      </c>
      <c r="G1691" s="241"/>
      <c r="H1691" s="244">
        <v>30.613</v>
      </c>
      <c r="I1691" s="245"/>
      <c r="J1691" s="241"/>
      <c r="K1691" s="241"/>
      <c r="L1691" s="246"/>
      <c r="M1691" s="247"/>
      <c r="N1691" s="248"/>
      <c r="O1691" s="248"/>
      <c r="P1691" s="248"/>
      <c r="Q1691" s="248"/>
      <c r="R1691" s="248"/>
      <c r="S1691" s="248"/>
      <c r="T1691" s="249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T1691" s="250" t="s">
        <v>149</v>
      </c>
      <c r="AU1691" s="250" t="s">
        <v>147</v>
      </c>
      <c r="AV1691" s="14" t="s">
        <v>147</v>
      </c>
      <c r="AW1691" s="14" t="s">
        <v>30</v>
      </c>
      <c r="AX1691" s="14" t="s">
        <v>73</v>
      </c>
      <c r="AY1691" s="250" t="s">
        <v>139</v>
      </c>
    </row>
    <row r="1692" s="13" customFormat="1">
      <c r="A1692" s="13"/>
      <c r="B1692" s="229"/>
      <c r="C1692" s="230"/>
      <c r="D1692" s="231" t="s">
        <v>149</v>
      </c>
      <c r="E1692" s="232" t="s">
        <v>1</v>
      </c>
      <c r="F1692" s="233" t="s">
        <v>189</v>
      </c>
      <c r="G1692" s="230"/>
      <c r="H1692" s="232" t="s">
        <v>1</v>
      </c>
      <c r="I1692" s="234"/>
      <c r="J1692" s="230"/>
      <c r="K1692" s="230"/>
      <c r="L1692" s="235"/>
      <c r="M1692" s="236"/>
      <c r="N1692" s="237"/>
      <c r="O1692" s="237"/>
      <c r="P1692" s="237"/>
      <c r="Q1692" s="237"/>
      <c r="R1692" s="237"/>
      <c r="S1692" s="237"/>
      <c r="T1692" s="238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39" t="s">
        <v>149</v>
      </c>
      <c r="AU1692" s="239" t="s">
        <v>147</v>
      </c>
      <c r="AV1692" s="13" t="s">
        <v>81</v>
      </c>
      <c r="AW1692" s="13" t="s">
        <v>30</v>
      </c>
      <c r="AX1692" s="13" t="s">
        <v>73</v>
      </c>
      <c r="AY1692" s="239" t="s">
        <v>139</v>
      </c>
    </row>
    <row r="1693" s="14" customFormat="1">
      <c r="A1693" s="14"/>
      <c r="B1693" s="240"/>
      <c r="C1693" s="241"/>
      <c r="D1693" s="231" t="s">
        <v>149</v>
      </c>
      <c r="E1693" s="242" t="s">
        <v>1</v>
      </c>
      <c r="F1693" s="243" t="s">
        <v>222</v>
      </c>
      <c r="G1693" s="241"/>
      <c r="H1693" s="244">
        <v>18.82</v>
      </c>
      <c r="I1693" s="245"/>
      <c r="J1693" s="241"/>
      <c r="K1693" s="241"/>
      <c r="L1693" s="246"/>
      <c r="M1693" s="247"/>
      <c r="N1693" s="248"/>
      <c r="O1693" s="248"/>
      <c r="P1693" s="248"/>
      <c r="Q1693" s="248"/>
      <c r="R1693" s="248"/>
      <c r="S1693" s="248"/>
      <c r="T1693" s="249"/>
      <c r="U1693" s="14"/>
      <c r="V1693" s="14"/>
      <c r="W1693" s="14"/>
      <c r="X1693" s="14"/>
      <c r="Y1693" s="14"/>
      <c r="Z1693" s="14"/>
      <c r="AA1693" s="14"/>
      <c r="AB1693" s="14"/>
      <c r="AC1693" s="14"/>
      <c r="AD1693" s="14"/>
      <c r="AE1693" s="14"/>
      <c r="AT1693" s="250" t="s">
        <v>149</v>
      </c>
      <c r="AU1693" s="250" t="s">
        <v>147</v>
      </c>
      <c r="AV1693" s="14" t="s">
        <v>147</v>
      </c>
      <c r="AW1693" s="14" t="s">
        <v>30</v>
      </c>
      <c r="AX1693" s="14" t="s">
        <v>73</v>
      </c>
      <c r="AY1693" s="250" t="s">
        <v>139</v>
      </c>
    </row>
    <row r="1694" s="13" customFormat="1">
      <c r="A1694" s="13"/>
      <c r="B1694" s="229"/>
      <c r="C1694" s="230"/>
      <c r="D1694" s="231" t="s">
        <v>149</v>
      </c>
      <c r="E1694" s="232" t="s">
        <v>1</v>
      </c>
      <c r="F1694" s="233" t="s">
        <v>191</v>
      </c>
      <c r="G1694" s="230"/>
      <c r="H1694" s="232" t="s">
        <v>1</v>
      </c>
      <c r="I1694" s="234"/>
      <c r="J1694" s="230"/>
      <c r="K1694" s="230"/>
      <c r="L1694" s="235"/>
      <c r="M1694" s="236"/>
      <c r="N1694" s="237"/>
      <c r="O1694" s="237"/>
      <c r="P1694" s="237"/>
      <c r="Q1694" s="237"/>
      <c r="R1694" s="237"/>
      <c r="S1694" s="237"/>
      <c r="T1694" s="238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T1694" s="239" t="s">
        <v>149</v>
      </c>
      <c r="AU1694" s="239" t="s">
        <v>147</v>
      </c>
      <c r="AV1694" s="13" t="s">
        <v>81</v>
      </c>
      <c r="AW1694" s="13" t="s">
        <v>30</v>
      </c>
      <c r="AX1694" s="13" t="s">
        <v>73</v>
      </c>
      <c r="AY1694" s="239" t="s">
        <v>139</v>
      </c>
    </row>
    <row r="1695" s="14" customFormat="1">
      <c r="A1695" s="14"/>
      <c r="B1695" s="240"/>
      <c r="C1695" s="241"/>
      <c r="D1695" s="231" t="s">
        <v>149</v>
      </c>
      <c r="E1695" s="242" t="s">
        <v>1</v>
      </c>
      <c r="F1695" s="243" t="s">
        <v>223</v>
      </c>
      <c r="G1695" s="241"/>
      <c r="H1695" s="244">
        <v>11.558</v>
      </c>
      <c r="I1695" s="245"/>
      <c r="J1695" s="241"/>
      <c r="K1695" s="241"/>
      <c r="L1695" s="246"/>
      <c r="M1695" s="247"/>
      <c r="N1695" s="248"/>
      <c r="O1695" s="248"/>
      <c r="P1695" s="248"/>
      <c r="Q1695" s="248"/>
      <c r="R1695" s="248"/>
      <c r="S1695" s="248"/>
      <c r="T1695" s="249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T1695" s="250" t="s">
        <v>149</v>
      </c>
      <c r="AU1695" s="250" t="s">
        <v>147</v>
      </c>
      <c r="AV1695" s="14" t="s">
        <v>147</v>
      </c>
      <c r="AW1695" s="14" t="s">
        <v>30</v>
      </c>
      <c r="AX1695" s="14" t="s">
        <v>73</v>
      </c>
      <c r="AY1695" s="250" t="s">
        <v>139</v>
      </c>
    </row>
    <row r="1696" s="13" customFormat="1">
      <c r="A1696" s="13"/>
      <c r="B1696" s="229"/>
      <c r="C1696" s="230"/>
      <c r="D1696" s="231" t="s">
        <v>149</v>
      </c>
      <c r="E1696" s="232" t="s">
        <v>1</v>
      </c>
      <c r="F1696" s="233" t="s">
        <v>193</v>
      </c>
      <c r="G1696" s="230"/>
      <c r="H1696" s="232" t="s">
        <v>1</v>
      </c>
      <c r="I1696" s="234"/>
      <c r="J1696" s="230"/>
      <c r="K1696" s="230"/>
      <c r="L1696" s="235"/>
      <c r="M1696" s="236"/>
      <c r="N1696" s="237"/>
      <c r="O1696" s="237"/>
      <c r="P1696" s="237"/>
      <c r="Q1696" s="237"/>
      <c r="R1696" s="237"/>
      <c r="S1696" s="237"/>
      <c r="T1696" s="238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T1696" s="239" t="s">
        <v>149</v>
      </c>
      <c r="AU1696" s="239" t="s">
        <v>147</v>
      </c>
      <c r="AV1696" s="13" t="s">
        <v>81</v>
      </c>
      <c r="AW1696" s="13" t="s">
        <v>30</v>
      </c>
      <c r="AX1696" s="13" t="s">
        <v>73</v>
      </c>
      <c r="AY1696" s="239" t="s">
        <v>139</v>
      </c>
    </row>
    <row r="1697" s="14" customFormat="1">
      <c r="A1697" s="14"/>
      <c r="B1697" s="240"/>
      <c r="C1697" s="241"/>
      <c r="D1697" s="231" t="s">
        <v>149</v>
      </c>
      <c r="E1697" s="242" t="s">
        <v>1</v>
      </c>
      <c r="F1697" s="243" t="s">
        <v>224</v>
      </c>
      <c r="G1697" s="241"/>
      <c r="H1697" s="244">
        <v>15.627000000000001</v>
      </c>
      <c r="I1697" s="245"/>
      <c r="J1697" s="241"/>
      <c r="K1697" s="241"/>
      <c r="L1697" s="246"/>
      <c r="M1697" s="247"/>
      <c r="N1697" s="248"/>
      <c r="O1697" s="248"/>
      <c r="P1697" s="248"/>
      <c r="Q1697" s="248"/>
      <c r="R1697" s="248"/>
      <c r="S1697" s="248"/>
      <c r="T1697" s="249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T1697" s="250" t="s">
        <v>149</v>
      </c>
      <c r="AU1697" s="250" t="s">
        <v>147</v>
      </c>
      <c r="AV1697" s="14" t="s">
        <v>147</v>
      </c>
      <c r="AW1697" s="14" t="s">
        <v>30</v>
      </c>
      <c r="AX1697" s="14" t="s">
        <v>73</v>
      </c>
      <c r="AY1697" s="250" t="s">
        <v>139</v>
      </c>
    </row>
    <row r="1698" s="13" customFormat="1">
      <c r="A1698" s="13"/>
      <c r="B1698" s="229"/>
      <c r="C1698" s="230"/>
      <c r="D1698" s="231" t="s">
        <v>149</v>
      </c>
      <c r="E1698" s="232" t="s">
        <v>1</v>
      </c>
      <c r="F1698" s="233" t="s">
        <v>225</v>
      </c>
      <c r="G1698" s="230"/>
      <c r="H1698" s="232" t="s">
        <v>1</v>
      </c>
      <c r="I1698" s="234"/>
      <c r="J1698" s="230"/>
      <c r="K1698" s="230"/>
      <c r="L1698" s="235"/>
      <c r="M1698" s="236"/>
      <c r="N1698" s="237"/>
      <c r="O1698" s="237"/>
      <c r="P1698" s="237"/>
      <c r="Q1698" s="237"/>
      <c r="R1698" s="237"/>
      <c r="S1698" s="237"/>
      <c r="T1698" s="238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T1698" s="239" t="s">
        <v>149</v>
      </c>
      <c r="AU1698" s="239" t="s">
        <v>147</v>
      </c>
      <c r="AV1698" s="13" t="s">
        <v>81</v>
      </c>
      <c r="AW1698" s="13" t="s">
        <v>30</v>
      </c>
      <c r="AX1698" s="13" t="s">
        <v>73</v>
      </c>
      <c r="AY1698" s="239" t="s">
        <v>139</v>
      </c>
    </row>
    <row r="1699" s="14" customFormat="1">
      <c r="A1699" s="14"/>
      <c r="B1699" s="240"/>
      <c r="C1699" s="241"/>
      <c r="D1699" s="231" t="s">
        <v>149</v>
      </c>
      <c r="E1699" s="242" t="s">
        <v>1</v>
      </c>
      <c r="F1699" s="243" t="s">
        <v>226</v>
      </c>
      <c r="G1699" s="241"/>
      <c r="H1699" s="244">
        <v>33.381</v>
      </c>
      <c r="I1699" s="245"/>
      <c r="J1699" s="241"/>
      <c r="K1699" s="241"/>
      <c r="L1699" s="246"/>
      <c r="M1699" s="247"/>
      <c r="N1699" s="248"/>
      <c r="O1699" s="248"/>
      <c r="P1699" s="248"/>
      <c r="Q1699" s="248"/>
      <c r="R1699" s="248"/>
      <c r="S1699" s="248"/>
      <c r="T1699" s="249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T1699" s="250" t="s">
        <v>149</v>
      </c>
      <c r="AU1699" s="250" t="s">
        <v>147</v>
      </c>
      <c r="AV1699" s="14" t="s">
        <v>147</v>
      </c>
      <c r="AW1699" s="14" t="s">
        <v>30</v>
      </c>
      <c r="AX1699" s="14" t="s">
        <v>73</v>
      </c>
      <c r="AY1699" s="250" t="s">
        <v>139</v>
      </c>
    </row>
    <row r="1700" s="13" customFormat="1">
      <c r="A1700" s="13"/>
      <c r="B1700" s="229"/>
      <c r="C1700" s="230"/>
      <c r="D1700" s="231" t="s">
        <v>149</v>
      </c>
      <c r="E1700" s="232" t="s">
        <v>1</v>
      </c>
      <c r="F1700" s="233" t="s">
        <v>197</v>
      </c>
      <c r="G1700" s="230"/>
      <c r="H1700" s="232" t="s">
        <v>1</v>
      </c>
      <c r="I1700" s="234"/>
      <c r="J1700" s="230"/>
      <c r="K1700" s="230"/>
      <c r="L1700" s="235"/>
      <c r="M1700" s="236"/>
      <c r="N1700" s="237"/>
      <c r="O1700" s="237"/>
      <c r="P1700" s="237"/>
      <c r="Q1700" s="237"/>
      <c r="R1700" s="237"/>
      <c r="S1700" s="237"/>
      <c r="T1700" s="238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T1700" s="239" t="s">
        <v>149</v>
      </c>
      <c r="AU1700" s="239" t="s">
        <v>147</v>
      </c>
      <c r="AV1700" s="13" t="s">
        <v>81</v>
      </c>
      <c r="AW1700" s="13" t="s">
        <v>30</v>
      </c>
      <c r="AX1700" s="13" t="s">
        <v>73</v>
      </c>
      <c r="AY1700" s="239" t="s">
        <v>139</v>
      </c>
    </row>
    <row r="1701" s="14" customFormat="1">
      <c r="A1701" s="14"/>
      <c r="B1701" s="240"/>
      <c r="C1701" s="241"/>
      <c r="D1701" s="231" t="s">
        <v>149</v>
      </c>
      <c r="E1701" s="242" t="s">
        <v>1</v>
      </c>
      <c r="F1701" s="243" t="s">
        <v>227</v>
      </c>
      <c r="G1701" s="241"/>
      <c r="H1701" s="244">
        <v>55.362000000000002</v>
      </c>
      <c r="I1701" s="245"/>
      <c r="J1701" s="241"/>
      <c r="K1701" s="241"/>
      <c r="L1701" s="246"/>
      <c r="M1701" s="247"/>
      <c r="N1701" s="248"/>
      <c r="O1701" s="248"/>
      <c r="P1701" s="248"/>
      <c r="Q1701" s="248"/>
      <c r="R1701" s="248"/>
      <c r="S1701" s="248"/>
      <c r="T1701" s="249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T1701" s="250" t="s">
        <v>149</v>
      </c>
      <c r="AU1701" s="250" t="s">
        <v>147</v>
      </c>
      <c r="AV1701" s="14" t="s">
        <v>147</v>
      </c>
      <c r="AW1701" s="14" t="s">
        <v>30</v>
      </c>
      <c r="AX1701" s="14" t="s">
        <v>73</v>
      </c>
      <c r="AY1701" s="250" t="s">
        <v>139</v>
      </c>
    </row>
    <row r="1702" s="13" customFormat="1">
      <c r="A1702" s="13"/>
      <c r="B1702" s="229"/>
      <c r="C1702" s="230"/>
      <c r="D1702" s="231" t="s">
        <v>149</v>
      </c>
      <c r="E1702" s="232" t="s">
        <v>1</v>
      </c>
      <c r="F1702" s="233" t="s">
        <v>228</v>
      </c>
      <c r="G1702" s="230"/>
      <c r="H1702" s="232" t="s">
        <v>1</v>
      </c>
      <c r="I1702" s="234"/>
      <c r="J1702" s="230"/>
      <c r="K1702" s="230"/>
      <c r="L1702" s="235"/>
      <c r="M1702" s="236"/>
      <c r="N1702" s="237"/>
      <c r="O1702" s="237"/>
      <c r="P1702" s="237"/>
      <c r="Q1702" s="237"/>
      <c r="R1702" s="237"/>
      <c r="S1702" s="237"/>
      <c r="T1702" s="238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T1702" s="239" t="s">
        <v>149</v>
      </c>
      <c r="AU1702" s="239" t="s">
        <v>147</v>
      </c>
      <c r="AV1702" s="13" t="s">
        <v>81</v>
      </c>
      <c r="AW1702" s="13" t="s">
        <v>30</v>
      </c>
      <c r="AX1702" s="13" t="s">
        <v>73</v>
      </c>
      <c r="AY1702" s="239" t="s">
        <v>139</v>
      </c>
    </row>
    <row r="1703" s="13" customFormat="1">
      <c r="A1703" s="13"/>
      <c r="B1703" s="229"/>
      <c r="C1703" s="230"/>
      <c r="D1703" s="231" t="s">
        <v>149</v>
      </c>
      <c r="E1703" s="232" t="s">
        <v>1</v>
      </c>
      <c r="F1703" s="233" t="s">
        <v>229</v>
      </c>
      <c r="G1703" s="230"/>
      <c r="H1703" s="232" t="s">
        <v>1</v>
      </c>
      <c r="I1703" s="234"/>
      <c r="J1703" s="230"/>
      <c r="K1703" s="230"/>
      <c r="L1703" s="235"/>
      <c r="M1703" s="236"/>
      <c r="N1703" s="237"/>
      <c r="O1703" s="237"/>
      <c r="P1703" s="237"/>
      <c r="Q1703" s="237"/>
      <c r="R1703" s="237"/>
      <c r="S1703" s="237"/>
      <c r="T1703" s="238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39" t="s">
        <v>149</v>
      </c>
      <c r="AU1703" s="239" t="s">
        <v>147</v>
      </c>
      <c r="AV1703" s="13" t="s">
        <v>81</v>
      </c>
      <c r="AW1703" s="13" t="s">
        <v>30</v>
      </c>
      <c r="AX1703" s="13" t="s">
        <v>73</v>
      </c>
      <c r="AY1703" s="239" t="s">
        <v>139</v>
      </c>
    </row>
    <row r="1704" s="14" customFormat="1">
      <c r="A1704" s="14"/>
      <c r="B1704" s="240"/>
      <c r="C1704" s="241"/>
      <c r="D1704" s="231" t="s">
        <v>149</v>
      </c>
      <c r="E1704" s="242" t="s">
        <v>1</v>
      </c>
      <c r="F1704" s="243" t="s">
        <v>230</v>
      </c>
      <c r="G1704" s="241"/>
      <c r="H1704" s="244">
        <v>-14.103999999999999</v>
      </c>
      <c r="I1704" s="245"/>
      <c r="J1704" s="241"/>
      <c r="K1704" s="241"/>
      <c r="L1704" s="246"/>
      <c r="M1704" s="247"/>
      <c r="N1704" s="248"/>
      <c r="O1704" s="248"/>
      <c r="P1704" s="248"/>
      <c r="Q1704" s="248"/>
      <c r="R1704" s="248"/>
      <c r="S1704" s="248"/>
      <c r="T1704" s="249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50" t="s">
        <v>149</v>
      </c>
      <c r="AU1704" s="250" t="s">
        <v>147</v>
      </c>
      <c r="AV1704" s="14" t="s">
        <v>147</v>
      </c>
      <c r="AW1704" s="14" t="s">
        <v>30</v>
      </c>
      <c r="AX1704" s="14" t="s">
        <v>73</v>
      </c>
      <c r="AY1704" s="250" t="s">
        <v>139</v>
      </c>
    </row>
    <row r="1705" s="13" customFormat="1">
      <c r="A1705" s="13"/>
      <c r="B1705" s="229"/>
      <c r="C1705" s="230"/>
      <c r="D1705" s="231" t="s">
        <v>149</v>
      </c>
      <c r="E1705" s="232" t="s">
        <v>1</v>
      </c>
      <c r="F1705" s="233" t="s">
        <v>231</v>
      </c>
      <c r="G1705" s="230"/>
      <c r="H1705" s="232" t="s">
        <v>1</v>
      </c>
      <c r="I1705" s="234"/>
      <c r="J1705" s="230"/>
      <c r="K1705" s="230"/>
      <c r="L1705" s="235"/>
      <c r="M1705" s="236"/>
      <c r="N1705" s="237"/>
      <c r="O1705" s="237"/>
      <c r="P1705" s="237"/>
      <c r="Q1705" s="237"/>
      <c r="R1705" s="237"/>
      <c r="S1705" s="237"/>
      <c r="T1705" s="238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T1705" s="239" t="s">
        <v>149</v>
      </c>
      <c r="AU1705" s="239" t="s">
        <v>147</v>
      </c>
      <c r="AV1705" s="13" t="s">
        <v>81</v>
      </c>
      <c r="AW1705" s="13" t="s">
        <v>30</v>
      </c>
      <c r="AX1705" s="13" t="s">
        <v>73</v>
      </c>
      <c r="AY1705" s="239" t="s">
        <v>139</v>
      </c>
    </row>
    <row r="1706" s="14" customFormat="1">
      <c r="A1706" s="14"/>
      <c r="B1706" s="240"/>
      <c r="C1706" s="241"/>
      <c r="D1706" s="231" t="s">
        <v>149</v>
      </c>
      <c r="E1706" s="242" t="s">
        <v>1</v>
      </c>
      <c r="F1706" s="243" t="s">
        <v>232</v>
      </c>
      <c r="G1706" s="241"/>
      <c r="H1706" s="244">
        <v>-5.1600000000000001</v>
      </c>
      <c r="I1706" s="245"/>
      <c r="J1706" s="241"/>
      <c r="K1706" s="241"/>
      <c r="L1706" s="246"/>
      <c r="M1706" s="247"/>
      <c r="N1706" s="248"/>
      <c r="O1706" s="248"/>
      <c r="P1706" s="248"/>
      <c r="Q1706" s="248"/>
      <c r="R1706" s="248"/>
      <c r="S1706" s="248"/>
      <c r="T1706" s="249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T1706" s="250" t="s">
        <v>149</v>
      </c>
      <c r="AU1706" s="250" t="s">
        <v>147</v>
      </c>
      <c r="AV1706" s="14" t="s">
        <v>147</v>
      </c>
      <c r="AW1706" s="14" t="s">
        <v>30</v>
      </c>
      <c r="AX1706" s="14" t="s">
        <v>73</v>
      </c>
      <c r="AY1706" s="250" t="s">
        <v>139</v>
      </c>
    </row>
    <row r="1707" s="15" customFormat="1">
      <c r="A1707" s="15"/>
      <c r="B1707" s="262"/>
      <c r="C1707" s="263"/>
      <c r="D1707" s="231" t="s">
        <v>149</v>
      </c>
      <c r="E1707" s="264" t="s">
        <v>1</v>
      </c>
      <c r="F1707" s="265" t="s">
        <v>170</v>
      </c>
      <c r="G1707" s="263"/>
      <c r="H1707" s="266">
        <v>186.30299999999997</v>
      </c>
      <c r="I1707" s="267"/>
      <c r="J1707" s="263"/>
      <c r="K1707" s="263"/>
      <c r="L1707" s="268"/>
      <c r="M1707" s="269"/>
      <c r="N1707" s="270"/>
      <c r="O1707" s="270"/>
      <c r="P1707" s="270"/>
      <c r="Q1707" s="270"/>
      <c r="R1707" s="270"/>
      <c r="S1707" s="270"/>
      <c r="T1707" s="271"/>
      <c r="U1707" s="15"/>
      <c r="V1707" s="15"/>
      <c r="W1707" s="15"/>
      <c r="X1707" s="15"/>
      <c r="Y1707" s="15"/>
      <c r="Z1707" s="15"/>
      <c r="AA1707" s="15"/>
      <c r="AB1707" s="15"/>
      <c r="AC1707" s="15"/>
      <c r="AD1707" s="15"/>
      <c r="AE1707" s="15"/>
      <c r="AT1707" s="272" t="s">
        <v>149</v>
      </c>
      <c r="AU1707" s="272" t="s">
        <v>147</v>
      </c>
      <c r="AV1707" s="15" t="s">
        <v>146</v>
      </c>
      <c r="AW1707" s="15" t="s">
        <v>30</v>
      </c>
      <c r="AX1707" s="15" t="s">
        <v>81</v>
      </c>
      <c r="AY1707" s="272" t="s">
        <v>139</v>
      </c>
    </row>
    <row r="1708" s="2" customFormat="1" ht="24.15" customHeight="1">
      <c r="A1708" s="38"/>
      <c r="B1708" s="39"/>
      <c r="C1708" s="215" t="s">
        <v>1940</v>
      </c>
      <c r="D1708" s="215" t="s">
        <v>142</v>
      </c>
      <c r="E1708" s="216" t="s">
        <v>1941</v>
      </c>
      <c r="F1708" s="217" t="s">
        <v>1942</v>
      </c>
      <c r="G1708" s="218" t="s">
        <v>166</v>
      </c>
      <c r="H1708" s="219">
        <v>186.303</v>
      </c>
      <c r="I1708" s="220"/>
      <c r="J1708" s="221">
        <f>ROUND(I1708*H1708,2)</f>
        <v>0</v>
      </c>
      <c r="K1708" s="222"/>
      <c r="L1708" s="44"/>
      <c r="M1708" s="223" t="s">
        <v>1</v>
      </c>
      <c r="N1708" s="224" t="s">
        <v>39</v>
      </c>
      <c r="O1708" s="91"/>
      <c r="P1708" s="225">
        <f>O1708*H1708</f>
        <v>0</v>
      </c>
      <c r="Q1708" s="225">
        <v>0</v>
      </c>
      <c r="R1708" s="225">
        <f>Q1708*H1708</f>
        <v>0</v>
      </c>
      <c r="S1708" s="225">
        <v>0</v>
      </c>
      <c r="T1708" s="226">
        <f>S1708*H1708</f>
        <v>0</v>
      </c>
      <c r="U1708" s="38"/>
      <c r="V1708" s="38"/>
      <c r="W1708" s="38"/>
      <c r="X1708" s="38"/>
      <c r="Y1708" s="38"/>
      <c r="Z1708" s="38"/>
      <c r="AA1708" s="38"/>
      <c r="AB1708" s="38"/>
      <c r="AC1708" s="38"/>
      <c r="AD1708" s="38"/>
      <c r="AE1708" s="38"/>
      <c r="AR1708" s="227" t="s">
        <v>257</v>
      </c>
      <c r="AT1708" s="227" t="s">
        <v>142</v>
      </c>
      <c r="AU1708" s="227" t="s">
        <v>147</v>
      </c>
      <c r="AY1708" s="17" t="s">
        <v>139</v>
      </c>
      <c r="BE1708" s="228">
        <f>IF(N1708="základní",J1708,0)</f>
        <v>0</v>
      </c>
      <c r="BF1708" s="228">
        <f>IF(N1708="snížená",J1708,0)</f>
        <v>0</v>
      </c>
      <c r="BG1708" s="228">
        <f>IF(N1708="zákl. přenesená",J1708,0)</f>
        <v>0</v>
      </c>
      <c r="BH1708" s="228">
        <f>IF(N1708="sníž. přenesená",J1708,0)</f>
        <v>0</v>
      </c>
      <c r="BI1708" s="228">
        <f>IF(N1708="nulová",J1708,0)</f>
        <v>0</v>
      </c>
      <c r="BJ1708" s="17" t="s">
        <v>147</v>
      </c>
      <c r="BK1708" s="228">
        <f>ROUND(I1708*H1708,2)</f>
        <v>0</v>
      </c>
      <c r="BL1708" s="17" t="s">
        <v>257</v>
      </c>
      <c r="BM1708" s="227" t="s">
        <v>1943</v>
      </c>
    </row>
    <row r="1709" s="13" customFormat="1">
      <c r="A1709" s="13"/>
      <c r="B1709" s="229"/>
      <c r="C1709" s="230"/>
      <c r="D1709" s="231" t="s">
        <v>149</v>
      </c>
      <c r="E1709" s="232" t="s">
        <v>1</v>
      </c>
      <c r="F1709" s="233" t="s">
        <v>1930</v>
      </c>
      <c r="G1709" s="230"/>
      <c r="H1709" s="232" t="s">
        <v>1</v>
      </c>
      <c r="I1709" s="234"/>
      <c r="J1709" s="230"/>
      <c r="K1709" s="230"/>
      <c r="L1709" s="235"/>
      <c r="M1709" s="236"/>
      <c r="N1709" s="237"/>
      <c r="O1709" s="237"/>
      <c r="P1709" s="237"/>
      <c r="Q1709" s="237"/>
      <c r="R1709" s="237"/>
      <c r="S1709" s="237"/>
      <c r="T1709" s="238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T1709" s="239" t="s">
        <v>149</v>
      </c>
      <c r="AU1709" s="239" t="s">
        <v>147</v>
      </c>
      <c r="AV1709" s="13" t="s">
        <v>81</v>
      </c>
      <c r="AW1709" s="13" t="s">
        <v>30</v>
      </c>
      <c r="AX1709" s="13" t="s">
        <v>73</v>
      </c>
      <c r="AY1709" s="239" t="s">
        <v>139</v>
      </c>
    </row>
    <row r="1710" s="13" customFormat="1">
      <c r="A1710" s="13"/>
      <c r="B1710" s="229"/>
      <c r="C1710" s="230"/>
      <c r="D1710" s="231" t="s">
        <v>149</v>
      </c>
      <c r="E1710" s="232" t="s">
        <v>1</v>
      </c>
      <c r="F1710" s="233" t="s">
        <v>187</v>
      </c>
      <c r="G1710" s="230"/>
      <c r="H1710" s="232" t="s">
        <v>1</v>
      </c>
      <c r="I1710" s="234"/>
      <c r="J1710" s="230"/>
      <c r="K1710" s="230"/>
      <c r="L1710" s="235"/>
      <c r="M1710" s="236"/>
      <c r="N1710" s="237"/>
      <c r="O1710" s="237"/>
      <c r="P1710" s="237"/>
      <c r="Q1710" s="237"/>
      <c r="R1710" s="237"/>
      <c r="S1710" s="237"/>
      <c r="T1710" s="238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T1710" s="239" t="s">
        <v>149</v>
      </c>
      <c r="AU1710" s="239" t="s">
        <v>147</v>
      </c>
      <c r="AV1710" s="13" t="s">
        <v>81</v>
      </c>
      <c r="AW1710" s="13" t="s">
        <v>30</v>
      </c>
      <c r="AX1710" s="13" t="s">
        <v>73</v>
      </c>
      <c r="AY1710" s="239" t="s">
        <v>139</v>
      </c>
    </row>
    <row r="1711" s="14" customFormat="1">
      <c r="A1711" s="14"/>
      <c r="B1711" s="240"/>
      <c r="C1711" s="241"/>
      <c r="D1711" s="231" t="s">
        <v>149</v>
      </c>
      <c r="E1711" s="242" t="s">
        <v>1</v>
      </c>
      <c r="F1711" s="243" t="s">
        <v>188</v>
      </c>
      <c r="G1711" s="241"/>
      <c r="H1711" s="244">
        <v>6.1950000000000003</v>
      </c>
      <c r="I1711" s="245"/>
      <c r="J1711" s="241"/>
      <c r="K1711" s="241"/>
      <c r="L1711" s="246"/>
      <c r="M1711" s="247"/>
      <c r="N1711" s="248"/>
      <c r="O1711" s="248"/>
      <c r="P1711" s="248"/>
      <c r="Q1711" s="248"/>
      <c r="R1711" s="248"/>
      <c r="S1711" s="248"/>
      <c r="T1711" s="249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T1711" s="250" t="s">
        <v>149</v>
      </c>
      <c r="AU1711" s="250" t="s">
        <v>147</v>
      </c>
      <c r="AV1711" s="14" t="s">
        <v>147</v>
      </c>
      <c r="AW1711" s="14" t="s">
        <v>30</v>
      </c>
      <c r="AX1711" s="14" t="s">
        <v>73</v>
      </c>
      <c r="AY1711" s="250" t="s">
        <v>139</v>
      </c>
    </row>
    <row r="1712" s="13" customFormat="1">
      <c r="A1712" s="13"/>
      <c r="B1712" s="229"/>
      <c r="C1712" s="230"/>
      <c r="D1712" s="231" t="s">
        <v>149</v>
      </c>
      <c r="E1712" s="232" t="s">
        <v>1</v>
      </c>
      <c r="F1712" s="233" t="s">
        <v>189</v>
      </c>
      <c r="G1712" s="230"/>
      <c r="H1712" s="232" t="s">
        <v>1</v>
      </c>
      <c r="I1712" s="234"/>
      <c r="J1712" s="230"/>
      <c r="K1712" s="230"/>
      <c r="L1712" s="235"/>
      <c r="M1712" s="236"/>
      <c r="N1712" s="237"/>
      <c r="O1712" s="237"/>
      <c r="P1712" s="237"/>
      <c r="Q1712" s="237"/>
      <c r="R1712" s="237"/>
      <c r="S1712" s="237"/>
      <c r="T1712" s="238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239" t="s">
        <v>149</v>
      </c>
      <c r="AU1712" s="239" t="s">
        <v>147</v>
      </c>
      <c r="AV1712" s="13" t="s">
        <v>81</v>
      </c>
      <c r="AW1712" s="13" t="s">
        <v>30</v>
      </c>
      <c r="AX1712" s="13" t="s">
        <v>73</v>
      </c>
      <c r="AY1712" s="239" t="s">
        <v>139</v>
      </c>
    </row>
    <row r="1713" s="14" customFormat="1">
      <c r="A1713" s="14"/>
      <c r="B1713" s="240"/>
      <c r="C1713" s="241"/>
      <c r="D1713" s="231" t="s">
        <v>149</v>
      </c>
      <c r="E1713" s="242" t="s">
        <v>1</v>
      </c>
      <c r="F1713" s="243" t="s">
        <v>190</v>
      </c>
      <c r="G1713" s="241"/>
      <c r="H1713" s="244">
        <v>2.508</v>
      </c>
      <c r="I1713" s="245"/>
      <c r="J1713" s="241"/>
      <c r="K1713" s="241"/>
      <c r="L1713" s="246"/>
      <c r="M1713" s="247"/>
      <c r="N1713" s="248"/>
      <c r="O1713" s="248"/>
      <c r="P1713" s="248"/>
      <c r="Q1713" s="248"/>
      <c r="R1713" s="248"/>
      <c r="S1713" s="248"/>
      <c r="T1713" s="249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T1713" s="250" t="s">
        <v>149</v>
      </c>
      <c r="AU1713" s="250" t="s">
        <v>147</v>
      </c>
      <c r="AV1713" s="14" t="s">
        <v>147</v>
      </c>
      <c r="AW1713" s="14" t="s">
        <v>30</v>
      </c>
      <c r="AX1713" s="14" t="s">
        <v>73</v>
      </c>
      <c r="AY1713" s="250" t="s">
        <v>139</v>
      </c>
    </row>
    <row r="1714" s="13" customFormat="1">
      <c r="A1714" s="13"/>
      <c r="B1714" s="229"/>
      <c r="C1714" s="230"/>
      <c r="D1714" s="231" t="s">
        <v>149</v>
      </c>
      <c r="E1714" s="232" t="s">
        <v>1</v>
      </c>
      <c r="F1714" s="233" t="s">
        <v>191</v>
      </c>
      <c r="G1714" s="230"/>
      <c r="H1714" s="232" t="s">
        <v>1</v>
      </c>
      <c r="I1714" s="234"/>
      <c r="J1714" s="230"/>
      <c r="K1714" s="230"/>
      <c r="L1714" s="235"/>
      <c r="M1714" s="236"/>
      <c r="N1714" s="237"/>
      <c r="O1714" s="237"/>
      <c r="P1714" s="237"/>
      <c r="Q1714" s="237"/>
      <c r="R1714" s="237"/>
      <c r="S1714" s="237"/>
      <c r="T1714" s="238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39" t="s">
        <v>149</v>
      </c>
      <c r="AU1714" s="239" t="s">
        <v>147</v>
      </c>
      <c r="AV1714" s="13" t="s">
        <v>81</v>
      </c>
      <c r="AW1714" s="13" t="s">
        <v>30</v>
      </c>
      <c r="AX1714" s="13" t="s">
        <v>73</v>
      </c>
      <c r="AY1714" s="239" t="s">
        <v>139</v>
      </c>
    </row>
    <row r="1715" s="14" customFormat="1">
      <c r="A1715" s="14"/>
      <c r="B1715" s="240"/>
      <c r="C1715" s="241"/>
      <c r="D1715" s="231" t="s">
        <v>149</v>
      </c>
      <c r="E1715" s="242" t="s">
        <v>1</v>
      </c>
      <c r="F1715" s="243" t="s">
        <v>192</v>
      </c>
      <c r="G1715" s="241"/>
      <c r="H1715" s="244">
        <v>1.006</v>
      </c>
      <c r="I1715" s="245"/>
      <c r="J1715" s="241"/>
      <c r="K1715" s="241"/>
      <c r="L1715" s="246"/>
      <c r="M1715" s="247"/>
      <c r="N1715" s="248"/>
      <c r="O1715" s="248"/>
      <c r="P1715" s="248"/>
      <c r="Q1715" s="248"/>
      <c r="R1715" s="248"/>
      <c r="S1715" s="248"/>
      <c r="T1715" s="249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T1715" s="250" t="s">
        <v>149</v>
      </c>
      <c r="AU1715" s="250" t="s">
        <v>147</v>
      </c>
      <c r="AV1715" s="14" t="s">
        <v>147</v>
      </c>
      <c r="AW1715" s="14" t="s">
        <v>30</v>
      </c>
      <c r="AX1715" s="14" t="s">
        <v>73</v>
      </c>
      <c r="AY1715" s="250" t="s">
        <v>139</v>
      </c>
    </row>
    <row r="1716" s="13" customFormat="1">
      <c r="A1716" s="13"/>
      <c r="B1716" s="229"/>
      <c r="C1716" s="230"/>
      <c r="D1716" s="231" t="s">
        <v>149</v>
      </c>
      <c r="E1716" s="232" t="s">
        <v>1</v>
      </c>
      <c r="F1716" s="233" t="s">
        <v>193</v>
      </c>
      <c r="G1716" s="230"/>
      <c r="H1716" s="232" t="s">
        <v>1</v>
      </c>
      <c r="I1716" s="234"/>
      <c r="J1716" s="230"/>
      <c r="K1716" s="230"/>
      <c r="L1716" s="235"/>
      <c r="M1716" s="236"/>
      <c r="N1716" s="237"/>
      <c r="O1716" s="237"/>
      <c r="P1716" s="237"/>
      <c r="Q1716" s="237"/>
      <c r="R1716" s="237"/>
      <c r="S1716" s="237"/>
      <c r="T1716" s="238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39" t="s">
        <v>149</v>
      </c>
      <c r="AU1716" s="239" t="s">
        <v>147</v>
      </c>
      <c r="AV1716" s="13" t="s">
        <v>81</v>
      </c>
      <c r="AW1716" s="13" t="s">
        <v>30</v>
      </c>
      <c r="AX1716" s="13" t="s">
        <v>73</v>
      </c>
      <c r="AY1716" s="239" t="s">
        <v>139</v>
      </c>
    </row>
    <row r="1717" s="14" customFormat="1">
      <c r="A1717" s="14"/>
      <c r="B1717" s="240"/>
      <c r="C1717" s="241"/>
      <c r="D1717" s="231" t="s">
        <v>149</v>
      </c>
      <c r="E1717" s="242" t="s">
        <v>1</v>
      </c>
      <c r="F1717" s="243" t="s">
        <v>194</v>
      </c>
      <c r="G1717" s="241"/>
      <c r="H1717" s="244">
        <v>1.5580000000000001</v>
      </c>
      <c r="I1717" s="245"/>
      <c r="J1717" s="241"/>
      <c r="K1717" s="241"/>
      <c r="L1717" s="246"/>
      <c r="M1717" s="247"/>
      <c r="N1717" s="248"/>
      <c r="O1717" s="248"/>
      <c r="P1717" s="248"/>
      <c r="Q1717" s="248"/>
      <c r="R1717" s="248"/>
      <c r="S1717" s="248"/>
      <c r="T1717" s="249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50" t="s">
        <v>149</v>
      </c>
      <c r="AU1717" s="250" t="s">
        <v>147</v>
      </c>
      <c r="AV1717" s="14" t="s">
        <v>147</v>
      </c>
      <c r="AW1717" s="14" t="s">
        <v>30</v>
      </c>
      <c r="AX1717" s="14" t="s">
        <v>73</v>
      </c>
      <c r="AY1717" s="250" t="s">
        <v>139</v>
      </c>
    </row>
    <row r="1718" s="13" customFormat="1">
      <c r="A1718" s="13"/>
      <c r="B1718" s="229"/>
      <c r="C1718" s="230"/>
      <c r="D1718" s="231" t="s">
        <v>149</v>
      </c>
      <c r="E1718" s="232" t="s">
        <v>1</v>
      </c>
      <c r="F1718" s="233" t="s">
        <v>195</v>
      </c>
      <c r="G1718" s="230"/>
      <c r="H1718" s="232" t="s">
        <v>1</v>
      </c>
      <c r="I1718" s="234"/>
      <c r="J1718" s="230"/>
      <c r="K1718" s="230"/>
      <c r="L1718" s="235"/>
      <c r="M1718" s="236"/>
      <c r="N1718" s="237"/>
      <c r="O1718" s="237"/>
      <c r="P1718" s="237"/>
      <c r="Q1718" s="237"/>
      <c r="R1718" s="237"/>
      <c r="S1718" s="237"/>
      <c r="T1718" s="238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T1718" s="239" t="s">
        <v>149</v>
      </c>
      <c r="AU1718" s="239" t="s">
        <v>147</v>
      </c>
      <c r="AV1718" s="13" t="s">
        <v>81</v>
      </c>
      <c r="AW1718" s="13" t="s">
        <v>30</v>
      </c>
      <c r="AX1718" s="13" t="s">
        <v>73</v>
      </c>
      <c r="AY1718" s="239" t="s">
        <v>139</v>
      </c>
    </row>
    <row r="1719" s="14" customFormat="1">
      <c r="A1719" s="14"/>
      <c r="B1719" s="240"/>
      <c r="C1719" s="241"/>
      <c r="D1719" s="231" t="s">
        <v>149</v>
      </c>
      <c r="E1719" s="242" t="s">
        <v>1</v>
      </c>
      <c r="F1719" s="243" t="s">
        <v>196</v>
      </c>
      <c r="G1719" s="241"/>
      <c r="H1719" s="244">
        <v>8.6809999999999992</v>
      </c>
      <c r="I1719" s="245"/>
      <c r="J1719" s="241"/>
      <c r="K1719" s="241"/>
      <c r="L1719" s="246"/>
      <c r="M1719" s="247"/>
      <c r="N1719" s="248"/>
      <c r="O1719" s="248"/>
      <c r="P1719" s="248"/>
      <c r="Q1719" s="248"/>
      <c r="R1719" s="248"/>
      <c r="S1719" s="248"/>
      <c r="T1719" s="249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T1719" s="250" t="s">
        <v>149</v>
      </c>
      <c r="AU1719" s="250" t="s">
        <v>147</v>
      </c>
      <c r="AV1719" s="14" t="s">
        <v>147</v>
      </c>
      <c r="AW1719" s="14" t="s">
        <v>30</v>
      </c>
      <c r="AX1719" s="14" t="s">
        <v>73</v>
      </c>
      <c r="AY1719" s="250" t="s">
        <v>139</v>
      </c>
    </row>
    <row r="1720" s="13" customFormat="1">
      <c r="A1720" s="13"/>
      <c r="B1720" s="229"/>
      <c r="C1720" s="230"/>
      <c r="D1720" s="231" t="s">
        <v>149</v>
      </c>
      <c r="E1720" s="232" t="s">
        <v>1</v>
      </c>
      <c r="F1720" s="233" t="s">
        <v>197</v>
      </c>
      <c r="G1720" s="230"/>
      <c r="H1720" s="232" t="s">
        <v>1</v>
      </c>
      <c r="I1720" s="234"/>
      <c r="J1720" s="230"/>
      <c r="K1720" s="230"/>
      <c r="L1720" s="235"/>
      <c r="M1720" s="236"/>
      <c r="N1720" s="237"/>
      <c r="O1720" s="237"/>
      <c r="P1720" s="237"/>
      <c r="Q1720" s="237"/>
      <c r="R1720" s="237"/>
      <c r="S1720" s="237"/>
      <c r="T1720" s="238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39" t="s">
        <v>149</v>
      </c>
      <c r="AU1720" s="239" t="s">
        <v>147</v>
      </c>
      <c r="AV1720" s="13" t="s">
        <v>81</v>
      </c>
      <c r="AW1720" s="13" t="s">
        <v>30</v>
      </c>
      <c r="AX1720" s="13" t="s">
        <v>73</v>
      </c>
      <c r="AY1720" s="239" t="s">
        <v>139</v>
      </c>
    </row>
    <row r="1721" s="14" customFormat="1">
      <c r="A1721" s="14"/>
      <c r="B1721" s="240"/>
      <c r="C1721" s="241"/>
      <c r="D1721" s="231" t="s">
        <v>149</v>
      </c>
      <c r="E1721" s="242" t="s">
        <v>1</v>
      </c>
      <c r="F1721" s="243" t="s">
        <v>198</v>
      </c>
      <c r="G1721" s="241"/>
      <c r="H1721" s="244">
        <v>20.257999999999999</v>
      </c>
      <c r="I1721" s="245"/>
      <c r="J1721" s="241"/>
      <c r="K1721" s="241"/>
      <c r="L1721" s="246"/>
      <c r="M1721" s="247"/>
      <c r="N1721" s="248"/>
      <c r="O1721" s="248"/>
      <c r="P1721" s="248"/>
      <c r="Q1721" s="248"/>
      <c r="R1721" s="248"/>
      <c r="S1721" s="248"/>
      <c r="T1721" s="249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T1721" s="250" t="s">
        <v>149</v>
      </c>
      <c r="AU1721" s="250" t="s">
        <v>147</v>
      </c>
      <c r="AV1721" s="14" t="s">
        <v>147</v>
      </c>
      <c r="AW1721" s="14" t="s">
        <v>30</v>
      </c>
      <c r="AX1721" s="14" t="s">
        <v>73</v>
      </c>
      <c r="AY1721" s="250" t="s">
        <v>139</v>
      </c>
    </row>
    <row r="1722" s="13" customFormat="1">
      <c r="A1722" s="13"/>
      <c r="B1722" s="229"/>
      <c r="C1722" s="230"/>
      <c r="D1722" s="231" t="s">
        <v>149</v>
      </c>
      <c r="E1722" s="232" t="s">
        <v>1</v>
      </c>
      <c r="F1722" s="233" t="s">
        <v>1931</v>
      </c>
      <c r="G1722" s="230"/>
      <c r="H1722" s="232" t="s">
        <v>1</v>
      </c>
      <c r="I1722" s="234"/>
      <c r="J1722" s="230"/>
      <c r="K1722" s="230"/>
      <c r="L1722" s="235"/>
      <c r="M1722" s="236"/>
      <c r="N1722" s="237"/>
      <c r="O1722" s="237"/>
      <c r="P1722" s="237"/>
      <c r="Q1722" s="237"/>
      <c r="R1722" s="237"/>
      <c r="S1722" s="237"/>
      <c r="T1722" s="238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39" t="s">
        <v>149</v>
      </c>
      <c r="AU1722" s="239" t="s">
        <v>147</v>
      </c>
      <c r="AV1722" s="13" t="s">
        <v>81</v>
      </c>
      <c r="AW1722" s="13" t="s">
        <v>30</v>
      </c>
      <c r="AX1722" s="13" t="s">
        <v>73</v>
      </c>
      <c r="AY1722" s="239" t="s">
        <v>139</v>
      </c>
    </row>
    <row r="1723" s="13" customFormat="1">
      <c r="A1723" s="13"/>
      <c r="B1723" s="229"/>
      <c r="C1723" s="230"/>
      <c r="D1723" s="231" t="s">
        <v>149</v>
      </c>
      <c r="E1723" s="232" t="s">
        <v>1</v>
      </c>
      <c r="F1723" s="233" t="s">
        <v>187</v>
      </c>
      <c r="G1723" s="230"/>
      <c r="H1723" s="232" t="s">
        <v>1</v>
      </c>
      <c r="I1723" s="234"/>
      <c r="J1723" s="230"/>
      <c r="K1723" s="230"/>
      <c r="L1723" s="235"/>
      <c r="M1723" s="236"/>
      <c r="N1723" s="237"/>
      <c r="O1723" s="237"/>
      <c r="P1723" s="237"/>
      <c r="Q1723" s="237"/>
      <c r="R1723" s="237"/>
      <c r="S1723" s="237"/>
      <c r="T1723" s="238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39" t="s">
        <v>149</v>
      </c>
      <c r="AU1723" s="239" t="s">
        <v>147</v>
      </c>
      <c r="AV1723" s="13" t="s">
        <v>81</v>
      </c>
      <c r="AW1723" s="13" t="s">
        <v>30</v>
      </c>
      <c r="AX1723" s="13" t="s">
        <v>73</v>
      </c>
      <c r="AY1723" s="239" t="s">
        <v>139</v>
      </c>
    </row>
    <row r="1724" s="14" customFormat="1">
      <c r="A1724" s="14"/>
      <c r="B1724" s="240"/>
      <c r="C1724" s="241"/>
      <c r="D1724" s="231" t="s">
        <v>149</v>
      </c>
      <c r="E1724" s="242" t="s">
        <v>1</v>
      </c>
      <c r="F1724" s="243" t="s">
        <v>221</v>
      </c>
      <c r="G1724" s="241"/>
      <c r="H1724" s="244">
        <v>30.613</v>
      </c>
      <c r="I1724" s="245"/>
      <c r="J1724" s="241"/>
      <c r="K1724" s="241"/>
      <c r="L1724" s="246"/>
      <c r="M1724" s="247"/>
      <c r="N1724" s="248"/>
      <c r="O1724" s="248"/>
      <c r="P1724" s="248"/>
      <c r="Q1724" s="248"/>
      <c r="R1724" s="248"/>
      <c r="S1724" s="248"/>
      <c r="T1724" s="249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50" t="s">
        <v>149</v>
      </c>
      <c r="AU1724" s="250" t="s">
        <v>147</v>
      </c>
      <c r="AV1724" s="14" t="s">
        <v>147</v>
      </c>
      <c r="AW1724" s="14" t="s">
        <v>30</v>
      </c>
      <c r="AX1724" s="14" t="s">
        <v>73</v>
      </c>
      <c r="AY1724" s="250" t="s">
        <v>139</v>
      </c>
    </row>
    <row r="1725" s="13" customFormat="1">
      <c r="A1725" s="13"/>
      <c r="B1725" s="229"/>
      <c r="C1725" s="230"/>
      <c r="D1725" s="231" t="s">
        <v>149</v>
      </c>
      <c r="E1725" s="232" t="s">
        <v>1</v>
      </c>
      <c r="F1725" s="233" t="s">
        <v>189</v>
      </c>
      <c r="G1725" s="230"/>
      <c r="H1725" s="232" t="s">
        <v>1</v>
      </c>
      <c r="I1725" s="234"/>
      <c r="J1725" s="230"/>
      <c r="K1725" s="230"/>
      <c r="L1725" s="235"/>
      <c r="M1725" s="236"/>
      <c r="N1725" s="237"/>
      <c r="O1725" s="237"/>
      <c r="P1725" s="237"/>
      <c r="Q1725" s="237"/>
      <c r="R1725" s="237"/>
      <c r="S1725" s="237"/>
      <c r="T1725" s="238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T1725" s="239" t="s">
        <v>149</v>
      </c>
      <c r="AU1725" s="239" t="s">
        <v>147</v>
      </c>
      <c r="AV1725" s="13" t="s">
        <v>81</v>
      </c>
      <c r="AW1725" s="13" t="s">
        <v>30</v>
      </c>
      <c r="AX1725" s="13" t="s">
        <v>73</v>
      </c>
      <c r="AY1725" s="239" t="s">
        <v>139</v>
      </c>
    </row>
    <row r="1726" s="14" customFormat="1">
      <c r="A1726" s="14"/>
      <c r="B1726" s="240"/>
      <c r="C1726" s="241"/>
      <c r="D1726" s="231" t="s">
        <v>149</v>
      </c>
      <c r="E1726" s="242" t="s">
        <v>1</v>
      </c>
      <c r="F1726" s="243" t="s">
        <v>222</v>
      </c>
      <c r="G1726" s="241"/>
      <c r="H1726" s="244">
        <v>18.82</v>
      </c>
      <c r="I1726" s="245"/>
      <c r="J1726" s="241"/>
      <c r="K1726" s="241"/>
      <c r="L1726" s="246"/>
      <c r="M1726" s="247"/>
      <c r="N1726" s="248"/>
      <c r="O1726" s="248"/>
      <c r="P1726" s="248"/>
      <c r="Q1726" s="248"/>
      <c r="R1726" s="248"/>
      <c r="S1726" s="248"/>
      <c r="T1726" s="249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T1726" s="250" t="s">
        <v>149</v>
      </c>
      <c r="AU1726" s="250" t="s">
        <v>147</v>
      </c>
      <c r="AV1726" s="14" t="s">
        <v>147</v>
      </c>
      <c r="AW1726" s="14" t="s">
        <v>30</v>
      </c>
      <c r="AX1726" s="14" t="s">
        <v>73</v>
      </c>
      <c r="AY1726" s="250" t="s">
        <v>139</v>
      </c>
    </row>
    <row r="1727" s="13" customFormat="1">
      <c r="A1727" s="13"/>
      <c r="B1727" s="229"/>
      <c r="C1727" s="230"/>
      <c r="D1727" s="231" t="s">
        <v>149</v>
      </c>
      <c r="E1727" s="232" t="s">
        <v>1</v>
      </c>
      <c r="F1727" s="233" t="s">
        <v>191</v>
      </c>
      <c r="G1727" s="230"/>
      <c r="H1727" s="232" t="s">
        <v>1</v>
      </c>
      <c r="I1727" s="234"/>
      <c r="J1727" s="230"/>
      <c r="K1727" s="230"/>
      <c r="L1727" s="235"/>
      <c r="M1727" s="236"/>
      <c r="N1727" s="237"/>
      <c r="O1727" s="237"/>
      <c r="P1727" s="237"/>
      <c r="Q1727" s="237"/>
      <c r="R1727" s="237"/>
      <c r="S1727" s="237"/>
      <c r="T1727" s="238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T1727" s="239" t="s">
        <v>149</v>
      </c>
      <c r="AU1727" s="239" t="s">
        <v>147</v>
      </c>
      <c r="AV1727" s="13" t="s">
        <v>81</v>
      </c>
      <c r="AW1727" s="13" t="s">
        <v>30</v>
      </c>
      <c r="AX1727" s="13" t="s">
        <v>73</v>
      </c>
      <c r="AY1727" s="239" t="s">
        <v>139</v>
      </c>
    </row>
    <row r="1728" s="14" customFormat="1">
      <c r="A1728" s="14"/>
      <c r="B1728" s="240"/>
      <c r="C1728" s="241"/>
      <c r="D1728" s="231" t="s">
        <v>149</v>
      </c>
      <c r="E1728" s="242" t="s">
        <v>1</v>
      </c>
      <c r="F1728" s="243" t="s">
        <v>223</v>
      </c>
      <c r="G1728" s="241"/>
      <c r="H1728" s="244">
        <v>11.558</v>
      </c>
      <c r="I1728" s="245"/>
      <c r="J1728" s="241"/>
      <c r="K1728" s="241"/>
      <c r="L1728" s="246"/>
      <c r="M1728" s="247"/>
      <c r="N1728" s="248"/>
      <c r="O1728" s="248"/>
      <c r="P1728" s="248"/>
      <c r="Q1728" s="248"/>
      <c r="R1728" s="248"/>
      <c r="S1728" s="248"/>
      <c r="T1728" s="249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T1728" s="250" t="s">
        <v>149</v>
      </c>
      <c r="AU1728" s="250" t="s">
        <v>147</v>
      </c>
      <c r="AV1728" s="14" t="s">
        <v>147</v>
      </c>
      <c r="AW1728" s="14" t="s">
        <v>30</v>
      </c>
      <c r="AX1728" s="14" t="s">
        <v>73</v>
      </c>
      <c r="AY1728" s="250" t="s">
        <v>139</v>
      </c>
    </row>
    <row r="1729" s="13" customFormat="1">
      <c r="A1729" s="13"/>
      <c r="B1729" s="229"/>
      <c r="C1729" s="230"/>
      <c r="D1729" s="231" t="s">
        <v>149</v>
      </c>
      <c r="E1729" s="232" t="s">
        <v>1</v>
      </c>
      <c r="F1729" s="233" t="s">
        <v>193</v>
      </c>
      <c r="G1729" s="230"/>
      <c r="H1729" s="232" t="s">
        <v>1</v>
      </c>
      <c r="I1729" s="234"/>
      <c r="J1729" s="230"/>
      <c r="K1729" s="230"/>
      <c r="L1729" s="235"/>
      <c r="M1729" s="236"/>
      <c r="N1729" s="237"/>
      <c r="O1729" s="237"/>
      <c r="P1729" s="237"/>
      <c r="Q1729" s="237"/>
      <c r="R1729" s="237"/>
      <c r="S1729" s="237"/>
      <c r="T1729" s="238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39" t="s">
        <v>149</v>
      </c>
      <c r="AU1729" s="239" t="s">
        <v>147</v>
      </c>
      <c r="AV1729" s="13" t="s">
        <v>81</v>
      </c>
      <c r="AW1729" s="13" t="s">
        <v>30</v>
      </c>
      <c r="AX1729" s="13" t="s">
        <v>73</v>
      </c>
      <c r="AY1729" s="239" t="s">
        <v>139</v>
      </c>
    </row>
    <row r="1730" s="14" customFormat="1">
      <c r="A1730" s="14"/>
      <c r="B1730" s="240"/>
      <c r="C1730" s="241"/>
      <c r="D1730" s="231" t="s">
        <v>149</v>
      </c>
      <c r="E1730" s="242" t="s">
        <v>1</v>
      </c>
      <c r="F1730" s="243" t="s">
        <v>224</v>
      </c>
      <c r="G1730" s="241"/>
      <c r="H1730" s="244">
        <v>15.627000000000001</v>
      </c>
      <c r="I1730" s="245"/>
      <c r="J1730" s="241"/>
      <c r="K1730" s="241"/>
      <c r="L1730" s="246"/>
      <c r="M1730" s="247"/>
      <c r="N1730" s="248"/>
      <c r="O1730" s="248"/>
      <c r="P1730" s="248"/>
      <c r="Q1730" s="248"/>
      <c r="R1730" s="248"/>
      <c r="S1730" s="248"/>
      <c r="T1730" s="249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50" t="s">
        <v>149</v>
      </c>
      <c r="AU1730" s="250" t="s">
        <v>147</v>
      </c>
      <c r="AV1730" s="14" t="s">
        <v>147</v>
      </c>
      <c r="AW1730" s="14" t="s">
        <v>30</v>
      </c>
      <c r="AX1730" s="14" t="s">
        <v>73</v>
      </c>
      <c r="AY1730" s="250" t="s">
        <v>139</v>
      </c>
    </row>
    <row r="1731" s="13" customFormat="1">
      <c r="A1731" s="13"/>
      <c r="B1731" s="229"/>
      <c r="C1731" s="230"/>
      <c r="D1731" s="231" t="s">
        <v>149</v>
      </c>
      <c r="E1731" s="232" t="s">
        <v>1</v>
      </c>
      <c r="F1731" s="233" t="s">
        <v>225</v>
      </c>
      <c r="G1731" s="230"/>
      <c r="H1731" s="232" t="s">
        <v>1</v>
      </c>
      <c r="I1731" s="234"/>
      <c r="J1731" s="230"/>
      <c r="K1731" s="230"/>
      <c r="L1731" s="235"/>
      <c r="M1731" s="236"/>
      <c r="N1731" s="237"/>
      <c r="O1731" s="237"/>
      <c r="P1731" s="237"/>
      <c r="Q1731" s="237"/>
      <c r="R1731" s="237"/>
      <c r="S1731" s="237"/>
      <c r="T1731" s="238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T1731" s="239" t="s">
        <v>149</v>
      </c>
      <c r="AU1731" s="239" t="s">
        <v>147</v>
      </c>
      <c r="AV1731" s="13" t="s">
        <v>81</v>
      </c>
      <c r="AW1731" s="13" t="s">
        <v>30</v>
      </c>
      <c r="AX1731" s="13" t="s">
        <v>73</v>
      </c>
      <c r="AY1731" s="239" t="s">
        <v>139</v>
      </c>
    </row>
    <row r="1732" s="14" customFormat="1">
      <c r="A1732" s="14"/>
      <c r="B1732" s="240"/>
      <c r="C1732" s="241"/>
      <c r="D1732" s="231" t="s">
        <v>149</v>
      </c>
      <c r="E1732" s="242" t="s">
        <v>1</v>
      </c>
      <c r="F1732" s="243" t="s">
        <v>226</v>
      </c>
      <c r="G1732" s="241"/>
      <c r="H1732" s="244">
        <v>33.381</v>
      </c>
      <c r="I1732" s="245"/>
      <c r="J1732" s="241"/>
      <c r="K1732" s="241"/>
      <c r="L1732" s="246"/>
      <c r="M1732" s="247"/>
      <c r="N1732" s="248"/>
      <c r="O1732" s="248"/>
      <c r="P1732" s="248"/>
      <c r="Q1732" s="248"/>
      <c r="R1732" s="248"/>
      <c r="S1732" s="248"/>
      <c r="T1732" s="249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T1732" s="250" t="s">
        <v>149</v>
      </c>
      <c r="AU1732" s="250" t="s">
        <v>147</v>
      </c>
      <c r="AV1732" s="14" t="s">
        <v>147</v>
      </c>
      <c r="AW1732" s="14" t="s">
        <v>30</v>
      </c>
      <c r="AX1732" s="14" t="s">
        <v>73</v>
      </c>
      <c r="AY1732" s="250" t="s">
        <v>139</v>
      </c>
    </row>
    <row r="1733" s="13" customFormat="1">
      <c r="A1733" s="13"/>
      <c r="B1733" s="229"/>
      <c r="C1733" s="230"/>
      <c r="D1733" s="231" t="s">
        <v>149</v>
      </c>
      <c r="E1733" s="232" t="s">
        <v>1</v>
      </c>
      <c r="F1733" s="233" t="s">
        <v>197</v>
      </c>
      <c r="G1733" s="230"/>
      <c r="H1733" s="232" t="s">
        <v>1</v>
      </c>
      <c r="I1733" s="234"/>
      <c r="J1733" s="230"/>
      <c r="K1733" s="230"/>
      <c r="L1733" s="235"/>
      <c r="M1733" s="236"/>
      <c r="N1733" s="237"/>
      <c r="O1733" s="237"/>
      <c r="P1733" s="237"/>
      <c r="Q1733" s="237"/>
      <c r="R1733" s="237"/>
      <c r="S1733" s="237"/>
      <c r="T1733" s="238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39" t="s">
        <v>149</v>
      </c>
      <c r="AU1733" s="239" t="s">
        <v>147</v>
      </c>
      <c r="AV1733" s="13" t="s">
        <v>81</v>
      </c>
      <c r="AW1733" s="13" t="s">
        <v>30</v>
      </c>
      <c r="AX1733" s="13" t="s">
        <v>73</v>
      </c>
      <c r="AY1733" s="239" t="s">
        <v>139</v>
      </c>
    </row>
    <row r="1734" s="14" customFormat="1">
      <c r="A1734" s="14"/>
      <c r="B1734" s="240"/>
      <c r="C1734" s="241"/>
      <c r="D1734" s="231" t="s">
        <v>149</v>
      </c>
      <c r="E1734" s="242" t="s">
        <v>1</v>
      </c>
      <c r="F1734" s="243" t="s">
        <v>227</v>
      </c>
      <c r="G1734" s="241"/>
      <c r="H1734" s="244">
        <v>55.362000000000002</v>
      </c>
      <c r="I1734" s="245"/>
      <c r="J1734" s="241"/>
      <c r="K1734" s="241"/>
      <c r="L1734" s="246"/>
      <c r="M1734" s="247"/>
      <c r="N1734" s="248"/>
      <c r="O1734" s="248"/>
      <c r="P1734" s="248"/>
      <c r="Q1734" s="248"/>
      <c r="R1734" s="248"/>
      <c r="S1734" s="248"/>
      <c r="T1734" s="249"/>
      <c r="U1734" s="14"/>
      <c r="V1734" s="14"/>
      <c r="W1734" s="14"/>
      <c r="X1734" s="14"/>
      <c r="Y1734" s="14"/>
      <c r="Z1734" s="14"/>
      <c r="AA1734" s="14"/>
      <c r="AB1734" s="14"/>
      <c r="AC1734" s="14"/>
      <c r="AD1734" s="14"/>
      <c r="AE1734" s="14"/>
      <c r="AT1734" s="250" t="s">
        <v>149</v>
      </c>
      <c r="AU1734" s="250" t="s">
        <v>147</v>
      </c>
      <c r="AV1734" s="14" t="s">
        <v>147</v>
      </c>
      <c r="AW1734" s="14" t="s">
        <v>30</v>
      </c>
      <c r="AX1734" s="14" t="s">
        <v>73</v>
      </c>
      <c r="AY1734" s="250" t="s">
        <v>139</v>
      </c>
    </row>
    <row r="1735" s="13" customFormat="1">
      <c r="A1735" s="13"/>
      <c r="B1735" s="229"/>
      <c r="C1735" s="230"/>
      <c r="D1735" s="231" t="s">
        <v>149</v>
      </c>
      <c r="E1735" s="232" t="s">
        <v>1</v>
      </c>
      <c r="F1735" s="233" t="s">
        <v>228</v>
      </c>
      <c r="G1735" s="230"/>
      <c r="H1735" s="232" t="s">
        <v>1</v>
      </c>
      <c r="I1735" s="234"/>
      <c r="J1735" s="230"/>
      <c r="K1735" s="230"/>
      <c r="L1735" s="235"/>
      <c r="M1735" s="236"/>
      <c r="N1735" s="237"/>
      <c r="O1735" s="237"/>
      <c r="P1735" s="237"/>
      <c r="Q1735" s="237"/>
      <c r="R1735" s="237"/>
      <c r="S1735" s="237"/>
      <c r="T1735" s="238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T1735" s="239" t="s">
        <v>149</v>
      </c>
      <c r="AU1735" s="239" t="s">
        <v>147</v>
      </c>
      <c r="AV1735" s="13" t="s">
        <v>81</v>
      </c>
      <c r="AW1735" s="13" t="s">
        <v>30</v>
      </c>
      <c r="AX1735" s="13" t="s">
        <v>73</v>
      </c>
      <c r="AY1735" s="239" t="s">
        <v>139</v>
      </c>
    </row>
    <row r="1736" s="13" customFormat="1">
      <c r="A1736" s="13"/>
      <c r="B1736" s="229"/>
      <c r="C1736" s="230"/>
      <c r="D1736" s="231" t="s">
        <v>149</v>
      </c>
      <c r="E1736" s="232" t="s">
        <v>1</v>
      </c>
      <c r="F1736" s="233" t="s">
        <v>229</v>
      </c>
      <c r="G1736" s="230"/>
      <c r="H1736" s="232" t="s">
        <v>1</v>
      </c>
      <c r="I1736" s="234"/>
      <c r="J1736" s="230"/>
      <c r="K1736" s="230"/>
      <c r="L1736" s="235"/>
      <c r="M1736" s="236"/>
      <c r="N1736" s="237"/>
      <c r="O1736" s="237"/>
      <c r="P1736" s="237"/>
      <c r="Q1736" s="237"/>
      <c r="R1736" s="237"/>
      <c r="S1736" s="237"/>
      <c r="T1736" s="238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239" t="s">
        <v>149</v>
      </c>
      <c r="AU1736" s="239" t="s">
        <v>147</v>
      </c>
      <c r="AV1736" s="13" t="s">
        <v>81</v>
      </c>
      <c r="AW1736" s="13" t="s">
        <v>30</v>
      </c>
      <c r="AX1736" s="13" t="s">
        <v>73</v>
      </c>
      <c r="AY1736" s="239" t="s">
        <v>139</v>
      </c>
    </row>
    <row r="1737" s="14" customFormat="1">
      <c r="A1737" s="14"/>
      <c r="B1737" s="240"/>
      <c r="C1737" s="241"/>
      <c r="D1737" s="231" t="s">
        <v>149</v>
      </c>
      <c r="E1737" s="242" t="s">
        <v>1</v>
      </c>
      <c r="F1737" s="243" t="s">
        <v>230</v>
      </c>
      <c r="G1737" s="241"/>
      <c r="H1737" s="244">
        <v>-14.103999999999999</v>
      </c>
      <c r="I1737" s="245"/>
      <c r="J1737" s="241"/>
      <c r="K1737" s="241"/>
      <c r="L1737" s="246"/>
      <c r="M1737" s="247"/>
      <c r="N1737" s="248"/>
      <c r="O1737" s="248"/>
      <c r="P1737" s="248"/>
      <c r="Q1737" s="248"/>
      <c r="R1737" s="248"/>
      <c r="S1737" s="248"/>
      <c r="T1737" s="249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T1737" s="250" t="s">
        <v>149</v>
      </c>
      <c r="AU1737" s="250" t="s">
        <v>147</v>
      </c>
      <c r="AV1737" s="14" t="s">
        <v>147</v>
      </c>
      <c r="AW1737" s="14" t="s">
        <v>30</v>
      </c>
      <c r="AX1737" s="14" t="s">
        <v>73</v>
      </c>
      <c r="AY1737" s="250" t="s">
        <v>139</v>
      </c>
    </row>
    <row r="1738" s="13" customFormat="1">
      <c r="A1738" s="13"/>
      <c r="B1738" s="229"/>
      <c r="C1738" s="230"/>
      <c r="D1738" s="231" t="s">
        <v>149</v>
      </c>
      <c r="E1738" s="232" t="s">
        <v>1</v>
      </c>
      <c r="F1738" s="233" t="s">
        <v>231</v>
      </c>
      <c r="G1738" s="230"/>
      <c r="H1738" s="232" t="s">
        <v>1</v>
      </c>
      <c r="I1738" s="234"/>
      <c r="J1738" s="230"/>
      <c r="K1738" s="230"/>
      <c r="L1738" s="235"/>
      <c r="M1738" s="236"/>
      <c r="N1738" s="237"/>
      <c r="O1738" s="237"/>
      <c r="P1738" s="237"/>
      <c r="Q1738" s="237"/>
      <c r="R1738" s="237"/>
      <c r="S1738" s="237"/>
      <c r="T1738" s="238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T1738" s="239" t="s">
        <v>149</v>
      </c>
      <c r="AU1738" s="239" t="s">
        <v>147</v>
      </c>
      <c r="AV1738" s="13" t="s">
        <v>81</v>
      </c>
      <c r="AW1738" s="13" t="s">
        <v>30</v>
      </c>
      <c r="AX1738" s="13" t="s">
        <v>73</v>
      </c>
      <c r="AY1738" s="239" t="s">
        <v>139</v>
      </c>
    </row>
    <row r="1739" s="14" customFormat="1">
      <c r="A1739" s="14"/>
      <c r="B1739" s="240"/>
      <c r="C1739" s="241"/>
      <c r="D1739" s="231" t="s">
        <v>149</v>
      </c>
      <c r="E1739" s="242" t="s">
        <v>1</v>
      </c>
      <c r="F1739" s="243" t="s">
        <v>232</v>
      </c>
      <c r="G1739" s="241"/>
      <c r="H1739" s="244">
        <v>-5.1600000000000001</v>
      </c>
      <c r="I1739" s="245"/>
      <c r="J1739" s="241"/>
      <c r="K1739" s="241"/>
      <c r="L1739" s="246"/>
      <c r="M1739" s="247"/>
      <c r="N1739" s="248"/>
      <c r="O1739" s="248"/>
      <c r="P1739" s="248"/>
      <c r="Q1739" s="248"/>
      <c r="R1739" s="248"/>
      <c r="S1739" s="248"/>
      <c r="T1739" s="249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T1739" s="250" t="s">
        <v>149</v>
      </c>
      <c r="AU1739" s="250" t="s">
        <v>147</v>
      </c>
      <c r="AV1739" s="14" t="s">
        <v>147</v>
      </c>
      <c r="AW1739" s="14" t="s">
        <v>30</v>
      </c>
      <c r="AX1739" s="14" t="s">
        <v>73</v>
      </c>
      <c r="AY1739" s="250" t="s">
        <v>139</v>
      </c>
    </row>
    <row r="1740" s="15" customFormat="1">
      <c r="A1740" s="15"/>
      <c r="B1740" s="262"/>
      <c r="C1740" s="263"/>
      <c r="D1740" s="231" t="s">
        <v>149</v>
      </c>
      <c r="E1740" s="264" t="s">
        <v>1</v>
      </c>
      <c r="F1740" s="265" t="s">
        <v>170</v>
      </c>
      <c r="G1740" s="263"/>
      <c r="H1740" s="266">
        <v>186.30299999999997</v>
      </c>
      <c r="I1740" s="267"/>
      <c r="J1740" s="263"/>
      <c r="K1740" s="263"/>
      <c r="L1740" s="268"/>
      <c r="M1740" s="269"/>
      <c r="N1740" s="270"/>
      <c r="O1740" s="270"/>
      <c r="P1740" s="270"/>
      <c r="Q1740" s="270"/>
      <c r="R1740" s="270"/>
      <c r="S1740" s="270"/>
      <c r="T1740" s="271"/>
      <c r="U1740" s="15"/>
      <c r="V1740" s="15"/>
      <c r="W1740" s="15"/>
      <c r="X1740" s="15"/>
      <c r="Y1740" s="15"/>
      <c r="Z1740" s="15"/>
      <c r="AA1740" s="15"/>
      <c r="AB1740" s="15"/>
      <c r="AC1740" s="15"/>
      <c r="AD1740" s="15"/>
      <c r="AE1740" s="15"/>
      <c r="AT1740" s="272" t="s">
        <v>149</v>
      </c>
      <c r="AU1740" s="272" t="s">
        <v>147</v>
      </c>
      <c r="AV1740" s="15" t="s">
        <v>146</v>
      </c>
      <c r="AW1740" s="15" t="s">
        <v>30</v>
      </c>
      <c r="AX1740" s="15" t="s">
        <v>81</v>
      </c>
      <c r="AY1740" s="272" t="s">
        <v>139</v>
      </c>
    </row>
    <row r="1741" s="2" customFormat="1" ht="24.15" customHeight="1">
      <c r="A1741" s="38"/>
      <c r="B1741" s="39"/>
      <c r="C1741" s="215" t="s">
        <v>1944</v>
      </c>
      <c r="D1741" s="215" t="s">
        <v>142</v>
      </c>
      <c r="E1741" s="216" t="s">
        <v>1945</v>
      </c>
      <c r="F1741" s="217" t="s">
        <v>1946</v>
      </c>
      <c r="G1741" s="218" t="s">
        <v>174</v>
      </c>
      <c r="H1741" s="219">
        <v>50</v>
      </c>
      <c r="I1741" s="220"/>
      <c r="J1741" s="221">
        <f>ROUND(I1741*H1741,2)</f>
        <v>0</v>
      </c>
      <c r="K1741" s="222"/>
      <c r="L1741" s="44"/>
      <c r="M1741" s="223" t="s">
        <v>1</v>
      </c>
      <c r="N1741" s="224" t="s">
        <v>39</v>
      </c>
      <c r="O1741" s="91"/>
      <c r="P1741" s="225">
        <f>O1741*H1741</f>
        <v>0</v>
      </c>
      <c r="Q1741" s="225">
        <v>1.0000000000000001E-05</v>
      </c>
      <c r="R1741" s="225">
        <f>Q1741*H1741</f>
        <v>0.00050000000000000001</v>
      </c>
      <c r="S1741" s="225">
        <v>0</v>
      </c>
      <c r="T1741" s="226">
        <f>S1741*H1741</f>
        <v>0</v>
      </c>
      <c r="U1741" s="38"/>
      <c r="V1741" s="38"/>
      <c r="W1741" s="38"/>
      <c r="X1741" s="38"/>
      <c r="Y1741" s="38"/>
      <c r="Z1741" s="38"/>
      <c r="AA1741" s="38"/>
      <c r="AB1741" s="38"/>
      <c r="AC1741" s="38"/>
      <c r="AD1741" s="38"/>
      <c r="AE1741" s="38"/>
      <c r="AR1741" s="227" t="s">
        <v>257</v>
      </c>
      <c r="AT1741" s="227" t="s">
        <v>142</v>
      </c>
      <c r="AU1741" s="227" t="s">
        <v>147</v>
      </c>
      <c r="AY1741" s="17" t="s">
        <v>139</v>
      </c>
      <c r="BE1741" s="228">
        <f>IF(N1741="základní",J1741,0)</f>
        <v>0</v>
      </c>
      <c r="BF1741" s="228">
        <f>IF(N1741="snížená",J1741,0)</f>
        <v>0</v>
      </c>
      <c r="BG1741" s="228">
        <f>IF(N1741="zákl. přenesená",J1741,0)</f>
        <v>0</v>
      </c>
      <c r="BH1741" s="228">
        <f>IF(N1741="sníž. přenesená",J1741,0)</f>
        <v>0</v>
      </c>
      <c r="BI1741" s="228">
        <f>IF(N1741="nulová",J1741,0)</f>
        <v>0</v>
      </c>
      <c r="BJ1741" s="17" t="s">
        <v>147</v>
      </c>
      <c r="BK1741" s="228">
        <f>ROUND(I1741*H1741,2)</f>
        <v>0</v>
      </c>
      <c r="BL1741" s="17" t="s">
        <v>257</v>
      </c>
      <c r="BM1741" s="227" t="s">
        <v>1947</v>
      </c>
    </row>
    <row r="1742" s="13" customFormat="1">
      <c r="A1742" s="13"/>
      <c r="B1742" s="229"/>
      <c r="C1742" s="230"/>
      <c r="D1742" s="231" t="s">
        <v>149</v>
      </c>
      <c r="E1742" s="232" t="s">
        <v>1</v>
      </c>
      <c r="F1742" s="233" t="s">
        <v>1948</v>
      </c>
      <c r="G1742" s="230"/>
      <c r="H1742" s="232" t="s">
        <v>1</v>
      </c>
      <c r="I1742" s="234"/>
      <c r="J1742" s="230"/>
      <c r="K1742" s="230"/>
      <c r="L1742" s="235"/>
      <c r="M1742" s="236"/>
      <c r="N1742" s="237"/>
      <c r="O1742" s="237"/>
      <c r="P1742" s="237"/>
      <c r="Q1742" s="237"/>
      <c r="R1742" s="237"/>
      <c r="S1742" s="237"/>
      <c r="T1742" s="238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39" t="s">
        <v>149</v>
      </c>
      <c r="AU1742" s="239" t="s">
        <v>147</v>
      </c>
      <c r="AV1742" s="13" t="s">
        <v>81</v>
      </c>
      <c r="AW1742" s="13" t="s">
        <v>30</v>
      </c>
      <c r="AX1742" s="13" t="s">
        <v>73</v>
      </c>
      <c r="AY1742" s="239" t="s">
        <v>139</v>
      </c>
    </row>
    <row r="1743" s="14" customFormat="1">
      <c r="A1743" s="14"/>
      <c r="B1743" s="240"/>
      <c r="C1743" s="241"/>
      <c r="D1743" s="231" t="s">
        <v>149</v>
      </c>
      <c r="E1743" s="242" t="s">
        <v>1</v>
      </c>
      <c r="F1743" s="243" t="s">
        <v>435</v>
      </c>
      <c r="G1743" s="241"/>
      <c r="H1743" s="244">
        <v>50</v>
      </c>
      <c r="I1743" s="245"/>
      <c r="J1743" s="241"/>
      <c r="K1743" s="241"/>
      <c r="L1743" s="246"/>
      <c r="M1743" s="247"/>
      <c r="N1743" s="248"/>
      <c r="O1743" s="248"/>
      <c r="P1743" s="248"/>
      <c r="Q1743" s="248"/>
      <c r="R1743" s="248"/>
      <c r="S1743" s="248"/>
      <c r="T1743" s="249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50" t="s">
        <v>149</v>
      </c>
      <c r="AU1743" s="250" t="s">
        <v>147</v>
      </c>
      <c r="AV1743" s="14" t="s">
        <v>147</v>
      </c>
      <c r="AW1743" s="14" t="s">
        <v>30</v>
      </c>
      <c r="AX1743" s="14" t="s">
        <v>81</v>
      </c>
      <c r="AY1743" s="250" t="s">
        <v>139</v>
      </c>
    </row>
    <row r="1744" s="2" customFormat="1" ht="16.5" customHeight="1">
      <c r="A1744" s="38"/>
      <c r="B1744" s="39"/>
      <c r="C1744" s="215" t="s">
        <v>1949</v>
      </c>
      <c r="D1744" s="215" t="s">
        <v>142</v>
      </c>
      <c r="E1744" s="216" t="s">
        <v>1950</v>
      </c>
      <c r="F1744" s="217" t="s">
        <v>1951</v>
      </c>
      <c r="G1744" s="218" t="s">
        <v>166</v>
      </c>
      <c r="H1744" s="219">
        <v>40.206000000000003</v>
      </c>
      <c r="I1744" s="220"/>
      <c r="J1744" s="221">
        <f>ROUND(I1744*H1744,2)</f>
        <v>0</v>
      </c>
      <c r="K1744" s="222"/>
      <c r="L1744" s="44"/>
      <c r="M1744" s="223" t="s">
        <v>1</v>
      </c>
      <c r="N1744" s="224" t="s">
        <v>39</v>
      </c>
      <c r="O1744" s="91"/>
      <c r="P1744" s="225">
        <f>O1744*H1744</f>
        <v>0</v>
      </c>
      <c r="Q1744" s="225">
        <v>0</v>
      </c>
      <c r="R1744" s="225">
        <f>Q1744*H1744</f>
        <v>0</v>
      </c>
      <c r="S1744" s="225">
        <v>3.0000000000000001E-05</v>
      </c>
      <c r="T1744" s="226">
        <f>S1744*H1744</f>
        <v>0.0012061800000000001</v>
      </c>
      <c r="U1744" s="38"/>
      <c r="V1744" s="38"/>
      <c r="W1744" s="38"/>
      <c r="X1744" s="38"/>
      <c r="Y1744" s="38"/>
      <c r="Z1744" s="38"/>
      <c r="AA1744" s="38"/>
      <c r="AB1744" s="38"/>
      <c r="AC1744" s="38"/>
      <c r="AD1744" s="38"/>
      <c r="AE1744" s="38"/>
      <c r="AR1744" s="227" t="s">
        <v>257</v>
      </c>
      <c r="AT1744" s="227" t="s">
        <v>142</v>
      </c>
      <c r="AU1744" s="227" t="s">
        <v>147</v>
      </c>
      <c r="AY1744" s="17" t="s">
        <v>139</v>
      </c>
      <c r="BE1744" s="228">
        <f>IF(N1744="základní",J1744,0)</f>
        <v>0</v>
      </c>
      <c r="BF1744" s="228">
        <f>IF(N1744="snížená",J1744,0)</f>
        <v>0</v>
      </c>
      <c r="BG1744" s="228">
        <f>IF(N1744="zákl. přenesená",J1744,0)</f>
        <v>0</v>
      </c>
      <c r="BH1744" s="228">
        <f>IF(N1744="sníž. přenesená",J1744,0)</f>
        <v>0</v>
      </c>
      <c r="BI1744" s="228">
        <f>IF(N1744="nulová",J1744,0)</f>
        <v>0</v>
      </c>
      <c r="BJ1744" s="17" t="s">
        <v>147</v>
      </c>
      <c r="BK1744" s="228">
        <f>ROUND(I1744*H1744,2)</f>
        <v>0</v>
      </c>
      <c r="BL1744" s="17" t="s">
        <v>257</v>
      </c>
      <c r="BM1744" s="227" t="s">
        <v>1952</v>
      </c>
    </row>
    <row r="1745" s="13" customFormat="1">
      <c r="A1745" s="13"/>
      <c r="B1745" s="229"/>
      <c r="C1745" s="230"/>
      <c r="D1745" s="231" t="s">
        <v>149</v>
      </c>
      <c r="E1745" s="232" t="s">
        <v>1</v>
      </c>
      <c r="F1745" s="233" t="s">
        <v>187</v>
      </c>
      <c r="G1745" s="230"/>
      <c r="H1745" s="232" t="s">
        <v>1</v>
      </c>
      <c r="I1745" s="234"/>
      <c r="J1745" s="230"/>
      <c r="K1745" s="230"/>
      <c r="L1745" s="235"/>
      <c r="M1745" s="236"/>
      <c r="N1745" s="237"/>
      <c r="O1745" s="237"/>
      <c r="P1745" s="237"/>
      <c r="Q1745" s="237"/>
      <c r="R1745" s="237"/>
      <c r="S1745" s="237"/>
      <c r="T1745" s="238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39" t="s">
        <v>149</v>
      </c>
      <c r="AU1745" s="239" t="s">
        <v>147</v>
      </c>
      <c r="AV1745" s="13" t="s">
        <v>81</v>
      </c>
      <c r="AW1745" s="13" t="s">
        <v>30</v>
      </c>
      <c r="AX1745" s="13" t="s">
        <v>73</v>
      </c>
      <c r="AY1745" s="239" t="s">
        <v>139</v>
      </c>
    </row>
    <row r="1746" s="14" customFormat="1">
      <c r="A1746" s="14"/>
      <c r="B1746" s="240"/>
      <c r="C1746" s="241"/>
      <c r="D1746" s="231" t="s">
        <v>149</v>
      </c>
      <c r="E1746" s="242" t="s">
        <v>1</v>
      </c>
      <c r="F1746" s="243" t="s">
        <v>188</v>
      </c>
      <c r="G1746" s="241"/>
      <c r="H1746" s="244">
        <v>6.1950000000000003</v>
      </c>
      <c r="I1746" s="245"/>
      <c r="J1746" s="241"/>
      <c r="K1746" s="241"/>
      <c r="L1746" s="246"/>
      <c r="M1746" s="247"/>
      <c r="N1746" s="248"/>
      <c r="O1746" s="248"/>
      <c r="P1746" s="248"/>
      <c r="Q1746" s="248"/>
      <c r="R1746" s="248"/>
      <c r="S1746" s="248"/>
      <c r="T1746" s="249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50" t="s">
        <v>149</v>
      </c>
      <c r="AU1746" s="250" t="s">
        <v>147</v>
      </c>
      <c r="AV1746" s="14" t="s">
        <v>147</v>
      </c>
      <c r="AW1746" s="14" t="s">
        <v>30</v>
      </c>
      <c r="AX1746" s="14" t="s">
        <v>73</v>
      </c>
      <c r="AY1746" s="250" t="s">
        <v>139</v>
      </c>
    </row>
    <row r="1747" s="13" customFormat="1">
      <c r="A1747" s="13"/>
      <c r="B1747" s="229"/>
      <c r="C1747" s="230"/>
      <c r="D1747" s="231" t="s">
        <v>149</v>
      </c>
      <c r="E1747" s="232" t="s">
        <v>1</v>
      </c>
      <c r="F1747" s="233" t="s">
        <v>189</v>
      </c>
      <c r="G1747" s="230"/>
      <c r="H1747" s="232" t="s">
        <v>1</v>
      </c>
      <c r="I1747" s="234"/>
      <c r="J1747" s="230"/>
      <c r="K1747" s="230"/>
      <c r="L1747" s="235"/>
      <c r="M1747" s="236"/>
      <c r="N1747" s="237"/>
      <c r="O1747" s="237"/>
      <c r="P1747" s="237"/>
      <c r="Q1747" s="237"/>
      <c r="R1747" s="237"/>
      <c r="S1747" s="237"/>
      <c r="T1747" s="238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T1747" s="239" t="s">
        <v>149</v>
      </c>
      <c r="AU1747" s="239" t="s">
        <v>147</v>
      </c>
      <c r="AV1747" s="13" t="s">
        <v>81</v>
      </c>
      <c r="AW1747" s="13" t="s">
        <v>30</v>
      </c>
      <c r="AX1747" s="13" t="s">
        <v>73</v>
      </c>
      <c r="AY1747" s="239" t="s">
        <v>139</v>
      </c>
    </row>
    <row r="1748" s="14" customFormat="1">
      <c r="A1748" s="14"/>
      <c r="B1748" s="240"/>
      <c r="C1748" s="241"/>
      <c r="D1748" s="231" t="s">
        <v>149</v>
      </c>
      <c r="E1748" s="242" t="s">
        <v>1</v>
      </c>
      <c r="F1748" s="243" t="s">
        <v>190</v>
      </c>
      <c r="G1748" s="241"/>
      <c r="H1748" s="244">
        <v>2.508</v>
      </c>
      <c r="I1748" s="245"/>
      <c r="J1748" s="241"/>
      <c r="K1748" s="241"/>
      <c r="L1748" s="246"/>
      <c r="M1748" s="247"/>
      <c r="N1748" s="248"/>
      <c r="O1748" s="248"/>
      <c r="P1748" s="248"/>
      <c r="Q1748" s="248"/>
      <c r="R1748" s="248"/>
      <c r="S1748" s="248"/>
      <c r="T1748" s="249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50" t="s">
        <v>149</v>
      </c>
      <c r="AU1748" s="250" t="s">
        <v>147</v>
      </c>
      <c r="AV1748" s="14" t="s">
        <v>147</v>
      </c>
      <c r="AW1748" s="14" t="s">
        <v>30</v>
      </c>
      <c r="AX1748" s="14" t="s">
        <v>73</v>
      </c>
      <c r="AY1748" s="250" t="s">
        <v>139</v>
      </c>
    </row>
    <row r="1749" s="13" customFormat="1">
      <c r="A1749" s="13"/>
      <c r="B1749" s="229"/>
      <c r="C1749" s="230"/>
      <c r="D1749" s="231" t="s">
        <v>149</v>
      </c>
      <c r="E1749" s="232" t="s">
        <v>1</v>
      </c>
      <c r="F1749" s="233" t="s">
        <v>191</v>
      </c>
      <c r="G1749" s="230"/>
      <c r="H1749" s="232" t="s">
        <v>1</v>
      </c>
      <c r="I1749" s="234"/>
      <c r="J1749" s="230"/>
      <c r="K1749" s="230"/>
      <c r="L1749" s="235"/>
      <c r="M1749" s="236"/>
      <c r="N1749" s="237"/>
      <c r="O1749" s="237"/>
      <c r="P1749" s="237"/>
      <c r="Q1749" s="237"/>
      <c r="R1749" s="237"/>
      <c r="S1749" s="237"/>
      <c r="T1749" s="238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T1749" s="239" t="s">
        <v>149</v>
      </c>
      <c r="AU1749" s="239" t="s">
        <v>147</v>
      </c>
      <c r="AV1749" s="13" t="s">
        <v>81</v>
      </c>
      <c r="AW1749" s="13" t="s">
        <v>30</v>
      </c>
      <c r="AX1749" s="13" t="s">
        <v>73</v>
      </c>
      <c r="AY1749" s="239" t="s">
        <v>139</v>
      </c>
    </row>
    <row r="1750" s="14" customFormat="1">
      <c r="A1750" s="14"/>
      <c r="B1750" s="240"/>
      <c r="C1750" s="241"/>
      <c r="D1750" s="231" t="s">
        <v>149</v>
      </c>
      <c r="E1750" s="242" t="s">
        <v>1</v>
      </c>
      <c r="F1750" s="243" t="s">
        <v>192</v>
      </c>
      <c r="G1750" s="241"/>
      <c r="H1750" s="244">
        <v>1.006</v>
      </c>
      <c r="I1750" s="245"/>
      <c r="J1750" s="241"/>
      <c r="K1750" s="241"/>
      <c r="L1750" s="246"/>
      <c r="M1750" s="247"/>
      <c r="N1750" s="248"/>
      <c r="O1750" s="248"/>
      <c r="P1750" s="248"/>
      <c r="Q1750" s="248"/>
      <c r="R1750" s="248"/>
      <c r="S1750" s="248"/>
      <c r="T1750" s="249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T1750" s="250" t="s">
        <v>149</v>
      </c>
      <c r="AU1750" s="250" t="s">
        <v>147</v>
      </c>
      <c r="AV1750" s="14" t="s">
        <v>147</v>
      </c>
      <c r="AW1750" s="14" t="s">
        <v>30</v>
      </c>
      <c r="AX1750" s="14" t="s">
        <v>73</v>
      </c>
      <c r="AY1750" s="250" t="s">
        <v>139</v>
      </c>
    </row>
    <row r="1751" s="13" customFormat="1">
      <c r="A1751" s="13"/>
      <c r="B1751" s="229"/>
      <c r="C1751" s="230"/>
      <c r="D1751" s="231" t="s">
        <v>149</v>
      </c>
      <c r="E1751" s="232" t="s">
        <v>1</v>
      </c>
      <c r="F1751" s="233" t="s">
        <v>193</v>
      </c>
      <c r="G1751" s="230"/>
      <c r="H1751" s="232" t="s">
        <v>1</v>
      </c>
      <c r="I1751" s="234"/>
      <c r="J1751" s="230"/>
      <c r="K1751" s="230"/>
      <c r="L1751" s="235"/>
      <c r="M1751" s="236"/>
      <c r="N1751" s="237"/>
      <c r="O1751" s="237"/>
      <c r="P1751" s="237"/>
      <c r="Q1751" s="237"/>
      <c r="R1751" s="237"/>
      <c r="S1751" s="237"/>
      <c r="T1751" s="238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39" t="s">
        <v>149</v>
      </c>
      <c r="AU1751" s="239" t="s">
        <v>147</v>
      </c>
      <c r="AV1751" s="13" t="s">
        <v>81</v>
      </c>
      <c r="AW1751" s="13" t="s">
        <v>30</v>
      </c>
      <c r="AX1751" s="13" t="s">
        <v>73</v>
      </c>
      <c r="AY1751" s="239" t="s">
        <v>139</v>
      </c>
    </row>
    <row r="1752" s="14" customFormat="1">
      <c r="A1752" s="14"/>
      <c r="B1752" s="240"/>
      <c r="C1752" s="241"/>
      <c r="D1752" s="231" t="s">
        <v>149</v>
      </c>
      <c r="E1752" s="242" t="s">
        <v>1</v>
      </c>
      <c r="F1752" s="243" t="s">
        <v>194</v>
      </c>
      <c r="G1752" s="241"/>
      <c r="H1752" s="244">
        <v>1.5580000000000001</v>
      </c>
      <c r="I1752" s="245"/>
      <c r="J1752" s="241"/>
      <c r="K1752" s="241"/>
      <c r="L1752" s="246"/>
      <c r="M1752" s="247"/>
      <c r="N1752" s="248"/>
      <c r="O1752" s="248"/>
      <c r="P1752" s="248"/>
      <c r="Q1752" s="248"/>
      <c r="R1752" s="248"/>
      <c r="S1752" s="248"/>
      <c r="T1752" s="249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50" t="s">
        <v>149</v>
      </c>
      <c r="AU1752" s="250" t="s">
        <v>147</v>
      </c>
      <c r="AV1752" s="14" t="s">
        <v>147</v>
      </c>
      <c r="AW1752" s="14" t="s">
        <v>30</v>
      </c>
      <c r="AX1752" s="14" t="s">
        <v>73</v>
      </c>
      <c r="AY1752" s="250" t="s">
        <v>139</v>
      </c>
    </row>
    <row r="1753" s="13" customFormat="1">
      <c r="A1753" s="13"/>
      <c r="B1753" s="229"/>
      <c r="C1753" s="230"/>
      <c r="D1753" s="231" t="s">
        <v>149</v>
      </c>
      <c r="E1753" s="232" t="s">
        <v>1</v>
      </c>
      <c r="F1753" s="233" t="s">
        <v>195</v>
      </c>
      <c r="G1753" s="230"/>
      <c r="H1753" s="232" t="s">
        <v>1</v>
      </c>
      <c r="I1753" s="234"/>
      <c r="J1753" s="230"/>
      <c r="K1753" s="230"/>
      <c r="L1753" s="235"/>
      <c r="M1753" s="236"/>
      <c r="N1753" s="237"/>
      <c r="O1753" s="237"/>
      <c r="P1753" s="237"/>
      <c r="Q1753" s="237"/>
      <c r="R1753" s="237"/>
      <c r="S1753" s="237"/>
      <c r="T1753" s="238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39" t="s">
        <v>149</v>
      </c>
      <c r="AU1753" s="239" t="s">
        <v>147</v>
      </c>
      <c r="AV1753" s="13" t="s">
        <v>81</v>
      </c>
      <c r="AW1753" s="13" t="s">
        <v>30</v>
      </c>
      <c r="AX1753" s="13" t="s">
        <v>73</v>
      </c>
      <c r="AY1753" s="239" t="s">
        <v>139</v>
      </c>
    </row>
    <row r="1754" s="14" customFormat="1">
      <c r="A1754" s="14"/>
      <c r="B1754" s="240"/>
      <c r="C1754" s="241"/>
      <c r="D1754" s="231" t="s">
        <v>149</v>
      </c>
      <c r="E1754" s="242" t="s">
        <v>1</v>
      </c>
      <c r="F1754" s="243" t="s">
        <v>196</v>
      </c>
      <c r="G1754" s="241"/>
      <c r="H1754" s="244">
        <v>8.6809999999999992</v>
      </c>
      <c r="I1754" s="245"/>
      <c r="J1754" s="241"/>
      <c r="K1754" s="241"/>
      <c r="L1754" s="246"/>
      <c r="M1754" s="247"/>
      <c r="N1754" s="248"/>
      <c r="O1754" s="248"/>
      <c r="P1754" s="248"/>
      <c r="Q1754" s="248"/>
      <c r="R1754" s="248"/>
      <c r="S1754" s="248"/>
      <c r="T1754" s="249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T1754" s="250" t="s">
        <v>149</v>
      </c>
      <c r="AU1754" s="250" t="s">
        <v>147</v>
      </c>
      <c r="AV1754" s="14" t="s">
        <v>147</v>
      </c>
      <c r="AW1754" s="14" t="s">
        <v>30</v>
      </c>
      <c r="AX1754" s="14" t="s">
        <v>73</v>
      </c>
      <c r="AY1754" s="250" t="s">
        <v>139</v>
      </c>
    </row>
    <row r="1755" s="13" customFormat="1">
      <c r="A1755" s="13"/>
      <c r="B1755" s="229"/>
      <c r="C1755" s="230"/>
      <c r="D1755" s="231" t="s">
        <v>149</v>
      </c>
      <c r="E1755" s="232" t="s">
        <v>1</v>
      </c>
      <c r="F1755" s="233" t="s">
        <v>197</v>
      </c>
      <c r="G1755" s="230"/>
      <c r="H1755" s="232" t="s">
        <v>1</v>
      </c>
      <c r="I1755" s="234"/>
      <c r="J1755" s="230"/>
      <c r="K1755" s="230"/>
      <c r="L1755" s="235"/>
      <c r="M1755" s="236"/>
      <c r="N1755" s="237"/>
      <c r="O1755" s="237"/>
      <c r="P1755" s="237"/>
      <c r="Q1755" s="237"/>
      <c r="R1755" s="237"/>
      <c r="S1755" s="237"/>
      <c r="T1755" s="238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39" t="s">
        <v>149</v>
      </c>
      <c r="AU1755" s="239" t="s">
        <v>147</v>
      </c>
      <c r="AV1755" s="13" t="s">
        <v>81</v>
      </c>
      <c r="AW1755" s="13" t="s">
        <v>30</v>
      </c>
      <c r="AX1755" s="13" t="s">
        <v>73</v>
      </c>
      <c r="AY1755" s="239" t="s">
        <v>139</v>
      </c>
    </row>
    <row r="1756" s="14" customFormat="1">
      <c r="A1756" s="14"/>
      <c r="B1756" s="240"/>
      <c r="C1756" s="241"/>
      <c r="D1756" s="231" t="s">
        <v>149</v>
      </c>
      <c r="E1756" s="242" t="s">
        <v>1</v>
      </c>
      <c r="F1756" s="243" t="s">
        <v>198</v>
      </c>
      <c r="G1756" s="241"/>
      <c r="H1756" s="244">
        <v>20.257999999999999</v>
      </c>
      <c r="I1756" s="245"/>
      <c r="J1756" s="241"/>
      <c r="K1756" s="241"/>
      <c r="L1756" s="246"/>
      <c r="M1756" s="247"/>
      <c r="N1756" s="248"/>
      <c r="O1756" s="248"/>
      <c r="P1756" s="248"/>
      <c r="Q1756" s="248"/>
      <c r="R1756" s="248"/>
      <c r="S1756" s="248"/>
      <c r="T1756" s="249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50" t="s">
        <v>149</v>
      </c>
      <c r="AU1756" s="250" t="s">
        <v>147</v>
      </c>
      <c r="AV1756" s="14" t="s">
        <v>147</v>
      </c>
      <c r="AW1756" s="14" t="s">
        <v>30</v>
      </c>
      <c r="AX1756" s="14" t="s">
        <v>73</v>
      </c>
      <c r="AY1756" s="250" t="s">
        <v>139</v>
      </c>
    </row>
    <row r="1757" s="15" customFormat="1">
      <c r="A1757" s="15"/>
      <c r="B1757" s="262"/>
      <c r="C1757" s="263"/>
      <c r="D1757" s="231" t="s">
        <v>149</v>
      </c>
      <c r="E1757" s="264" t="s">
        <v>1</v>
      </c>
      <c r="F1757" s="265" t="s">
        <v>170</v>
      </c>
      <c r="G1757" s="263"/>
      <c r="H1757" s="266">
        <v>40.206000000000003</v>
      </c>
      <c r="I1757" s="267"/>
      <c r="J1757" s="263"/>
      <c r="K1757" s="263"/>
      <c r="L1757" s="268"/>
      <c r="M1757" s="269"/>
      <c r="N1757" s="270"/>
      <c r="O1757" s="270"/>
      <c r="P1757" s="270"/>
      <c r="Q1757" s="270"/>
      <c r="R1757" s="270"/>
      <c r="S1757" s="270"/>
      <c r="T1757" s="271"/>
      <c r="U1757" s="15"/>
      <c r="V1757" s="15"/>
      <c r="W1757" s="15"/>
      <c r="X1757" s="15"/>
      <c r="Y1757" s="15"/>
      <c r="Z1757" s="15"/>
      <c r="AA1757" s="15"/>
      <c r="AB1757" s="15"/>
      <c r="AC1757" s="15"/>
      <c r="AD1757" s="15"/>
      <c r="AE1757" s="15"/>
      <c r="AT1757" s="272" t="s">
        <v>149</v>
      </c>
      <c r="AU1757" s="272" t="s">
        <v>147</v>
      </c>
      <c r="AV1757" s="15" t="s">
        <v>146</v>
      </c>
      <c r="AW1757" s="15" t="s">
        <v>30</v>
      </c>
      <c r="AX1757" s="15" t="s">
        <v>81</v>
      </c>
      <c r="AY1757" s="272" t="s">
        <v>139</v>
      </c>
    </row>
    <row r="1758" s="2" customFormat="1" ht="16.5" customHeight="1">
      <c r="A1758" s="38"/>
      <c r="B1758" s="39"/>
      <c r="C1758" s="251" t="s">
        <v>1953</v>
      </c>
      <c r="D1758" s="251" t="s">
        <v>152</v>
      </c>
      <c r="E1758" s="252" t="s">
        <v>1954</v>
      </c>
      <c r="F1758" s="253" t="s">
        <v>1955</v>
      </c>
      <c r="G1758" s="254" t="s">
        <v>166</v>
      </c>
      <c r="H1758" s="255">
        <v>42.216000000000001</v>
      </c>
      <c r="I1758" s="256"/>
      <c r="J1758" s="257">
        <f>ROUND(I1758*H1758,2)</f>
        <v>0</v>
      </c>
      <c r="K1758" s="258"/>
      <c r="L1758" s="259"/>
      <c r="M1758" s="260" t="s">
        <v>1</v>
      </c>
      <c r="N1758" s="261" t="s">
        <v>39</v>
      </c>
      <c r="O1758" s="91"/>
      <c r="P1758" s="225">
        <f>O1758*H1758</f>
        <v>0</v>
      </c>
      <c r="Q1758" s="225">
        <v>2.0000000000000002E-05</v>
      </c>
      <c r="R1758" s="225">
        <f>Q1758*H1758</f>
        <v>0.00084432000000000007</v>
      </c>
      <c r="S1758" s="225">
        <v>0</v>
      </c>
      <c r="T1758" s="226">
        <f>S1758*H1758</f>
        <v>0</v>
      </c>
      <c r="U1758" s="38"/>
      <c r="V1758" s="38"/>
      <c r="W1758" s="38"/>
      <c r="X1758" s="38"/>
      <c r="Y1758" s="38"/>
      <c r="Z1758" s="38"/>
      <c r="AA1758" s="38"/>
      <c r="AB1758" s="38"/>
      <c r="AC1758" s="38"/>
      <c r="AD1758" s="38"/>
      <c r="AE1758" s="38"/>
      <c r="AR1758" s="227" t="s">
        <v>338</v>
      </c>
      <c r="AT1758" s="227" t="s">
        <v>152</v>
      </c>
      <c r="AU1758" s="227" t="s">
        <v>147</v>
      </c>
      <c r="AY1758" s="17" t="s">
        <v>139</v>
      </c>
      <c r="BE1758" s="228">
        <f>IF(N1758="základní",J1758,0)</f>
        <v>0</v>
      </c>
      <c r="BF1758" s="228">
        <f>IF(N1758="snížená",J1758,0)</f>
        <v>0</v>
      </c>
      <c r="BG1758" s="228">
        <f>IF(N1758="zákl. přenesená",J1758,0)</f>
        <v>0</v>
      </c>
      <c r="BH1758" s="228">
        <f>IF(N1758="sníž. přenesená",J1758,0)</f>
        <v>0</v>
      </c>
      <c r="BI1758" s="228">
        <f>IF(N1758="nulová",J1758,0)</f>
        <v>0</v>
      </c>
      <c r="BJ1758" s="17" t="s">
        <v>147</v>
      </c>
      <c r="BK1758" s="228">
        <f>ROUND(I1758*H1758,2)</f>
        <v>0</v>
      </c>
      <c r="BL1758" s="17" t="s">
        <v>257</v>
      </c>
      <c r="BM1758" s="227" t="s">
        <v>1956</v>
      </c>
    </row>
    <row r="1759" s="14" customFormat="1">
      <c r="A1759" s="14"/>
      <c r="B1759" s="240"/>
      <c r="C1759" s="241"/>
      <c r="D1759" s="231" t="s">
        <v>149</v>
      </c>
      <c r="E1759" s="242" t="s">
        <v>1</v>
      </c>
      <c r="F1759" s="243" t="s">
        <v>1957</v>
      </c>
      <c r="G1759" s="241"/>
      <c r="H1759" s="244">
        <v>40.206000000000003</v>
      </c>
      <c r="I1759" s="245"/>
      <c r="J1759" s="241"/>
      <c r="K1759" s="241"/>
      <c r="L1759" s="246"/>
      <c r="M1759" s="247"/>
      <c r="N1759" s="248"/>
      <c r="O1759" s="248"/>
      <c r="P1759" s="248"/>
      <c r="Q1759" s="248"/>
      <c r="R1759" s="248"/>
      <c r="S1759" s="248"/>
      <c r="T1759" s="249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T1759" s="250" t="s">
        <v>149</v>
      </c>
      <c r="AU1759" s="250" t="s">
        <v>147</v>
      </c>
      <c r="AV1759" s="14" t="s">
        <v>147</v>
      </c>
      <c r="AW1759" s="14" t="s">
        <v>30</v>
      </c>
      <c r="AX1759" s="14" t="s">
        <v>81</v>
      </c>
      <c r="AY1759" s="250" t="s">
        <v>139</v>
      </c>
    </row>
    <row r="1760" s="14" customFormat="1">
      <c r="A1760" s="14"/>
      <c r="B1760" s="240"/>
      <c r="C1760" s="241"/>
      <c r="D1760" s="231" t="s">
        <v>149</v>
      </c>
      <c r="E1760" s="241"/>
      <c r="F1760" s="243" t="s">
        <v>1958</v>
      </c>
      <c r="G1760" s="241"/>
      <c r="H1760" s="244">
        <v>42.216000000000001</v>
      </c>
      <c r="I1760" s="245"/>
      <c r="J1760" s="241"/>
      <c r="K1760" s="241"/>
      <c r="L1760" s="246"/>
      <c r="M1760" s="247"/>
      <c r="N1760" s="248"/>
      <c r="O1760" s="248"/>
      <c r="P1760" s="248"/>
      <c r="Q1760" s="248"/>
      <c r="R1760" s="248"/>
      <c r="S1760" s="248"/>
      <c r="T1760" s="249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50" t="s">
        <v>149</v>
      </c>
      <c r="AU1760" s="250" t="s">
        <v>147</v>
      </c>
      <c r="AV1760" s="14" t="s">
        <v>147</v>
      </c>
      <c r="AW1760" s="14" t="s">
        <v>4</v>
      </c>
      <c r="AX1760" s="14" t="s">
        <v>81</v>
      </c>
      <c r="AY1760" s="250" t="s">
        <v>139</v>
      </c>
    </row>
    <row r="1761" s="2" customFormat="1" ht="24.15" customHeight="1">
      <c r="A1761" s="38"/>
      <c r="B1761" s="39"/>
      <c r="C1761" s="215" t="s">
        <v>1959</v>
      </c>
      <c r="D1761" s="215" t="s">
        <v>142</v>
      </c>
      <c r="E1761" s="216" t="s">
        <v>1960</v>
      </c>
      <c r="F1761" s="217" t="s">
        <v>1961</v>
      </c>
      <c r="G1761" s="218" t="s">
        <v>166</v>
      </c>
      <c r="H1761" s="219">
        <v>25</v>
      </c>
      <c r="I1761" s="220"/>
      <c r="J1761" s="221">
        <f>ROUND(I1761*H1761,2)</f>
        <v>0</v>
      </c>
      <c r="K1761" s="222"/>
      <c r="L1761" s="44"/>
      <c r="M1761" s="223" t="s">
        <v>1</v>
      </c>
      <c r="N1761" s="224" t="s">
        <v>39</v>
      </c>
      <c r="O1761" s="91"/>
      <c r="P1761" s="225">
        <f>O1761*H1761</f>
        <v>0</v>
      </c>
      <c r="Q1761" s="225">
        <v>0</v>
      </c>
      <c r="R1761" s="225">
        <f>Q1761*H1761</f>
        <v>0</v>
      </c>
      <c r="S1761" s="225">
        <v>3.0000000000000001E-05</v>
      </c>
      <c r="T1761" s="226">
        <f>S1761*H1761</f>
        <v>0.00075000000000000002</v>
      </c>
      <c r="U1761" s="38"/>
      <c r="V1761" s="38"/>
      <c r="W1761" s="38"/>
      <c r="X1761" s="38"/>
      <c r="Y1761" s="38"/>
      <c r="Z1761" s="38"/>
      <c r="AA1761" s="38"/>
      <c r="AB1761" s="38"/>
      <c r="AC1761" s="38"/>
      <c r="AD1761" s="38"/>
      <c r="AE1761" s="38"/>
      <c r="AR1761" s="227" t="s">
        <v>257</v>
      </c>
      <c r="AT1761" s="227" t="s">
        <v>142</v>
      </c>
      <c r="AU1761" s="227" t="s">
        <v>147</v>
      </c>
      <c r="AY1761" s="17" t="s">
        <v>139</v>
      </c>
      <c r="BE1761" s="228">
        <f>IF(N1761="základní",J1761,0)</f>
        <v>0</v>
      </c>
      <c r="BF1761" s="228">
        <f>IF(N1761="snížená",J1761,0)</f>
        <v>0</v>
      </c>
      <c r="BG1761" s="228">
        <f>IF(N1761="zákl. přenesená",J1761,0)</f>
        <v>0</v>
      </c>
      <c r="BH1761" s="228">
        <f>IF(N1761="sníž. přenesená",J1761,0)</f>
        <v>0</v>
      </c>
      <c r="BI1761" s="228">
        <f>IF(N1761="nulová",J1761,0)</f>
        <v>0</v>
      </c>
      <c r="BJ1761" s="17" t="s">
        <v>147</v>
      </c>
      <c r="BK1761" s="228">
        <f>ROUND(I1761*H1761,2)</f>
        <v>0</v>
      </c>
      <c r="BL1761" s="17" t="s">
        <v>257</v>
      </c>
      <c r="BM1761" s="227" t="s">
        <v>1962</v>
      </c>
    </row>
    <row r="1762" s="14" customFormat="1">
      <c r="A1762" s="14"/>
      <c r="B1762" s="240"/>
      <c r="C1762" s="241"/>
      <c r="D1762" s="231" t="s">
        <v>149</v>
      </c>
      <c r="E1762" s="242" t="s">
        <v>1</v>
      </c>
      <c r="F1762" s="243" t="s">
        <v>306</v>
      </c>
      <c r="G1762" s="241"/>
      <c r="H1762" s="244">
        <v>25</v>
      </c>
      <c r="I1762" s="245"/>
      <c r="J1762" s="241"/>
      <c r="K1762" s="241"/>
      <c r="L1762" s="246"/>
      <c r="M1762" s="247"/>
      <c r="N1762" s="248"/>
      <c r="O1762" s="248"/>
      <c r="P1762" s="248"/>
      <c r="Q1762" s="248"/>
      <c r="R1762" s="248"/>
      <c r="S1762" s="248"/>
      <c r="T1762" s="249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50" t="s">
        <v>149</v>
      </c>
      <c r="AU1762" s="250" t="s">
        <v>147</v>
      </c>
      <c r="AV1762" s="14" t="s">
        <v>147</v>
      </c>
      <c r="AW1762" s="14" t="s">
        <v>30</v>
      </c>
      <c r="AX1762" s="14" t="s">
        <v>81</v>
      </c>
      <c r="AY1762" s="250" t="s">
        <v>139</v>
      </c>
    </row>
    <row r="1763" s="2" customFormat="1" ht="16.5" customHeight="1">
      <c r="A1763" s="38"/>
      <c r="B1763" s="39"/>
      <c r="C1763" s="251" t="s">
        <v>1963</v>
      </c>
      <c r="D1763" s="251" t="s">
        <v>152</v>
      </c>
      <c r="E1763" s="252" t="s">
        <v>1964</v>
      </c>
      <c r="F1763" s="253" t="s">
        <v>1965</v>
      </c>
      <c r="G1763" s="254" t="s">
        <v>166</v>
      </c>
      <c r="H1763" s="255">
        <v>26.25</v>
      </c>
      <c r="I1763" s="256"/>
      <c r="J1763" s="257">
        <f>ROUND(I1763*H1763,2)</f>
        <v>0</v>
      </c>
      <c r="K1763" s="258"/>
      <c r="L1763" s="259"/>
      <c r="M1763" s="260" t="s">
        <v>1</v>
      </c>
      <c r="N1763" s="261" t="s">
        <v>39</v>
      </c>
      <c r="O1763" s="91"/>
      <c r="P1763" s="225">
        <f>O1763*H1763</f>
        <v>0</v>
      </c>
      <c r="Q1763" s="225">
        <v>1.0000000000000001E-05</v>
      </c>
      <c r="R1763" s="225">
        <f>Q1763*H1763</f>
        <v>0.00026250000000000004</v>
      </c>
      <c r="S1763" s="225">
        <v>0</v>
      </c>
      <c r="T1763" s="226">
        <f>S1763*H1763</f>
        <v>0</v>
      </c>
      <c r="U1763" s="38"/>
      <c r="V1763" s="38"/>
      <c r="W1763" s="38"/>
      <c r="X1763" s="38"/>
      <c r="Y1763" s="38"/>
      <c r="Z1763" s="38"/>
      <c r="AA1763" s="38"/>
      <c r="AB1763" s="38"/>
      <c r="AC1763" s="38"/>
      <c r="AD1763" s="38"/>
      <c r="AE1763" s="38"/>
      <c r="AR1763" s="227" t="s">
        <v>338</v>
      </c>
      <c r="AT1763" s="227" t="s">
        <v>152</v>
      </c>
      <c r="AU1763" s="227" t="s">
        <v>147</v>
      </c>
      <c r="AY1763" s="17" t="s">
        <v>139</v>
      </c>
      <c r="BE1763" s="228">
        <f>IF(N1763="základní",J1763,0)</f>
        <v>0</v>
      </c>
      <c r="BF1763" s="228">
        <f>IF(N1763="snížená",J1763,0)</f>
        <v>0</v>
      </c>
      <c r="BG1763" s="228">
        <f>IF(N1763="zákl. přenesená",J1763,0)</f>
        <v>0</v>
      </c>
      <c r="BH1763" s="228">
        <f>IF(N1763="sníž. přenesená",J1763,0)</f>
        <v>0</v>
      </c>
      <c r="BI1763" s="228">
        <f>IF(N1763="nulová",J1763,0)</f>
        <v>0</v>
      </c>
      <c r="BJ1763" s="17" t="s">
        <v>147</v>
      </c>
      <c r="BK1763" s="228">
        <f>ROUND(I1763*H1763,2)</f>
        <v>0</v>
      </c>
      <c r="BL1763" s="17" t="s">
        <v>257</v>
      </c>
      <c r="BM1763" s="227" t="s">
        <v>1966</v>
      </c>
    </row>
    <row r="1764" s="14" customFormat="1">
      <c r="A1764" s="14"/>
      <c r="B1764" s="240"/>
      <c r="C1764" s="241"/>
      <c r="D1764" s="231" t="s">
        <v>149</v>
      </c>
      <c r="E1764" s="242" t="s">
        <v>1</v>
      </c>
      <c r="F1764" s="243" t="s">
        <v>306</v>
      </c>
      <c r="G1764" s="241"/>
      <c r="H1764" s="244">
        <v>25</v>
      </c>
      <c r="I1764" s="245"/>
      <c r="J1764" s="241"/>
      <c r="K1764" s="241"/>
      <c r="L1764" s="246"/>
      <c r="M1764" s="247"/>
      <c r="N1764" s="248"/>
      <c r="O1764" s="248"/>
      <c r="P1764" s="248"/>
      <c r="Q1764" s="248"/>
      <c r="R1764" s="248"/>
      <c r="S1764" s="248"/>
      <c r="T1764" s="249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T1764" s="250" t="s">
        <v>149</v>
      </c>
      <c r="AU1764" s="250" t="s">
        <v>147</v>
      </c>
      <c r="AV1764" s="14" t="s">
        <v>147</v>
      </c>
      <c r="AW1764" s="14" t="s">
        <v>30</v>
      </c>
      <c r="AX1764" s="14" t="s">
        <v>81</v>
      </c>
      <c r="AY1764" s="250" t="s">
        <v>139</v>
      </c>
    </row>
    <row r="1765" s="14" customFormat="1">
      <c r="A1765" s="14"/>
      <c r="B1765" s="240"/>
      <c r="C1765" s="241"/>
      <c r="D1765" s="231" t="s">
        <v>149</v>
      </c>
      <c r="E1765" s="241"/>
      <c r="F1765" s="243" t="s">
        <v>1967</v>
      </c>
      <c r="G1765" s="241"/>
      <c r="H1765" s="244">
        <v>26.25</v>
      </c>
      <c r="I1765" s="245"/>
      <c r="J1765" s="241"/>
      <c r="K1765" s="241"/>
      <c r="L1765" s="246"/>
      <c r="M1765" s="247"/>
      <c r="N1765" s="248"/>
      <c r="O1765" s="248"/>
      <c r="P1765" s="248"/>
      <c r="Q1765" s="248"/>
      <c r="R1765" s="248"/>
      <c r="S1765" s="248"/>
      <c r="T1765" s="249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T1765" s="250" t="s">
        <v>149</v>
      </c>
      <c r="AU1765" s="250" t="s">
        <v>147</v>
      </c>
      <c r="AV1765" s="14" t="s">
        <v>147</v>
      </c>
      <c r="AW1765" s="14" t="s">
        <v>4</v>
      </c>
      <c r="AX1765" s="14" t="s">
        <v>81</v>
      </c>
      <c r="AY1765" s="250" t="s">
        <v>139</v>
      </c>
    </row>
    <row r="1766" s="2" customFormat="1" ht="24.15" customHeight="1">
      <c r="A1766" s="38"/>
      <c r="B1766" s="39"/>
      <c r="C1766" s="215" t="s">
        <v>1968</v>
      </c>
      <c r="D1766" s="215" t="s">
        <v>142</v>
      </c>
      <c r="E1766" s="216" t="s">
        <v>1969</v>
      </c>
      <c r="F1766" s="217" t="s">
        <v>1970</v>
      </c>
      <c r="G1766" s="218" t="s">
        <v>166</v>
      </c>
      <c r="H1766" s="219">
        <v>186.303</v>
      </c>
      <c r="I1766" s="220"/>
      <c r="J1766" s="221">
        <f>ROUND(I1766*H1766,2)</f>
        <v>0</v>
      </c>
      <c r="K1766" s="222"/>
      <c r="L1766" s="44"/>
      <c r="M1766" s="223" t="s">
        <v>1</v>
      </c>
      <c r="N1766" s="224" t="s">
        <v>39</v>
      </c>
      <c r="O1766" s="91"/>
      <c r="P1766" s="225">
        <f>O1766*H1766</f>
        <v>0</v>
      </c>
      <c r="Q1766" s="225">
        <v>0.00020000000000000001</v>
      </c>
      <c r="R1766" s="225">
        <f>Q1766*H1766</f>
        <v>0.037260599999999998</v>
      </c>
      <c r="S1766" s="225">
        <v>0</v>
      </c>
      <c r="T1766" s="226">
        <f>S1766*H1766</f>
        <v>0</v>
      </c>
      <c r="U1766" s="38"/>
      <c r="V1766" s="38"/>
      <c r="W1766" s="38"/>
      <c r="X1766" s="38"/>
      <c r="Y1766" s="38"/>
      <c r="Z1766" s="38"/>
      <c r="AA1766" s="38"/>
      <c r="AB1766" s="38"/>
      <c r="AC1766" s="38"/>
      <c r="AD1766" s="38"/>
      <c r="AE1766" s="38"/>
      <c r="AR1766" s="227" t="s">
        <v>257</v>
      </c>
      <c r="AT1766" s="227" t="s">
        <v>142</v>
      </c>
      <c r="AU1766" s="227" t="s">
        <v>147</v>
      </c>
      <c r="AY1766" s="17" t="s">
        <v>139</v>
      </c>
      <c r="BE1766" s="228">
        <f>IF(N1766="základní",J1766,0)</f>
        <v>0</v>
      </c>
      <c r="BF1766" s="228">
        <f>IF(N1766="snížená",J1766,0)</f>
        <v>0</v>
      </c>
      <c r="BG1766" s="228">
        <f>IF(N1766="zákl. přenesená",J1766,0)</f>
        <v>0</v>
      </c>
      <c r="BH1766" s="228">
        <f>IF(N1766="sníž. přenesená",J1766,0)</f>
        <v>0</v>
      </c>
      <c r="BI1766" s="228">
        <f>IF(N1766="nulová",J1766,0)</f>
        <v>0</v>
      </c>
      <c r="BJ1766" s="17" t="s">
        <v>147</v>
      </c>
      <c r="BK1766" s="228">
        <f>ROUND(I1766*H1766,2)</f>
        <v>0</v>
      </c>
      <c r="BL1766" s="17" t="s">
        <v>257</v>
      </c>
      <c r="BM1766" s="227" t="s">
        <v>1971</v>
      </c>
    </row>
    <row r="1767" s="13" customFormat="1">
      <c r="A1767" s="13"/>
      <c r="B1767" s="229"/>
      <c r="C1767" s="230"/>
      <c r="D1767" s="231" t="s">
        <v>149</v>
      </c>
      <c r="E1767" s="232" t="s">
        <v>1</v>
      </c>
      <c r="F1767" s="233" t="s">
        <v>1930</v>
      </c>
      <c r="G1767" s="230"/>
      <c r="H1767" s="232" t="s">
        <v>1</v>
      </c>
      <c r="I1767" s="234"/>
      <c r="J1767" s="230"/>
      <c r="K1767" s="230"/>
      <c r="L1767" s="235"/>
      <c r="M1767" s="236"/>
      <c r="N1767" s="237"/>
      <c r="O1767" s="237"/>
      <c r="P1767" s="237"/>
      <c r="Q1767" s="237"/>
      <c r="R1767" s="237"/>
      <c r="S1767" s="237"/>
      <c r="T1767" s="238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39" t="s">
        <v>149</v>
      </c>
      <c r="AU1767" s="239" t="s">
        <v>147</v>
      </c>
      <c r="AV1767" s="13" t="s">
        <v>81</v>
      </c>
      <c r="AW1767" s="13" t="s">
        <v>30</v>
      </c>
      <c r="AX1767" s="13" t="s">
        <v>73</v>
      </c>
      <c r="AY1767" s="239" t="s">
        <v>139</v>
      </c>
    </row>
    <row r="1768" s="13" customFormat="1">
      <c r="A1768" s="13"/>
      <c r="B1768" s="229"/>
      <c r="C1768" s="230"/>
      <c r="D1768" s="231" t="s">
        <v>149</v>
      </c>
      <c r="E1768" s="232" t="s">
        <v>1</v>
      </c>
      <c r="F1768" s="233" t="s">
        <v>187</v>
      </c>
      <c r="G1768" s="230"/>
      <c r="H1768" s="232" t="s">
        <v>1</v>
      </c>
      <c r="I1768" s="234"/>
      <c r="J1768" s="230"/>
      <c r="K1768" s="230"/>
      <c r="L1768" s="235"/>
      <c r="M1768" s="236"/>
      <c r="N1768" s="237"/>
      <c r="O1768" s="237"/>
      <c r="P1768" s="237"/>
      <c r="Q1768" s="237"/>
      <c r="R1768" s="237"/>
      <c r="S1768" s="237"/>
      <c r="T1768" s="238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T1768" s="239" t="s">
        <v>149</v>
      </c>
      <c r="AU1768" s="239" t="s">
        <v>147</v>
      </c>
      <c r="AV1768" s="13" t="s">
        <v>81</v>
      </c>
      <c r="AW1768" s="13" t="s">
        <v>30</v>
      </c>
      <c r="AX1768" s="13" t="s">
        <v>73</v>
      </c>
      <c r="AY1768" s="239" t="s">
        <v>139</v>
      </c>
    </row>
    <row r="1769" s="14" customFormat="1">
      <c r="A1769" s="14"/>
      <c r="B1769" s="240"/>
      <c r="C1769" s="241"/>
      <c r="D1769" s="231" t="s">
        <v>149</v>
      </c>
      <c r="E1769" s="242" t="s">
        <v>1</v>
      </c>
      <c r="F1769" s="243" t="s">
        <v>188</v>
      </c>
      <c r="G1769" s="241"/>
      <c r="H1769" s="244">
        <v>6.1950000000000003</v>
      </c>
      <c r="I1769" s="245"/>
      <c r="J1769" s="241"/>
      <c r="K1769" s="241"/>
      <c r="L1769" s="246"/>
      <c r="M1769" s="247"/>
      <c r="N1769" s="248"/>
      <c r="O1769" s="248"/>
      <c r="P1769" s="248"/>
      <c r="Q1769" s="248"/>
      <c r="R1769" s="248"/>
      <c r="S1769" s="248"/>
      <c r="T1769" s="249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T1769" s="250" t="s">
        <v>149</v>
      </c>
      <c r="AU1769" s="250" t="s">
        <v>147</v>
      </c>
      <c r="AV1769" s="14" t="s">
        <v>147</v>
      </c>
      <c r="AW1769" s="14" t="s">
        <v>30</v>
      </c>
      <c r="AX1769" s="14" t="s">
        <v>73</v>
      </c>
      <c r="AY1769" s="250" t="s">
        <v>139</v>
      </c>
    </row>
    <row r="1770" s="13" customFormat="1">
      <c r="A1770" s="13"/>
      <c r="B1770" s="229"/>
      <c r="C1770" s="230"/>
      <c r="D1770" s="231" t="s">
        <v>149</v>
      </c>
      <c r="E1770" s="232" t="s">
        <v>1</v>
      </c>
      <c r="F1770" s="233" t="s">
        <v>189</v>
      </c>
      <c r="G1770" s="230"/>
      <c r="H1770" s="232" t="s">
        <v>1</v>
      </c>
      <c r="I1770" s="234"/>
      <c r="J1770" s="230"/>
      <c r="K1770" s="230"/>
      <c r="L1770" s="235"/>
      <c r="M1770" s="236"/>
      <c r="N1770" s="237"/>
      <c r="O1770" s="237"/>
      <c r="P1770" s="237"/>
      <c r="Q1770" s="237"/>
      <c r="R1770" s="237"/>
      <c r="S1770" s="237"/>
      <c r="T1770" s="238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T1770" s="239" t="s">
        <v>149</v>
      </c>
      <c r="AU1770" s="239" t="s">
        <v>147</v>
      </c>
      <c r="AV1770" s="13" t="s">
        <v>81</v>
      </c>
      <c r="AW1770" s="13" t="s">
        <v>30</v>
      </c>
      <c r="AX1770" s="13" t="s">
        <v>73</v>
      </c>
      <c r="AY1770" s="239" t="s">
        <v>139</v>
      </c>
    </row>
    <row r="1771" s="14" customFormat="1">
      <c r="A1771" s="14"/>
      <c r="B1771" s="240"/>
      <c r="C1771" s="241"/>
      <c r="D1771" s="231" t="s">
        <v>149</v>
      </c>
      <c r="E1771" s="242" t="s">
        <v>1</v>
      </c>
      <c r="F1771" s="243" t="s">
        <v>190</v>
      </c>
      <c r="G1771" s="241"/>
      <c r="H1771" s="244">
        <v>2.508</v>
      </c>
      <c r="I1771" s="245"/>
      <c r="J1771" s="241"/>
      <c r="K1771" s="241"/>
      <c r="L1771" s="246"/>
      <c r="M1771" s="247"/>
      <c r="N1771" s="248"/>
      <c r="O1771" s="248"/>
      <c r="P1771" s="248"/>
      <c r="Q1771" s="248"/>
      <c r="R1771" s="248"/>
      <c r="S1771" s="248"/>
      <c r="T1771" s="249"/>
      <c r="U1771" s="14"/>
      <c r="V1771" s="14"/>
      <c r="W1771" s="14"/>
      <c r="X1771" s="14"/>
      <c r="Y1771" s="14"/>
      <c r="Z1771" s="14"/>
      <c r="AA1771" s="14"/>
      <c r="AB1771" s="14"/>
      <c r="AC1771" s="14"/>
      <c r="AD1771" s="14"/>
      <c r="AE1771" s="14"/>
      <c r="AT1771" s="250" t="s">
        <v>149</v>
      </c>
      <c r="AU1771" s="250" t="s">
        <v>147</v>
      </c>
      <c r="AV1771" s="14" t="s">
        <v>147</v>
      </c>
      <c r="AW1771" s="14" t="s">
        <v>30</v>
      </c>
      <c r="AX1771" s="14" t="s">
        <v>73</v>
      </c>
      <c r="AY1771" s="250" t="s">
        <v>139</v>
      </c>
    </row>
    <row r="1772" s="13" customFormat="1">
      <c r="A1772" s="13"/>
      <c r="B1772" s="229"/>
      <c r="C1772" s="230"/>
      <c r="D1772" s="231" t="s">
        <v>149</v>
      </c>
      <c r="E1772" s="232" t="s">
        <v>1</v>
      </c>
      <c r="F1772" s="233" t="s">
        <v>191</v>
      </c>
      <c r="G1772" s="230"/>
      <c r="H1772" s="232" t="s">
        <v>1</v>
      </c>
      <c r="I1772" s="234"/>
      <c r="J1772" s="230"/>
      <c r="K1772" s="230"/>
      <c r="L1772" s="235"/>
      <c r="M1772" s="236"/>
      <c r="N1772" s="237"/>
      <c r="O1772" s="237"/>
      <c r="P1772" s="237"/>
      <c r="Q1772" s="237"/>
      <c r="R1772" s="237"/>
      <c r="S1772" s="237"/>
      <c r="T1772" s="238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T1772" s="239" t="s">
        <v>149</v>
      </c>
      <c r="AU1772" s="239" t="s">
        <v>147</v>
      </c>
      <c r="AV1772" s="13" t="s">
        <v>81</v>
      </c>
      <c r="AW1772" s="13" t="s">
        <v>30</v>
      </c>
      <c r="AX1772" s="13" t="s">
        <v>73</v>
      </c>
      <c r="AY1772" s="239" t="s">
        <v>139</v>
      </c>
    </row>
    <row r="1773" s="14" customFormat="1">
      <c r="A1773" s="14"/>
      <c r="B1773" s="240"/>
      <c r="C1773" s="241"/>
      <c r="D1773" s="231" t="s">
        <v>149</v>
      </c>
      <c r="E1773" s="242" t="s">
        <v>1</v>
      </c>
      <c r="F1773" s="243" t="s">
        <v>192</v>
      </c>
      <c r="G1773" s="241"/>
      <c r="H1773" s="244">
        <v>1.006</v>
      </c>
      <c r="I1773" s="245"/>
      <c r="J1773" s="241"/>
      <c r="K1773" s="241"/>
      <c r="L1773" s="246"/>
      <c r="M1773" s="247"/>
      <c r="N1773" s="248"/>
      <c r="O1773" s="248"/>
      <c r="P1773" s="248"/>
      <c r="Q1773" s="248"/>
      <c r="R1773" s="248"/>
      <c r="S1773" s="248"/>
      <c r="T1773" s="249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T1773" s="250" t="s">
        <v>149</v>
      </c>
      <c r="AU1773" s="250" t="s">
        <v>147</v>
      </c>
      <c r="AV1773" s="14" t="s">
        <v>147</v>
      </c>
      <c r="AW1773" s="14" t="s">
        <v>30</v>
      </c>
      <c r="AX1773" s="14" t="s">
        <v>73</v>
      </c>
      <c r="AY1773" s="250" t="s">
        <v>139</v>
      </c>
    </row>
    <row r="1774" s="13" customFormat="1">
      <c r="A1774" s="13"/>
      <c r="B1774" s="229"/>
      <c r="C1774" s="230"/>
      <c r="D1774" s="231" t="s">
        <v>149</v>
      </c>
      <c r="E1774" s="232" t="s">
        <v>1</v>
      </c>
      <c r="F1774" s="233" t="s">
        <v>193</v>
      </c>
      <c r="G1774" s="230"/>
      <c r="H1774" s="232" t="s">
        <v>1</v>
      </c>
      <c r="I1774" s="234"/>
      <c r="J1774" s="230"/>
      <c r="K1774" s="230"/>
      <c r="L1774" s="235"/>
      <c r="M1774" s="236"/>
      <c r="N1774" s="237"/>
      <c r="O1774" s="237"/>
      <c r="P1774" s="237"/>
      <c r="Q1774" s="237"/>
      <c r="R1774" s="237"/>
      <c r="S1774" s="237"/>
      <c r="T1774" s="238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39" t="s">
        <v>149</v>
      </c>
      <c r="AU1774" s="239" t="s">
        <v>147</v>
      </c>
      <c r="AV1774" s="13" t="s">
        <v>81</v>
      </c>
      <c r="AW1774" s="13" t="s">
        <v>30</v>
      </c>
      <c r="AX1774" s="13" t="s">
        <v>73</v>
      </c>
      <c r="AY1774" s="239" t="s">
        <v>139</v>
      </c>
    </row>
    <row r="1775" s="14" customFormat="1">
      <c r="A1775" s="14"/>
      <c r="B1775" s="240"/>
      <c r="C1775" s="241"/>
      <c r="D1775" s="231" t="s">
        <v>149</v>
      </c>
      <c r="E1775" s="242" t="s">
        <v>1</v>
      </c>
      <c r="F1775" s="243" t="s">
        <v>194</v>
      </c>
      <c r="G1775" s="241"/>
      <c r="H1775" s="244">
        <v>1.5580000000000001</v>
      </c>
      <c r="I1775" s="245"/>
      <c r="J1775" s="241"/>
      <c r="K1775" s="241"/>
      <c r="L1775" s="246"/>
      <c r="M1775" s="247"/>
      <c r="N1775" s="248"/>
      <c r="O1775" s="248"/>
      <c r="P1775" s="248"/>
      <c r="Q1775" s="248"/>
      <c r="R1775" s="248"/>
      <c r="S1775" s="248"/>
      <c r="T1775" s="249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T1775" s="250" t="s">
        <v>149</v>
      </c>
      <c r="AU1775" s="250" t="s">
        <v>147</v>
      </c>
      <c r="AV1775" s="14" t="s">
        <v>147</v>
      </c>
      <c r="AW1775" s="14" t="s">
        <v>30</v>
      </c>
      <c r="AX1775" s="14" t="s">
        <v>73</v>
      </c>
      <c r="AY1775" s="250" t="s">
        <v>139</v>
      </c>
    </row>
    <row r="1776" s="13" customFormat="1">
      <c r="A1776" s="13"/>
      <c r="B1776" s="229"/>
      <c r="C1776" s="230"/>
      <c r="D1776" s="231" t="s">
        <v>149</v>
      </c>
      <c r="E1776" s="232" t="s">
        <v>1</v>
      </c>
      <c r="F1776" s="233" t="s">
        <v>195</v>
      </c>
      <c r="G1776" s="230"/>
      <c r="H1776" s="232" t="s">
        <v>1</v>
      </c>
      <c r="I1776" s="234"/>
      <c r="J1776" s="230"/>
      <c r="K1776" s="230"/>
      <c r="L1776" s="235"/>
      <c r="M1776" s="236"/>
      <c r="N1776" s="237"/>
      <c r="O1776" s="237"/>
      <c r="P1776" s="237"/>
      <c r="Q1776" s="237"/>
      <c r="R1776" s="237"/>
      <c r="S1776" s="237"/>
      <c r="T1776" s="238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39" t="s">
        <v>149</v>
      </c>
      <c r="AU1776" s="239" t="s">
        <v>147</v>
      </c>
      <c r="AV1776" s="13" t="s">
        <v>81</v>
      </c>
      <c r="AW1776" s="13" t="s">
        <v>30</v>
      </c>
      <c r="AX1776" s="13" t="s">
        <v>73</v>
      </c>
      <c r="AY1776" s="239" t="s">
        <v>139</v>
      </c>
    </row>
    <row r="1777" s="14" customFormat="1">
      <c r="A1777" s="14"/>
      <c r="B1777" s="240"/>
      <c r="C1777" s="241"/>
      <c r="D1777" s="231" t="s">
        <v>149</v>
      </c>
      <c r="E1777" s="242" t="s">
        <v>1</v>
      </c>
      <c r="F1777" s="243" t="s">
        <v>196</v>
      </c>
      <c r="G1777" s="241"/>
      <c r="H1777" s="244">
        <v>8.6809999999999992</v>
      </c>
      <c r="I1777" s="245"/>
      <c r="J1777" s="241"/>
      <c r="K1777" s="241"/>
      <c r="L1777" s="246"/>
      <c r="M1777" s="247"/>
      <c r="N1777" s="248"/>
      <c r="O1777" s="248"/>
      <c r="P1777" s="248"/>
      <c r="Q1777" s="248"/>
      <c r="R1777" s="248"/>
      <c r="S1777" s="248"/>
      <c r="T1777" s="249"/>
      <c r="U1777" s="14"/>
      <c r="V1777" s="14"/>
      <c r="W1777" s="14"/>
      <c r="X1777" s="14"/>
      <c r="Y1777" s="14"/>
      <c r="Z1777" s="14"/>
      <c r="AA1777" s="14"/>
      <c r="AB1777" s="14"/>
      <c r="AC1777" s="14"/>
      <c r="AD1777" s="14"/>
      <c r="AE1777" s="14"/>
      <c r="AT1777" s="250" t="s">
        <v>149</v>
      </c>
      <c r="AU1777" s="250" t="s">
        <v>147</v>
      </c>
      <c r="AV1777" s="14" t="s">
        <v>147</v>
      </c>
      <c r="AW1777" s="14" t="s">
        <v>30</v>
      </c>
      <c r="AX1777" s="14" t="s">
        <v>73</v>
      </c>
      <c r="AY1777" s="250" t="s">
        <v>139</v>
      </c>
    </row>
    <row r="1778" s="13" customFormat="1">
      <c r="A1778" s="13"/>
      <c r="B1778" s="229"/>
      <c r="C1778" s="230"/>
      <c r="D1778" s="231" t="s">
        <v>149</v>
      </c>
      <c r="E1778" s="232" t="s">
        <v>1</v>
      </c>
      <c r="F1778" s="233" t="s">
        <v>197</v>
      </c>
      <c r="G1778" s="230"/>
      <c r="H1778" s="232" t="s">
        <v>1</v>
      </c>
      <c r="I1778" s="234"/>
      <c r="J1778" s="230"/>
      <c r="K1778" s="230"/>
      <c r="L1778" s="235"/>
      <c r="M1778" s="236"/>
      <c r="N1778" s="237"/>
      <c r="O1778" s="237"/>
      <c r="P1778" s="237"/>
      <c r="Q1778" s="237"/>
      <c r="R1778" s="237"/>
      <c r="S1778" s="237"/>
      <c r="T1778" s="238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T1778" s="239" t="s">
        <v>149</v>
      </c>
      <c r="AU1778" s="239" t="s">
        <v>147</v>
      </c>
      <c r="AV1778" s="13" t="s">
        <v>81</v>
      </c>
      <c r="AW1778" s="13" t="s">
        <v>30</v>
      </c>
      <c r="AX1778" s="13" t="s">
        <v>73</v>
      </c>
      <c r="AY1778" s="239" t="s">
        <v>139</v>
      </c>
    </row>
    <row r="1779" s="14" customFormat="1">
      <c r="A1779" s="14"/>
      <c r="B1779" s="240"/>
      <c r="C1779" s="241"/>
      <c r="D1779" s="231" t="s">
        <v>149</v>
      </c>
      <c r="E1779" s="242" t="s">
        <v>1</v>
      </c>
      <c r="F1779" s="243" t="s">
        <v>198</v>
      </c>
      <c r="G1779" s="241"/>
      <c r="H1779" s="244">
        <v>20.257999999999999</v>
      </c>
      <c r="I1779" s="245"/>
      <c r="J1779" s="241"/>
      <c r="K1779" s="241"/>
      <c r="L1779" s="246"/>
      <c r="M1779" s="247"/>
      <c r="N1779" s="248"/>
      <c r="O1779" s="248"/>
      <c r="P1779" s="248"/>
      <c r="Q1779" s="248"/>
      <c r="R1779" s="248"/>
      <c r="S1779" s="248"/>
      <c r="T1779" s="249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T1779" s="250" t="s">
        <v>149</v>
      </c>
      <c r="AU1779" s="250" t="s">
        <v>147</v>
      </c>
      <c r="AV1779" s="14" t="s">
        <v>147</v>
      </c>
      <c r="AW1779" s="14" t="s">
        <v>30</v>
      </c>
      <c r="AX1779" s="14" t="s">
        <v>73</v>
      </c>
      <c r="AY1779" s="250" t="s">
        <v>139</v>
      </c>
    </row>
    <row r="1780" s="13" customFormat="1">
      <c r="A1780" s="13"/>
      <c r="B1780" s="229"/>
      <c r="C1780" s="230"/>
      <c r="D1780" s="231" t="s">
        <v>149</v>
      </c>
      <c r="E1780" s="232" t="s">
        <v>1</v>
      </c>
      <c r="F1780" s="233" t="s">
        <v>1931</v>
      </c>
      <c r="G1780" s="230"/>
      <c r="H1780" s="232" t="s">
        <v>1</v>
      </c>
      <c r="I1780" s="234"/>
      <c r="J1780" s="230"/>
      <c r="K1780" s="230"/>
      <c r="L1780" s="235"/>
      <c r="M1780" s="236"/>
      <c r="N1780" s="237"/>
      <c r="O1780" s="237"/>
      <c r="P1780" s="237"/>
      <c r="Q1780" s="237"/>
      <c r="R1780" s="237"/>
      <c r="S1780" s="237"/>
      <c r="T1780" s="238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T1780" s="239" t="s">
        <v>149</v>
      </c>
      <c r="AU1780" s="239" t="s">
        <v>147</v>
      </c>
      <c r="AV1780" s="13" t="s">
        <v>81</v>
      </c>
      <c r="AW1780" s="13" t="s">
        <v>30</v>
      </c>
      <c r="AX1780" s="13" t="s">
        <v>73</v>
      </c>
      <c r="AY1780" s="239" t="s">
        <v>139</v>
      </c>
    </row>
    <row r="1781" s="13" customFormat="1">
      <c r="A1781" s="13"/>
      <c r="B1781" s="229"/>
      <c r="C1781" s="230"/>
      <c r="D1781" s="231" t="s">
        <v>149</v>
      </c>
      <c r="E1781" s="232" t="s">
        <v>1</v>
      </c>
      <c r="F1781" s="233" t="s">
        <v>187</v>
      </c>
      <c r="G1781" s="230"/>
      <c r="H1781" s="232" t="s">
        <v>1</v>
      </c>
      <c r="I1781" s="234"/>
      <c r="J1781" s="230"/>
      <c r="K1781" s="230"/>
      <c r="L1781" s="235"/>
      <c r="M1781" s="236"/>
      <c r="N1781" s="237"/>
      <c r="O1781" s="237"/>
      <c r="P1781" s="237"/>
      <c r="Q1781" s="237"/>
      <c r="R1781" s="237"/>
      <c r="S1781" s="237"/>
      <c r="T1781" s="238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T1781" s="239" t="s">
        <v>149</v>
      </c>
      <c r="AU1781" s="239" t="s">
        <v>147</v>
      </c>
      <c r="AV1781" s="13" t="s">
        <v>81</v>
      </c>
      <c r="AW1781" s="13" t="s">
        <v>30</v>
      </c>
      <c r="AX1781" s="13" t="s">
        <v>73</v>
      </c>
      <c r="AY1781" s="239" t="s">
        <v>139</v>
      </c>
    </row>
    <row r="1782" s="14" customFormat="1">
      <c r="A1782" s="14"/>
      <c r="B1782" s="240"/>
      <c r="C1782" s="241"/>
      <c r="D1782" s="231" t="s">
        <v>149</v>
      </c>
      <c r="E1782" s="242" t="s">
        <v>1</v>
      </c>
      <c r="F1782" s="243" t="s">
        <v>221</v>
      </c>
      <c r="G1782" s="241"/>
      <c r="H1782" s="244">
        <v>30.613</v>
      </c>
      <c r="I1782" s="245"/>
      <c r="J1782" s="241"/>
      <c r="K1782" s="241"/>
      <c r="L1782" s="246"/>
      <c r="M1782" s="247"/>
      <c r="N1782" s="248"/>
      <c r="O1782" s="248"/>
      <c r="P1782" s="248"/>
      <c r="Q1782" s="248"/>
      <c r="R1782" s="248"/>
      <c r="S1782" s="248"/>
      <c r="T1782" s="249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T1782" s="250" t="s">
        <v>149</v>
      </c>
      <c r="AU1782" s="250" t="s">
        <v>147</v>
      </c>
      <c r="AV1782" s="14" t="s">
        <v>147</v>
      </c>
      <c r="AW1782" s="14" t="s">
        <v>30</v>
      </c>
      <c r="AX1782" s="14" t="s">
        <v>73</v>
      </c>
      <c r="AY1782" s="250" t="s">
        <v>139</v>
      </c>
    </row>
    <row r="1783" s="13" customFormat="1">
      <c r="A1783" s="13"/>
      <c r="B1783" s="229"/>
      <c r="C1783" s="230"/>
      <c r="D1783" s="231" t="s">
        <v>149</v>
      </c>
      <c r="E1783" s="232" t="s">
        <v>1</v>
      </c>
      <c r="F1783" s="233" t="s">
        <v>189</v>
      </c>
      <c r="G1783" s="230"/>
      <c r="H1783" s="232" t="s">
        <v>1</v>
      </c>
      <c r="I1783" s="234"/>
      <c r="J1783" s="230"/>
      <c r="K1783" s="230"/>
      <c r="L1783" s="235"/>
      <c r="M1783" s="236"/>
      <c r="N1783" s="237"/>
      <c r="O1783" s="237"/>
      <c r="P1783" s="237"/>
      <c r="Q1783" s="237"/>
      <c r="R1783" s="237"/>
      <c r="S1783" s="237"/>
      <c r="T1783" s="238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39" t="s">
        <v>149</v>
      </c>
      <c r="AU1783" s="239" t="s">
        <v>147</v>
      </c>
      <c r="AV1783" s="13" t="s">
        <v>81</v>
      </c>
      <c r="AW1783" s="13" t="s">
        <v>30</v>
      </c>
      <c r="AX1783" s="13" t="s">
        <v>73</v>
      </c>
      <c r="AY1783" s="239" t="s">
        <v>139</v>
      </c>
    </row>
    <row r="1784" s="14" customFormat="1">
      <c r="A1784" s="14"/>
      <c r="B1784" s="240"/>
      <c r="C1784" s="241"/>
      <c r="D1784" s="231" t="s">
        <v>149</v>
      </c>
      <c r="E1784" s="242" t="s">
        <v>1</v>
      </c>
      <c r="F1784" s="243" t="s">
        <v>222</v>
      </c>
      <c r="G1784" s="241"/>
      <c r="H1784" s="244">
        <v>18.82</v>
      </c>
      <c r="I1784" s="245"/>
      <c r="J1784" s="241"/>
      <c r="K1784" s="241"/>
      <c r="L1784" s="246"/>
      <c r="M1784" s="247"/>
      <c r="N1784" s="248"/>
      <c r="O1784" s="248"/>
      <c r="P1784" s="248"/>
      <c r="Q1784" s="248"/>
      <c r="R1784" s="248"/>
      <c r="S1784" s="248"/>
      <c r="T1784" s="249"/>
      <c r="U1784" s="14"/>
      <c r="V1784" s="14"/>
      <c r="W1784" s="14"/>
      <c r="X1784" s="14"/>
      <c r="Y1784" s="14"/>
      <c r="Z1784" s="14"/>
      <c r="AA1784" s="14"/>
      <c r="AB1784" s="14"/>
      <c r="AC1784" s="14"/>
      <c r="AD1784" s="14"/>
      <c r="AE1784" s="14"/>
      <c r="AT1784" s="250" t="s">
        <v>149</v>
      </c>
      <c r="AU1784" s="250" t="s">
        <v>147</v>
      </c>
      <c r="AV1784" s="14" t="s">
        <v>147</v>
      </c>
      <c r="AW1784" s="14" t="s">
        <v>30</v>
      </c>
      <c r="AX1784" s="14" t="s">
        <v>73</v>
      </c>
      <c r="AY1784" s="250" t="s">
        <v>139</v>
      </c>
    </row>
    <row r="1785" s="13" customFormat="1">
      <c r="A1785" s="13"/>
      <c r="B1785" s="229"/>
      <c r="C1785" s="230"/>
      <c r="D1785" s="231" t="s">
        <v>149</v>
      </c>
      <c r="E1785" s="232" t="s">
        <v>1</v>
      </c>
      <c r="F1785" s="233" t="s">
        <v>191</v>
      </c>
      <c r="G1785" s="230"/>
      <c r="H1785" s="232" t="s">
        <v>1</v>
      </c>
      <c r="I1785" s="234"/>
      <c r="J1785" s="230"/>
      <c r="K1785" s="230"/>
      <c r="L1785" s="235"/>
      <c r="M1785" s="236"/>
      <c r="N1785" s="237"/>
      <c r="O1785" s="237"/>
      <c r="P1785" s="237"/>
      <c r="Q1785" s="237"/>
      <c r="R1785" s="237"/>
      <c r="S1785" s="237"/>
      <c r="T1785" s="238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T1785" s="239" t="s">
        <v>149</v>
      </c>
      <c r="AU1785" s="239" t="s">
        <v>147</v>
      </c>
      <c r="AV1785" s="13" t="s">
        <v>81</v>
      </c>
      <c r="AW1785" s="13" t="s">
        <v>30</v>
      </c>
      <c r="AX1785" s="13" t="s">
        <v>73</v>
      </c>
      <c r="AY1785" s="239" t="s">
        <v>139</v>
      </c>
    </row>
    <row r="1786" s="14" customFormat="1">
      <c r="A1786" s="14"/>
      <c r="B1786" s="240"/>
      <c r="C1786" s="241"/>
      <c r="D1786" s="231" t="s">
        <v>149</v>
      </c>
      <c r="E1786" s="242" t="s">
        <v>1</v>
      </c>
      <c r="F1786" s="243" t="s">
        <v>223</v>
      </c>
      <c r="G1786" s="241"/>
      <c r="H1786" s="244">
        <v>11.558</v>
      </c>
      <c r="I1786" s="245"/>
      <c r="J1786" s="241"/>
      <c r="K1786" s="241"/>
      <c r="L1786" s="246"/>
      <c r="M1786" s="247"/>
      <c r="N1786" s="248"/>
      <c r="O1786" s="248"/>
      <c r="P1786" s="248"/>
      <c r="Q1786" s="248"/>
      <c r="R1786" s="248"/>
      <c r="S1786" s="248"/>
      <c r="T1786" s="249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T1786" s="250" t="s">
        <v>149</v>
      </c>
      <c r="AU1786" s="250" t="s">
        <v>147</v>
      </c>
      <c r="AV1786" s="14" t="s">
        <v>147</v>
      </c>
      <c r="AW1786" s="14" t="s">
        <v>30</v>
      </c>
      <c r="AX1786" s="14" t="s">
        <v>73</v>
      </c>
      <c r="AY1786" s="250" t="s">
        <v>139</v>
      </c>
    </row>
    <row r="1787" s="13" customFormat="1">
      <c r="A1787" s="13"/>
      <c r="B1787" s="229"/>
      <c r="C1787" s="230"/>
      <c r="D1787" s="231" t="s">
        <v>149</v>
      </c>
      <c r="E1787" s="232" t="s">
        <v>1</v>
      </c>
      <c r="F1787" s="233" t="s">
        <v>193</v>
      </c>
      <c r="G1787" s="230"/>
      <c r="H1787" s="232" t="s">
        <v>1</v>
      </c>
      <c r="I1787" s="234"/>
      <c r="J1787" s="230"/>
      <c r="K1787" s="230"/>
      <c r="L1787" s="235"/>
      <c r="M1787" s="236"/>
      <c r="N1787" s="237"/>
      <c r="O1787" s="237"/>
      <c r="P1787" s="237"/>
      <c r="Q1787" s="237"/>
      <c r="R1787" s="237"/>
      <c r="S1787" s="237"/>
      <c r="T1787" s="238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T1787" s="239" t="s">
        <v>149</v>
      </c>
      <c r="AU1787" s="239" t="s">
        <v>147</v>
      </c>
      <c r="AV1787" s="13" t="s">
        <v>81</v>
      </c>
      <c r="AW1787" s="13" t="s">
        <v>30</v>
      </c>
      <c r="AX1787" s="13" t="s">
        <v>73</v>
      </c>
      <c r="AY1787" s="239" t="s">
        <v>139</v>
      </c>
    </row>
    <row r="1788" s="14" customFormat="1">
      <c r="A1788" s="14"/>
      <c r="B1788" s="240"/>
      <c r="C1788" s="241"/>
      <c r="D1788" s="231" t="s">
        <v>149</v>
      </c>
      <c r="E1788" s="242" t="s">
        <v>1</v>
      </c>
      <c r="F1788" s="243" t="s">
        <v>224</v>
      </c>
      <c r="G1788" s="241"/>
      <c r="H1788" s="244">
        <v>15.627000000000001</v>
      </c>
      <c r="I1788" s="245"/>
      <c r="J1788" s="241"/>
      <c r="K1788" s="241"/>
      <c r="L1788" s="246"/>
      <c r="M1788" s="247"/>
      <c r="N1788" s="248"/>
      <c r="O1788" s="248"/>
      <c r="P1788" s="248"/>
      <c r="Q1788" s="248"/>
      <c r="R1788" s="248"/>
      <c r="S1788" s="248"/>
      <c r="T1788" s="249"/>
      <c r="U1788" s="14"/>
      <c r="V1788" s="14"/>
      <c r="W1788" s="14"/>
      <c r="X1788" s="14"/>
      <c r="Y1788" s="14"/>
      <c r="Z1788" s="14"/>
      <c r="AA1788" s="14"/>
      <c r="AB1788" s="14"/>
      <c r="AC1788" s="14"/>
      <c r="AD1788" s="14"/>
      <c r="AE1788" s="14"/>
      <c r="AT1788" s="250" t="s">
        <v>149</v>
      </c>
      <c r="AU1788" s="250" t="s">
        <v>147</v>
      </c>
      <c r="AV1788" s="14" t="s">
        <v>147</v>
      </c>
      <c r="AW1788" s="14" t="s">
        <v>30</v>
      </c>
      <c r="AX1788" s="14" t="s">
        <v>73</v>
      </c>
      <c r="AY1788" s="250" t="s">
        <v>139</v>
      </c>
    </row>
    <row r="1789" s="13" customFormat="1">
      <c r="A1789" s="13"/>
      <c r="B1789" s="229"/>
      <c r="C1789" s="230"/>
      <c r="D1789" s="231" t="s">
        <v>149</v>
      </c>
      <c r="E1789" s="232" t="s">
        <v>1</v>
      </c>
      <c r="F1789" s="233" t="s">
        <v>225</v>
      </c>
      <c r="G1789" s="230"/>
      <c r="H1789" s="232" t="s">
        <v>1</v>
      </c>
      <c r="I1789" s="234"/>
      <c r="J1789" s="230"/>
      <c r="K1789" s="230"/>
      <c r="L1789" s="235"/>
      <c r="M1789" s="236"/>
      <c r="N1789" s="237"/>
      <c r="O1789" s="237"/>
      <c r="P1789" s="237"/>
      <c r="Q1789" s="237"/>
      <c r="R1789" s="237"/>
      <c r="S1789" s="237"/>
      <c r="T1789" s="238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T1789" s="239" t="s">
        <v>149</v>
      </c>
      <c r="AU1789" s="239" t="s">
        <v>147</v>
      </c>
      <c r="AV1789" s="13" t="s">
        <v>81</v>
      </c>
      <c r="AW1789" s="13" t="s">
        <v>30</v>
      </c>
      <c r="AX1789" s="13" t="s">
        <v>73</v>
      </c>
      <c r="AY1789" s="239" t="s">
        <v>139</v>
      </c>
    </row>
    <row r="1790" s="14" customFormat="1">
      <c r="A1790" s="14"/>
      <c r="B1790" s="240"/>
      <c r="C1790" s="241"/>
      <c r="D1790" s="231" t="s">
        <v>149</v>
      </c>
      <c r="E1790" s="242" t="s">
        <v>1</v>
      </c>
      <c r="F1790" s="243" t="s">
        <v>226</v>
      </c>
      <c r="G1790" s="241"/>
      <c r="H1790" s="244">
        <v>33.381</v>
      </c>
      <c r="I1790" s="245"/>
      <c r="J1790" s="241"/>
      <c r="K1790" s="241"/>
      <c r="L1790" s="246"/>
      <c r="M1790" s="247"/>
      <c r="N1790" s="248"/>
      <c r="O1790" s="248"/>
      <c r="P1790" s="248"/>
      <c r="Q1790" s="248"/>
      <c r="R1790" s="248"/>
      <c r="S1790" s="248"/>
      <c r="T1790" s="249"/>
      <c r="U1790" s="14"/>
      <c r="V1790" s="14"/>
      <c r="W1790" s="14"/>
      <c r="X1790" s="14"/>
      <c r="Y1790" s="14"/>
      <c r="Z1790" s="14"/>
      <c r="AA1790" s="14"/>
      <c r="AB1790" s="14"/>
      <c r="AC1790" s="14"/>
      <c r="AD1790" s="14"/>
      <c r="AE1790" s="14"/>
      <c r="AT1790" s="250" t="s">
        <v>149</v>
      </c>
      <c r="AU1790" s="250" t="s">
        <v>147</v>
      </c>
      <c r="AV1790" s="14" t="s">
        <v>147</v>
      </c>
      <c r="AW1790" s="14" t="s">
        <v>30</v>
      </c>
      <c r="AX1790" s="14" t="s">
        <v>73</v>
      </c>
      <c r="AY1790" s="250" t="s">
        <v>139</v>
      </c>
    </row>
    <row r="1791" s="13" customFormat="1">
      <c r="A1791" s="13"/>
      <c r="B1791" s="229"/>
      <c r="C1791" s="230"/>
      <c r="D1791" s="231" t="s">
        <v>149</v>
      </c>
      <c r="E1791" s="232" t="s">
        <v>1</v>
      </c>
      <c r="F1791" s="233" t="s">
        <v>197</v>
      </c>
      <c r="G1791" s="230"/>
      <c r="H1791" s="232" t="s">
        <v>1</v>
      </c>
      <c r="I1791" s="234"/>
      <c r="J1791" s="230"/>
      <c r="K1791" s="230"/>
      <c r="L1791" s="235"/>
      <c r="M1791" s="236"/>
      <c r="N1791" s="237"/>
      <c r="O1791" s="237"/>
      <c r="P1791" s="237"/>
      <c r="Q1791" s="237"/>
      <c r="R1791" s="237"/>
      <c r="S1791" s="237"/>
      <c r="T1791" s="238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T1791" s="239" t="s">
        <v>149</v>
      </c>
      <c r="AU1791" s="239" t="s">
        <v>147</v>
      </c>
      <c r="AV1791" s="13" t="s">
        <v>81</v>
      </c>
      <c r="AW1791" s="13" t="s">
        <v>30</v>
      </c>
      <c r="AX1791" s="13" t="s">
        <v>73</v>
      </c>
      <c r="AY1791" s="239" t="s">
        <v>139</v>
      </c>
    </row>
    <row r="1792" s="14" customFormat="1">
      <c r="A1792" s="14"/>
      <c r="B1792" s="240"/>
      <c r="C1792" s="241"/>
      <c r="D1792" s="231" t="s">
        <v>149</v>
      </c>
      <c r="E1792" s="242" t="s">
        <v>1</v>
      </c>
      <c r="F1792" s="243" t="s">
        <v>227</v>
      </c>
      <c r="G1792" s="241"/>
      <c r="H1792" s="244">
        <v>55.362000000000002</v>
      </c>
      <c r="I1792" s="245"/>
      <c r="J1792" s="241"/>
      <c r="K1792" s="241"/>
      <c r="L1792" s="246"/>
      <c r="M1792" s="247"/>
      <c r="N1792" s="248"/>
      <c r="O1792" s="248"/>
      <c r="P1792" s="248"/>
      <c r="Q1792" s="248"/>
      <c r="R1792" s="248"/>
      <c r="S1792" s="248"/>
      <c r="T1792" s="249"/>
      <c r="U1792" s="14"/>
      <c r="V1792" s="14"/>
      <c r="W1792" s="14"/>
      <c r="X1792" s="14"/>
      <c r="Y1792" s="14"/>
      <c r="Z1792" s="14"/>
      <c r="AA1792" s="14"/>
      <c r="AB1792" s="14"/>
      <c r="AC1792" s="14"/>
      <c r="AD1792" s="14"/>
      <c r="AE1792" s="14"/>
      <c r="AT1792" s="250" t="s">
        <v>149</v>
      </c>
      <c r="AU1792" s="250" t="s">
        <v>147</v>
      </c>
      <c r="AV1792" s="14" t="s">
        <v>147</v>
      </c>
      <c r="AW1792" s="14" t="s">
        <v>30</v>
      </c>
      <c r="AX1792" s="14" t="s">
        <v>73</v>
      </c>
      <c r="AY1792" s="250" t="s">
        <v>139</v>
      </c>
    </row>
    <row r="1793" s="13" customFormat="1">
      <c r="A1793" s="13"/>
      <c r="B1793" s="229"/>
      <c r="C1793" s="230"/>
      <c r="D1793" s="231" t="s">
        <v>149</v>
      </c>
      <c r="E1793" s="232" t="s">
        <v>1</v>
      </c>
      <c r="F1793" s="233" t="s">
        <v>228</v>
      </c>
      <c r="G1793" s="230"/>
      <c r="H1793" s="232" t="s">
        <v>1</v>
      </c>
      <c r="I1793" s="234"/>
      <c r="J1793" s="230"/>
      <c r="K1793" s="230"/>
      <c r="L1793" s="235"/>
      <c r="M1793" s="236"/>
      <c r="N1793" s="237"/>
      <c r="O1793" s="237"/>
      <c r="P1793" s="237"/>
      <c r="Q1793" s="237"/>
      <c r="R1793" s="237"/>
      <c r="S1793" s="237"/>
      <c r="T1793" s="238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T1793" s="239" t="s">
        <v>149</v>
      </c>
      <c r="AU1793" s="239" t="s">
        <v>147</v>
      </c>
      <c r="AV1793" s="13" t="s">
        <v>81</v>
      </c>
      <c r="AW1793" s="13" t="s">
        <v>30</v>
      </c>
      <c r="AX1793" s="13" t="s">
        <v>73</v>
      </c>
      <c r="AY1793" s="239" t="s">
        <v>139</v>
      </c>
    </row>
    <row r="1794" s="13" customFormat="1">
      <c r="A1794" s="13"/>
      <c r="B1794" s="229"/>
      <c r="C1794" s="230"/>
      <c r="D1794" s="231" t="s">
        <v>149</v>
      </c>
      <c r="E1794" s="232" t="s">
        <v>1</v>
      </c>
      <c r="F1794" s="233" t="s">
        <v>229</v>
      </c>
      <c r="G1794" s="230"/>
      <c r="H1794" s="232" t="s">
        <v>1</v>
      </c>
      <c r="I1794" s="234"/>
      <c r="J1794" s="230"/>
      <c r="K1794" s="230"/>
      <c r="L1794" s="235"/>
      <c r="M1794" s="236"/>
      <c r="N1794" s="237"/>
      <c r="O1794" s="237"/>
      <c r="P1794" s="237"/>
      <c r="Q1794" s="237"/>
      <c r="R1794" s="237"/>
      <c r="S1794" s="237"/>
      <c r="T1794" s="238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T1794" s="239" t="s">
        <v>149</v>
      </c>
      <c r="AU1794" s="239" t="s">
        <v>147</v>
      </c>
      <c r="AV1794" s="13" t="s">
        <v>81</v>
      </c>
      <c r="AW1794" s="13" t="s">
        <v>30</v>
      </c>
      <c r="AX1794" s="13" t="s">
        <v>73</v>
      </c>
      <c r="AY1794" s="239" t="s">
        <v>139</v>
      </c>
    </row>
    <row r="1795" s="14" customFormat="1">
      <c r="A1795" s="14"/>
      <c r="B1795" s="240"/>
      <c r="C1795" s="241"/>
      <c r="D1795" s="231" t="s">
        <v>149</v>
      </c>
      <c r="E1795" s="242" t="s">
        <v>1</v>
      </c>
      <c r="F1795" s="243" t="s">
        <v>230</v>
      </c>
      <c r="G1795" s="241"/>
      <c r="H1795" s="244">
        <v>-14.103999999999999</v>
      </c>
      <c r="I1795" s="245"/>
      <c r="J1795" s="241"/>
      <c r="K1795" s="241"/>
      <c r="L1795" s="246"/>
      <c r="M1795" s="247"/>
      <c r="N1795" s="248"/>
      <c r="O1795" s="248"/>
      <c r="P1795" s="248"/>
      <c r="Q1795" s="248"/>
      <c r="R1795" s="248"/>
      <c r="S1795" s="248"/>
      <c r="T1795" s="249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T1795" s="250" t="s">
        <v>149</v>
      </c>
      <c r="AU1795" s="250" t="s">
        <v>147</v>
      </c>
      <c r="AV1795" s="14" t="s">
        <v>147</v>
      </c>
      <c r="AW1795" s="14" t="s">
        <v>30</v>
      </c>
      <c r="AX1795" s="14" t="s">
        <v>73</v>
      </c>
      <c r="AY1795" s="250" t="s">
        <v>139</v>
      </c>
    </row>
    <row r="1796" s="13" customFormat="1">
      <c r="A1796" s="13"/>
      <c r="B1796" s="229"/>
      <c r="C1796" s="230"/>
      <c r="D1796" s="231" t="s">
        <v>149</v>
      </c>
      <c r="E1796" s="232" t="s">
        <v>1</v>
      </c>
      <c r="F1796" s="233" t="s">
        <v>231</v>
      </c>
      <c r="G1796" s="230"/>
      <c r="H1796" s="232" t="s">
        <v>1</v>
      </c>
      <c r="I1796" s="234"/>
      <c r="J1796" s="230"/>
      <c r="K1796" s="230"/>
      <c r="L1796" s="235"/>
      <c r="M1796" s="236"/>
      <c r="N1796" s="237"/>
      <c r="O1796" s="237"/>
      <c r="P1796" s="237"/>
      <c r="Q1796" s="237"/>
      <c r="R1796" s="237"/>
      <c r="S1796" s="237"/>
      <c r="T1796" s="238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39" t="s">
        <v>149</v>
      </c>
      <c r="AU1796" s="239" t="s">
        <v>147</v>
      </c>
      <c r="AV1796" s="13" t="s">
        <v>81</v>
      </c>
      <c r="AW1796" s="13" t="s">
        <v>30</v>
      </c>
      <c r="AX1796" s="13" t="s">
        <v>73</v>
      </c>
      <c r="AY1796" s="239" t="s">
        <v>139</v>
      </c>
    </row>
    <row r="1797" s="14" customFormat="1">
      <c r="A1797" s="14"/>
      <c r="B1797" s="240"/>
      <c r="C1797" s="241"/>
      <c r="D1797" s="231" t="s">
        <v>149</v>
      </c>
      <c r="E1797" s="242" t="s">
        <v>1</v>
      </c>
      <c r="F1797" s="243" t="s">
        <v>232</v>
      </c>
      <c r="G1797" s="241"/>
      <c r="H1797" s="244">
        <v>-5.1600000000000001</v>
      </c>
      <c r="I1797" s="245"/>
      <c r="J1797" s="241"/>
      <c r="K1797" s="241"/>
      <c r="L1797" s="246"/>
      <c r="M1797" s="247"/>
      <c r="N1797" s="248"/>
      <c r="O1797" s="248"/>
      <c r="P1797" s="248"/>
      <c r="Q1797" s="248"/>
      <c r="R1797" s="248"/>
      <c r="S1797" s="248"/>
      <c r="T1797" s="249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50" t="s">
        <v>149</v>
      </c>
      <c r="AU1797" s="250" t="s">
        <v>147</v>
      </c>
      <c r="AV1797" s="14" t="s">
        <v>147</v>
      </c>
      <c r="AW1797" s="14" t="s">
        <v>30</v>
      </c>
      <c r="AX1797" s="14" t="s">
        <v>73</v>
      </c>
      <c r="AY1797" s="250" t="s">
        <v>139</v>
      </c>
    </row>
    <row r="1798" s="15" customFormat="1">
      <c r="A1798" s="15"/>
      <c r="B1798" s="262"/>
      <c r="C1798" s="263"/>
      <c r="D1798" s="231" t="s">
        <v>149</v>
      </c>
      <c r="E1798" s="264" t="s">
        <v>1</v>
      </c>
      <c r="F1798" s="265" t="s">
        <v>170</v>
      </c>
      <c r="G1798" s="263"/>
      <c r="H1798" s="266">
        <v>186.30299999999997</v>
      </c>
      <c r="I1798" s="267"/>
      <c r="J1798" s="263"/>
      <c r="K1798" s="263"/>
      <c r="L1798" s="268"/>
      <c r="M1798" s="269"/>
      <c r="N1798" s="270"/>
      <c r="O1798" s="270"/>
      <c r="P1798" s="270"/>
      <c r="Q1798" s="270"/>
      <c r="R1798" s="270"/>
      <c r="S1798" s="270"/>
      <c r="T1798" s="271"/>
      <c r="U1798" s="15"/>
      <c r="V1798" s="15"/>
      <c r="W1798" s="15"/>
      <c r="X1798" s="15"/>
      <c r="Y1798" s="15"/>
      <c r="Z1798" s="15"/>
      <c r="AA1798" s="15"/>
      <c r="AB1798" s="15"/>
      <c r="AC1798" s="15"/>
      <c r="AD1798" s="15"/>
      <c r="AE1798" s="15"/>
      <c r="AT1798" s="272" t="s">
        <v>149</v>
      </c>
      <c r="AU1798" s="272" t="s">
        <v>147</v>
      </c>
      <c r="AV1798" s="15" t="s">
        <v>146</v>
      </c>
      <c r="AW1798" s="15" t="s">
        <v>30</v>
      </c>
      <c r="AX1798" s="15" t="s">
        <v>81</v>
      </c>
      <c r="AY1798" s="272" t="s">
        <v>139</v>
      </c>
    </row>
    <row r="1799" s="2" customFormat="1" ht="33" customHeight="1">
      <c r="A1799" s="38"/>
      <c r="B1799" s="39"/>
      <c r="C1799" s="215" t="s">
        <v>1972</v>
      </c>
      <c r="D1799" s="215" t="s">
        <v>142</v>
      </c>
      <c r="E1799" s="216" t="s">
        <v>1973</v>
      </c>
      <c r="F1799" s="217" t="s">
        <v>1974</v>
      </c>
      <c r="G1799" s="218" t="s">
        <v>166</v>
      </c>
      <c r="H1799" s="219">
        <v>186.303</v>
      </c>
      <c r="I1799" s="220"/>
      <c r="J1799" s="221">
        <f>ROUND(I1799*H1799,2)</f>
        <v>0</v>
      </c>
      <c r="K1799" s="222"/>
      <c r="L1799" s="44"/>
      <c r="M1799" s="223" t="s">
        <v>1</v>
      </c>
      <c r="N1799" s="224" t="s">
        <v>39</v>
      </c>
      <c r="O1799" s="91"/>
      <c r="P1799" s="225">
        <f>O1799*H1799</f>
        <v>0</v>
      </c>
      <c r="Q1799" s="225">
        <v>0.00029</v>
      </c>
      <c r="R1799" s="225">
        <f>Q1799*H1799</f>
        <v>0.054027869999999999</v>
      </c>
      <c r="S1799" s="225">
        <v>0</v>
      </c>
      <c r="T1799" s="226">
        <f>S1799*H1799</f>
        <v>0</v>
      </c>
      <c r="U1799" s="38"/>
      <c r="V1799" s="38"/>
      <c r="W1799" s="38"/>
      <c r="X1799" s="38"/>
      <c r="Y1799" s="38"/>
      <c r="Z1799" s="38"/>
      <c r="AA1799" s="38"/>
      <c r="AB1799" s="38"/>
      <c r="AC1799" s="38"/>
      <c r="AD1799" s="38"/>
      <c r="AE1799" s="38"/>
      <c r="AR1799" s="227" t="s">
        <v>257</v>
      </c>
      <c r="AT1799" s="227" t="s">
        <v>142</v>
      </c>
      <c r="AU1799" s="227" t="s">
        <v>147</v>
      </c>
      <c r="AY1799" s="17" t="s">
        <v>139</v>
      </c>
      <c r="BE1799" s="228">
        <f>IF(N1799="základní",J1799,0)</f>
        <v>0</v>
      </c>
      <c r="BF1799" s="228">
        <f>IF(N1799="snížená",J1799,0)</f>
        <v>0</v>
      </c>
      <c r="BG1799" s="228">
        <f>IF(N1799="zákl. přenesená",J1799,0)</f>
        <v>0</v>
      </c>
      <c r="BH1799" s="228">
        <f>IF(N1799="sníž. přenesená",J1799,0)</f>
        <v>0</v>
      </c>
      <c r="BI1799" s="228">
        <f>IF(N1799="nulová",J1799,0)</f>
        <v>0</v>
      </c>
      <c r="BJ1799" s="17" t="s">
        <v>147</v>
      </c>
      <c r="BK1799" s="228">
        <f>ROUND(I1799*H1799,2)</f>
        <v>0</v>
      </c>
      <c r="BL1799" s="17" t="s">
        <v>257</v>
      </c>
      <c r="BM1799" s="227" t="s">
        <v>1975</v>
      </c>
    </row>
    <row r="1800" s="13" customFormat="1">
      <c r="A1800" s="13"/>
      <c r="B1800" s="229"/>
      <c r="C1800" s="230"/>
      <c r="D1800" s="231" t="s">
        <v>149</v>
      </c>
      <c r="E1800" s="232" t="s">
        <v>1</v>
      </c>
      <c r="F1800" s="233" t="s">
        <v>1930</v>
      </c>
      <c r="G1800" s="230"/>
      <c r="H1800" s="232" t="s">
        <v>1</v>
      </c>
      <c r="I1800" s="234"/>
      <c r="J1800" s="230"/>
      <c r="K1800" s="230"/>
      <c r="L1800" s="235"/>
      <c r="M1800" s="236"/>
      <c r="N1800" s="237"/>
      <c r="O1800" s="237"/>
      <c r="P1800" s="237"/>
      <c r="Q1800" s="237"/>
      <c r="R1800" s="237"/>
      <c r="S1800" s="237"/>
      <c r="T1800" s="238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39" t="s">
        <v>149</v>
      </c>
      <c r="AU1800" s="239" t="s">
        <v>147</v>
      </c>
      <c r="AV1800" s="13" t="s">
        <v>81</v>
      </c>
      <c r="AW1800" s="13" t="s">
        <v>30</v>
      </c>
      <c r="AX1800" s="13" t="s">
        <v>73</v>
      </c>
      <c r="AY1800" s="239" t="s">
        <v>139</v>
      </c>
    </row>
    <row r="1801" s="13" customFormat="1">
      <c r="A1801" s="13"/>
      <c r="B1801" s="229"/>
      <c r="C1801" s="230"/>
      <c r="D1801" s="231" t="s">
        <v>149</v>
      </c>
      <c r="E1801" s="232" t="s">
        <v>1</v>
      </c>
      <c r="F1801" s="233" t="s">
        <v>187</v>
      </c>
      <c r="G1801" s="230"/>
      <c r="H1801" s="232" t="s">
        <v>1</v>
      </c>
      <c r="I1801" s="234"/>
      <c r="J1801" s="230"/>
      <c r="K1801" s="230"/>
      <c r="L1801" s="235"/>
      <c r="M1801" s="236"/>
      <c r="N1801" s="237"/>
      <c r="O1801" s="237"/>
      <c r="P1801" s="237"/>
      <c r="Q1801" s="237"/>
      <c r="R1801" s="237"/>
      <c r="S1801" s="237"/>
      <c r="T1801" s="238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39" t="s">
        <v>149</v>
      </c>
      <c r="AU1801" s="239" t="s">
        <v>147</v>
      </c>
      <c r="AV1801" s="13" t="s">
        <v>81</v>
      </c>
      <c r="AW1801" s="13" t="s">
        <v>30</v>
      </c>
      <c r="AX1801" s="13" t="s">
        <v>73</v>
      </c>
      <c r="AY1801" s="239" t="s">
        <v>139</v>
      </c>
    </row>
    <row r="1802" s="14" customFormat="1">
      <c r="A1802" s="14"/>
      <c r="B1802" s="240"/>
      <c r="C1802" s="241"/>
      <c r="D1802" s="231" t="s">
        <v>149</v>
      </c>
      <c r="E1802" s="242" t="s">
        <v>1</v>
      </c>
      <c r="F1802" s="243" t="s">
        <v>188</v>
      </c>
      <c r="G1802" s="241"/>
      <c r="H1802" s="244">
        <v>6.1950000000000003</v>
      </c>
      <c r="I1802" s="245"/>
      <c r="J1802" s="241"/>
      <c r="K1802" s="241"/>
      <c r="L1802" s="246"/>
      <c r="M1802" s="247"/>
      <c r="N1802" s="248"/>
      <c r="O1802" s="248"/>
      <c r="P1802" s="248"/>
      <c r="Q1802" s="248"/>
      <c r="R1802" s="248"/>
      <c r="S1802" s="248"/>
      <c r="T1802" s="249"/>
      <c r="U1802" s="14"/>
      <c r="V1802" s="14"/>
      <c r="W1802" s="14"/>
      <c r="X1802" s="14"/>
      <c r="Y1802" s="14"/>
      <c r="Z1802" s="14"/>
      <c r="AA1802" s="14"/>
      <c r="AB1802" s="14"/>
      <c r="AC1802" s="14"/>
      <c r="AD1802" s="14"/>
      <c r="AE1802" s="14"/>
      <c r="AT1802" s="250" t="s">
        <v>149</v>
      </c>
      <c r="AU1802" s="250" t="s">
        <v>147</v>
      </c>
      <c r="AV1802" s="14" t="s">
        <v>147</v>
      </c>
      <c r="AW1802" s="14" t="s">
        <v>30</v>
      </c>
      <c r="AX1802" s="14" t="s">
        <v>73</v>
      </c>
      <c r="AY1802" s="250" t="s">
        <v>139</v>
      </c>
    </row>
    <row r="1803" s="13" customFormat="1">
      <c r="A1803" s="13"/>
      <c r="B1803" s="229"/>
      <c r="C1803" s="230"/>
      <c r="D1803" s="231" t="s">
        <v>149</v>
      </c>
      <c r="E1803" s="232" t="s">
        <v>1</v>
      </c>
      <c r="F1803" s="233" t="s">
        <v>189</v>
      </c>
      <c r="G1803" s="230"/>
      <c r="H1803" s="232" t="s">
        <v>1</v>
      </c>
      <c r="I1803" s="234"/>
      <c r="J1803" s="230"/>
      <c r="K1803" s="230"/>
      <c r="L1803" s="235"/>
      <c r="M1803" s="236"/>
      <c r="N1803" s="237"/>
      <c r="O1803" s="237"/>
      <c r="P1803" s="237"/>
      <c r="Q1803" s="237"/>
      <c r="R1803" s="237"/>
      <c r="S1803" s="237"/>
      <c r="T1803" s="238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239" t="s">
        <v>149</v>
      </c>
      <c r="AU1803" s="239" t="s">
        <v>147</v>
      </c>
      <c r="AV1803" s="13" t="s">
        <v>81</v>
      </c>
      <c r="AW1803" s="13" t="s">
        <v>30</v>
      </c>
      <c r="AX1803" s="13" t="s">
        <v>73</v>
      </c>
      <c r="AY1803" s="239" t="s">
        <v>139</v>
      </c>
    </row>
    <row r="1804" s="14" customFormat="1">
      <c r="A1804" s="14"/>
      <c r="B1804" s="240"/>
      <c r="C1804" s="241"/>
      <c r="D1804" s="231" t="s">
        <v>149</v>
      </c>
      <c r="E1804" s="242" t="s">
        <v>1</v>
      </c>
      <c r="F1804" s="243" t="s">
        <v>190</v>
      </c>
      <c r="G1804" s="241"/>
      <c r="H1804" s="244">
        <v>2.508</v>
      </c>
      <c r="I1804" s="245"/>
      <c r="J1804" s="241"/>
      <c r="K1804" s="241"/>
      <c r="L1804" s="246"/>
      <c r="M1804" s="247"/>
      <c r="N1804" s="248"/>
      <c r="O1804" s="248"/>
      <c r="P1804" s="248"/>
      <c r="Q1804" s="248"/>
      <c r="R1804" s="248"/>
      <c r="S1804" s="248"/>
      <c r="T1804" s="249"/>
      <c r="U1804" s="14"/>
      <c r="V1804" s="14"/>
      <c r="W1804" s="14"/>
      <c r="X1804" s="14"/>
      <c r="Y1804" s="14"/>
      <c r="Z1804" s="14"/>
      <c r="AA1804" s="14"/>
      <c r="AB1804" s="14"/>
      <c r="AC1804" s="14"/>
      <c r="AD1804" s="14"/>
      <c r="AE1804" s="14"/>
      <c r="AT1804" s="250" t="s">
        <v>149</v>
      </c>
      <c r="AU1804" s="250" t="s">
        <v>147</v>
      </c>
      <c r="AV1804" s="14" t="s">
        <v>147</v>
      </c>
      <c r="AW1804" s="14" t="s">
        <v>30</v>
      </c>
      <c r="AX1804" s="14" t="s">
        <v>73</v>
      </c>
      <c r="AY1804" s="250" t="s">
        <v>139</v>
      </c>
    </row>
    <row r="1805" s="13" customFormat="1">
      <c r="A1805" s="13"/>
      <c r="B1805" s="229"/>
      <c r="C1805" s="230"/>
      <c r="D1805" s="231" t="s">
        <v>149</v>
      </c>
      <c r="E1805" s="232" t="s">
        <v>1</v>
      </c>
      <c r="F1805" s="233" t="s">
        <v>191</v>
      </c>
      <c r="G1805" s="230"/>
      <c r="H1805" s="232" t="s">
        <v>1</v>
      </c>
      <c r="I1805" s="234"/>
      <c r="J1805" s="230"/>
      <c r="K1805" s="230"/>
      <c r="L1805" s="235"/>
      <c r="M1805" s="236"/>
      <c r="N1805" s="237"/>
      <c r="O1805" s="237"/>
      <c r="P1805" s="237"/>
      <c r="Q1805" s="237"/>
      <c r="R1805" s="237"/>
      <c r="S1805" s="237"/>
      <c r="T1805" s="238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T1805" s="239" t="s">
        <v>149</v>
      </c>
      <c r="AU1805" s="239" t="s">
        <v>147</v>
      </c>
      <c r="AV1805" s="13" t="s">
        <v>81</v>
      </c>
      <c r="AW1805" s="13" t="s">
        <v>30</v>
      </c>
      <c r="AX1805" s="13" t="s">
        <v>73</v>
      </c>
      <c r="AY1805" s="239" t="s">
        <v>139</v>
      </c>
    </row>
    <row r="1806" s="14" customFormat="1">
      <c r="A1806" s="14"/>
      <c r="B1806" s="240"/>
      <c r="C1806" s="241"/>
      <c r="D1806" s="231" t="s">
        <v>149</v>
      </c>
      <c r="E1806" s="242" t="s">
        <v>1</v>
      </c>
      <c r="F1806" s="243" t="s">
        <v>192</v>
      </c>
      <c r="G1806" s="241"/>
      <c r="H1806" s="244">
        <v>1.006</v>
      </c>
      <c r="I1806" s="245"/>
      <c r="J1806" s="241"/>
      <c r="K1806" s="241"/>
      <c r="L1806" s="246"/>
      <c r="M1806" s="247"/>
      <c r="N1806" s="248"/>
      <c r="O1806" s="248"/>
      <c r="P1806" s="248"/>
      <c r="Q1806" s="248"/>
      <c r="R1806" s="248"/>
      <c r="S1806" s="248"/>
      <c r="T1806" s="249"/>
      <c r="U1806" s="14"/>
      <c r="V1806" s="14"/>
      <c r="W1806" s="14"/>
      <c r="X1806" s="14"/>
      <c r="Y1806" s="14"/>
      <c r="Z1806" s="14"/>
      <c r="AA1806" s="14"/>
      <c r="AB1806" s="14"/>
      <c r="AC1806" s="14"/>
      <c r="AD1806" s="14"/>
      <c r="AE1806" s="14"/>
      <c r="AT1806" s="250" t="s">
        <v>149</v>
      </c>
      <c r="AU1806" s="250" t="s">
        <v>147</v>
      </c>
      <c r="AV1806" s="14" t="s">
        <v>147</v>
      </c>
      <c r="AW1806" s="14" t="s">
        <v>30</v>
      </c>
      <c r="AX1806" s="14" t="s">
        <v>73</v>
      </c>
      <c r="AY1806" s="250" t="s">
        <v>139</v>
      </c>
    </row>
    <row r="1807" s="13" customFormat="1">
      <c r="A1807" s="13"/>
      <c r="B1807" s="229"/>
      <c r="C1807" s="230"/>
      <c r="D1807" s="231" t="s">
        <v>149</v>
      </c>
      <c r="E1807" s="232" t="s">
        <v>1</v>
      </c>
      <c r="F1807" s="233" t="s">
        <v>193</v>
      </c>
      <c r="G1807" s="230"/>
      <c r="H1807" s="232" t="s">
        <v>1</v>
      </c>
      <c r="I1807" s="234"/>
      <c r="J1807" s="230"/>
      <c r="K1807" s="230"/>
      <c r="L1807" s="235"/>
      <c r="M1807" s="236"/>
      <c r="N1807" s="237"/>
      <c r="O1807" s="237"/>
      <c r="P1807" s="237"/>
      <c r="Q1807" s="237"/>
      <c r="R1807" s="237"/>
      <c r="S1807" s="237"/>
      <c r="T1807" s="238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39" t="s">
        <v>149</v>
      </c>
      <c r="AU1807" s="239" t="s">
        <v>147</v>
      </c>
      <c r="AV1807" s="13" t="s">
        <v>81</v>
      </c>
      <c r="AW1807" s="13" t="s">
        <v>30</v>
      </c>
      <c r="AX1807" s="13" t="s">
        <v>73</v>
      </c>
      <c r="AY1807" s="239" t="s">
        <v>139</v>
      </c>
    </row>
    <row r="1808" s="14" customFormat="1">
      <c r="A1808" s="14"/>
      <c r="B1808" s="240"/>
      <c r="C1808" s="241"/>
      <c r="D1808" s="231" t="s">
        <v>149</v>
      </c>
      <c r="E1808" s="242" t="s">
        <v>1</v>
      </c>
      <c r="F1808" s="243" t="s">
        <v>194</v>
      </c>
      <c r="G1808" s="241"/>
      <c r="H1808" s="244">
        <v>1.5580000000000001</v>
      </c>
      <c r="I1808" s="245"/>
      <c r="J1808" s="241"/>
      <c r="K1808" s="241"/>
      <c r="L1808" s="246"/>
      <c r="M1808" s="247"/>
      <c r="N1808" s="248"/>
      <c r="O1808" s="248"/>
      <c r="P1808" s="248"/>
      <c r="Q1808" s="248"/>
      <c r="R1808" s="248"/>
      <c r="S1808" s="248"/>
      <c r="T1808" s="249"/>
      <c r="U1808" s="14"/>
      <c r="V1808" s="14"/>
      <c r="W1808" s="14"/>
      <c r="X1808" s="14"/>
      <c r="Y1808" s="14"/>
      <c r="Z1808" s="14"/>
      <c r="AA1808" s="14"/>
      <c r="AB1808" s="14"/>
      <c r="AC1808" s="14"/>
      <c r="AD1808" s="14"/>
      <c r="AE1808" s="14"/>
      <c r="AT1808" s="250" t="s">
        <v>149</v>
      </c>
      <c r="AU1808" s="250" t="s">
        <v>147</v>
      </c>
      <c r="AV1808" s="14" t="s">
        <v>147</v>
      </c>
      <c r="AW1808" s="14" t="s">
        <v>30</v>
      </c>
      <c r="AX1808" s="14" t="s">
        <v>73</v>
      </c>
      <c r="AY1808" s="250" t="s">
        <v>139</v>
      </c>
    </row>
    <row r="1809" s="13" customFormat="1">
      <c r="A1809" s="13"/>
      <c r="B1809" s="229"/>
      <c r="C1809" s="230"/>
      <c r="D1809" s="231" t="s">
        <v>149</v>
      </c>
      <c r="E1809" s="232" t="s">
        <v>1</v>
      </c>
      <c r="F1809" s="233" t="s">
        <v>195</v>
      </c>
      <c r="G1809" s="230"/>
      <c r="H1809" s="232" t="s">
        <v>1</v>
      </c>
      <c r="I1809" s="234"/>
      <c r="J1809" s="230"/>
      <c r="K1809" s="230"/>
      <c r="L1809" s="235"/>
      <c r="M1809" s="236"/>
      <c r="N1809" s="237"/>
      <c r="O1809" s="237"/>
      <c r="P1809" s="237"/>
      <c r="Q1809" s="237"/>
      <c r="R1809" s="237"/>
      <c r="S1809" s="237"/>
      <c r="T1809" s="238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T1809" s="239" t="s">
        <v>149</v>
      </c>
      <c r="AU1809" s="239" t="s">
        <v>147</v>
      </c>
      <c r="AV1809" s="13" t="s">
        <v>81</v>
      </c>
      <c r="AW1809" s="13" t="s">
        <v>30</v>
      </c>
      <c r="AX1809" s="13" t="s">
        <v>73</v>
      </c>
      <c r="AY1809" s="239" t="s">
        <v>139</v>
      </c>
    </row>
    <row r="1810" s="14" customFormat="1">
      <c r="A1810" s="14"/>
      <c r="B1810" s="240"/>
      <c r="C1810" s="241"/>
      <c r="D1810" s="231" t="s">
        <v>149</v>
      </c>
      <c r="E1810" s="242" t="s">
        <v>1</v>
      </c>
      <c r="F1810" s="243" t="s">
        <v>196</v>
      </c>
      <c r="G1810" s="241"/>
      <c r="H1810" s="244">
        <v>8.6809999999999992</v>
      </c>
      <c r="I1810" s="245"/>
      <c r="J1810" s="241"/>
      <c r="K1810" s="241"/>
      <c r="L1810" s="246"/>
      <c r="M1810" s="247"/>
      <c r="N1810" s="248"/>
      <c r="O1810" s="248"/>
      <c r="P1810" s="248"/>
      <c r="Q1810" s="248"/>
      <c r="R1810" s="248"/>
      <c r="S1810" s="248"/>
      <c r="T1810" s="249"/>
      <c r="U1810" s="14"/>
      <c r="V1810" s="14"/>
      <c r="W1810" s="14"/>
      <c r="X1810" s="14"/>
      <c r="Y1810" s="14"/>
      <c r="Z1810" s="14"/>
      <c r="AA1810" s="14"/>
      <c r="AB1810" s="14"/>
      <c r="AC1810" s="14"/>
      <c r="AD1810" s="14"/>
      <c r="AE1810" s="14"/>
      <c r="AT1810" s="250" t="s">
        <v>149</v>
      </c>
      <c r="AU1810" s="250" t="s">
        <v>147</v>
      </c>
      <c r="AV1810" s="14" t="s">
        <v>147</v>
      </c>
      <c r="AW1810" s="14" t="s">
        <v>30</v>
      </c>
      <c r="AX1810" s="14" t="s">
        <v>73</v>
      </c>
      <c r="AY1810" s="250" t="s">
        <v>139</v>
      </c>
    </row>
    <row r="1811" s="13" customFormat="1">
      <c r="A1811" s="13"/>
      <c r="B1811" s="229"/>
      <c r="C1811" s="230"/>
      <c r="D1811" s="231" t="s">
        <v>149</v>
      </c>
      <c r="E1811" s="232" t="s">
        <v>1</v>
      </c>
      <c r="F1811" s="233" t="s">
        <v>197</v>
      </c>
      <c r="G1811" s="230"/>
      <c r="H1811" s="232" t="s">
        <v>1</v>
      </c>
      <c r="I1811" s="234"/>
      <c r="J1811" s="230"/>
      <c r="K1811" s="230"/>
      <c r="L1811" s="235"/>
      <c r="M1811" s="236"/>
      <c r="N1811" s="237"/>
      <c r="O1811" s="237"/>
      <c r="P1811" s="237"/>
      <c r="Q1811" s="237"/>
      <c r="R1811" s="237"/>
      <c r="S1811" s="237"/>
      <c r="T1811" s="238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T1811" s="239" t="s">
        <v>149</v>
      </c>
      <c r="AU1811" s="239" t="s">
        <v>147</v>
      </c>
      <c r="AV1811" s="13" t="s">
        <v>81</v>
      </c>
      <c r="AW1811" s="13" t="s">
        <v>30</v>
      </c>
      <c r="AX1811" s="13" t="s">
        <v>73</v>
      </c>
      <c r="AY1811" s="239" t="s">
        <v>139</v>
      </c>
    </row>
    <row r="1812" s="14" customFormat="1">
      <c r="A1812" s="14"/>
      <c r="B1812" s="240"/>
      <c r="C1812" s="241"/>
      <c r="D1812" s="231" t="s">
        <v>149</v>
      </c>
      <c r="E1812" s="242" t="s">
        <v>1</v>
      </c>
      <c r="F1812" s="243" t="s">
        <v>198</v>
      </c>
      <c r="G1812" s="241"/>
      <c r="H1812" s="244">
        <v>20.257999999999999</v>
      </c>
      <c r="I1812" s="245"/>
      <c r="J1812" s="241"/>
      <c r="K1812" s="241"/>
      <c r="L1812" s="246"/>
      <c r="M1812" s="247"/>
      <c r="N1812" s="248"/>
      <c r="O1812" s="248"/>
      <c r="P1812" s="248"/>
      <c r="Q1812" s="248"/>
      <c r="R1812" s="248"/>
      <c r="S1812" s="248"/>
      <c r="T1812" s="249"/>
      <c r="U1812" s="14"/>
      <c r="V1812" s="14"/>
      <c r="W1812" s="14"/>
      <c r="X1812" s="14"/>
      <c r="Y1812" s="14"/>
      <c r="Z1812" s="14"/>
      <c r="AA1812" s="14"/>
      <c r="AB1812" s="14"/>
      <c r="AC1812" s="14"/>
      <c r="AD1812" s="14"/>
      <c r="AE1812" s="14"/>
      <c r="AT1812" s="250" t="s">
        <v>149</v>
      </c>
      <c r="AU1812" s="250" t="s">
        <v>147</v>
      </c>
      <c r="AV1812" s="14" t="s">
        <v>147</v>
      </c>
      <c r="AW1812" s="14" t="s">
        <v>30</v>
      </c>
      <c r="AX1812" s="14" t="s">
        <v>73</v>
      </c>
      <c r="AY1812" s="250" t="s">
        <v>139</v>
      </c>
    </row>
    <row r="1813" s="13" customFormat="1">
      <c r="A1813" s="13"/>
      <c r="B1813" s="229"/>
      <c r="C1813" s="230"/>
      <c r="D1813" s="231" t="s">
        <v>149</v>
      </c>
      <c r="E1813" s="232" t="s">
        <v>1</v>
      </c>
      <c r="F1813" s="233" t="s">
        <v>1931</v>
      </c>
      <c r="G1813" s="230"/>
      <c r="H1813" s="232" t="s">
        <v>1</v>
      </c>
      <c r="I1813" s="234"/>
      <c r="J1813" s="230"/>
      <c r="K1813" s="230"/>
      <c r="L1813" s="235"/>
      <c r="M1813" s="236"/>
      <c r="N1813" s="237"/>
      <c r="O1813" s="237"/>
      <c r="P1813" s="237"/>
      <c r="Q1813" s="237"/>
      <c r="R1813" s="237"/>
      <c r="S1813" s="237"/>
      <c r="T1813" s="238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T1813" s="239" t="s">
        <v>149</v>
      </c>
      <c r="AU1813" s="239" t="s">
        <v>147</v>
      </c>
      <c r="AV1813" s="13" t="s">
        <v>81</v>
      </c>
      <c r="AW1813" s="13" t="s">
        <v>30</v>
      </c>
      <c r="AX1813" s="13" t="s">
        <v>73</v>
      </c>
      <c r="AY1813" s="239" t="s">
        <v>139</v>
      </c>
    </row>
    <row r="1814" s="13" customFormat="1">
      <c r="A1814" s="13"/>
      <c r="B1814" s="229"/>
      <c r="C1814" s="230"/>
      <c r="D1814" s="231" t="s">
        <v>149</v>
      </c>
      <c r="E1814" s="232" t="s">
        <v>1</v>
      </c>
      <c r="F1814" s="233" t="s">
        <v>187</v>
      </c>
      <c r="G1814" s="230"/>
      <c r="H1814" s="232" t="s">
        <v>1</v>
      </c>
      <c r="I1814" s="234"/>
      <c r="J1814" s="230"/>
      <c r="K1814" s="230"/>
      <c r="L1814" s="235"/>
      <c r="M1814" s="236"/>
      <c r="N1814" s="237"/>
      <c r="O1814" s="237"/>
      <c r="P1814" s="237"/>
      <c r="Q1814" s="237"/>
      <c r="R1814" s="237"/>
      <c r="S1814" s="237"/>
      <c r="T1814" s="238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39" t="s">
        <v>149</v>
      </c>
      <c r="AU1814" s="239" t="s">
        <v>147</v>
      </c>
      <c r="AV1814" s="13" t="s">
        <v>81</v>
      </c>
      <c r="AW1814" s="13" t="s">
        <v>30</v>
      </c>
      <c r="AX1814" s="13" t="s">
        <v>73</v>
      </c>
      <c r="AY1814" s="239" t="s">
        <v>139</v>
      </c>
    </row>
    <row r="1815" s="14" customFormat="1">
      <c r="A1815" s="14"/>
      <c r="B1815" s="240"/>
      <c r="C1815" s="241"/>
      <c r="D1815" s="231" t="s">
        <v>149</v>
      </c>
      <c r="E1815" s="242" t="s">
        <v>1</v>
      </c>
      <c r="F1815" s="243" t="s">
        <v>221</v>
      </c>
      <c r="G1815" s="241"/>
      <c r="H1815" s="244">
        <v>30.613</v>
      </c>
      <c r="I1815" s="245"/>
      <c r="J1815" s="241"/>
      <c r="K1815" s="241"/>
      <c r="L1815" s="246"/>
      <c r="M1815" s="247"/>
      <c r="N1815" s="248"/>
      <c r="O1815" s="248"/>
      <c r="P1815" s="248"/>
      <c r="Q1815" s="248"/>
      <c r="R1815" s="248"/>
      <c r="S1815" s="248"/>
      <c r="T1815" s="249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50" t="s">
        <v>149</v>
      </c>
      <c r="AU1815" s="250" t="s">
        <v>147</v>
      </c>
      <c r="AV1815" s="14" t="s">
        <v>147</v>
      </c>
      <c r="AW1815" s="14" t="s">
        <v>30</v>
      </c>
      <c r="AX1815" s="14" t="s">
        <v>73</v>
      </c>
      <c r="AY1815" s="250" t="s">
        <v>139</v>
      </c>
    </row>
    <row r="1816" s="13" customFormat="1">
      <c r="A1816" s="13"/>
      <c r="B1816" s="229"/>
      <c r="C1816" s="230"/>
      <c r="D1816" s="231" t="s">
        <v>149</v>
      </c>
      <c r="E1816" s="232" t="s">
        <v>1</v>
      </c>
      <c r="F1816" s="233" t="s">
        <v>189</v>
      </c>
      <c r="G1816" s="230"/>
      <c r="H1816" s="232" t="s">
        <v>1</v>
      </c>
      <c r="I1816" s="234"/>
      <c r="J1816" s="230"/>
      <c r="K1816" s="230"/>
      <c r="L1816" s="235"/>
      <c r="M1816" s="236"/>
      <c r="N1816" s="237"/>
      <c r="O1816" s="237"/>
      <c r="P1816" s="237"/>
      <c r="Q1816" s="237"/>
      <c r="R1816" s="237"/>
      <c r="S1816" s="237"/>
      <c r="T1816" s="238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239" t="s">
        <v>149</v>
      </c>
      <c r="AU1816" s="239" t="s">
        <v>147</v>
      </c>
      <c r="AV1816" s="13" t="s">
        <v>81</v>
      </c>
      <c r="AW1816" s="13" t="s">
        <v>30</v>
      </c>
      <c r="AX1816" s="13" t="s">
        <v>73</v>
      </c>
      <c r="AY1816" s="239" t="s">
        <v>139</v>
      </c>
    </row>
    <row r="1817" s="14" customFormat="1">
      <c r="A1817" s="14"/>
      <c r="B1817" s="240"/>
      <c r="C1817" s="241"/>
      <c r="D1817" s="231" t="s">
        <v>149</v>
      </c>
      <c r="E1817" s="242" t="s">
        <v>1</v>
      </c>
      <c r="F1817" s="243" t="s">
        <v>222</v>
      </c>
      <c r="G1817" s="241"/>
      <c r="H1817" s="244">
        <v>18.82</v>
      </c>
      <c r="I1817" s="245"/>
      <c r="J1817" s="241"/>
      <c r="K1817" s="241"/>
      <c r="L1817" s="246"/>
      <c r="M1817" s="247"/>
      <c r="N1817" s="248"/>
      <c r="O1817" s="248"/>
      <c r="P1817" s="248"/>
      <c r="Q1817" s="248"/>
      <c r="R1817" s="248"/>
      <c r="S1817" s="248"/>
      <c r="T1817" s="249"/>
      <c r="U1817" s="14"/>
      <c r="V1817" s="14"/>
      <c r="W1817" s="14"/>
      <c r="X1817" s="14"/>
      <c r="Y1817" s="14"/>
      <c r="Z1817" s="14"/>
      <c r="AA1817" s="14"/>
      <c r="AB1817" s="14"/>
      <c r="AC1817" s="14"/>
      <c r="AD1817" s="14"/>
      <c r="AE1817" s="14"/>
      <c r="AT1817" s="250" t="s">
        <v>149</v>
      </c>
      <c r="AU1817" s="250" t="s">
        <v>147</v>
      </c>
      <c r="AV1817" s="14" t="s">
        <v>147</v>
      </c>
      <c r="AW1817" s="14" t="s">
        <v>30</v>
      </c>
      <c r="AX1817" s="14" t="s">
        <v>73</v>
      </c>
      <c r="AY1817" s="250" t="s">
        <v>139</v>
      </c>
    </row>
    <row r="1818" s="13" customFormat="1">
      <c r="A1818" s="13"/>
      <c r="B1818" s="229"/>
      <c r="C1818" s="230"/>
      <c r="D1818" s="231" t="s">
        <v>149</v>
      </c>
      <c r="E1818" s="232" t="s">
        <v>1</v>
      </c>
      <c r="F1818" s="233" t="s">
        <v>191</v>
      </c>
      <c r="G1818" s="230"/>
      <c r="H1818" s="232" t="s">
        <v>1</v>
      </c>
      <c r="I1818" s="234"/>
      <c r="J1818" s="230"/>
      <c r="K1818" s="230"/>
      <c r="L1818" s="235"/>
      <c r="M1818" s="236"/>
      <c r="N1818" s="237"/>
      <c r="O1818" s="237"/>
      <c r="P1818" s="237"/>
      <c r="Q1818" s="237"/>
      <c r="R1818" s="237"/>
      <c r="S1818" s="237"/>
      <c r="T1818" s="238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T1818" s="239" t="s">
        <v>149</v>
      </c>
      <c r="AU1818" s="239" t="s">
        <v>147</v>
      </c>
      <c r="AV1818" s="13" t="s">
        <v>81</v>
      </c>
      <c r="AW1818" s="13" t="s">
        <v>30</v>
      </c>
      <c r="AX1818" s="13" t="s">
        <v>73</v>
      </c>
      <c r="AY1818" s="239" t="s">
        <v>139</v>
      </c>
    </row>
    <row r="1819" s="14" customFormat="1">
      <c r="A1819" s="14"/>
      <c r="B1819" s="240"/>
      <c r="C1819" s="241"/>
      <c r="D1819" s="231" t="s">
        <v>149</v>
      </c>
      <c r="E1819" s="242" t="s">
        <v>1</v>
      </c>
      <c r="F1819" s="243" t="s">
        <v>223</v>
      </c>
      <c r="G1819" s="241"/>
      <c r="H1819" s="244">
        <v>11.558</v>
      </c>
      <c r="I1819" s="245"/>
      <c r="J1819" s="241"/>
      <c r="K1819" s="241"/>
      <c r="L1819" s="246"/>
      <c r="M1819" s="247"/>
      <c r="N1819" s="248"/>
      <c r="O1819" s="248"/>
      <c r="P1819" s="248"/>
      <c r="Q1819" s="248"/>
      <c r="R1819" s="248"/>
      <c r="S1819" s="248"/>
      <c r="T1819" s="249"/>
      <c r="U1819" s="14"/>
      <c r="V1819" s="14"/>
      <c r="W1819" s="14"/>
      <c r="X1819" s="14"/>
      <c r="Y1819" s="14"/>
      <c r="Z1819" s="14"/>
      <c r="AA1819" s="14"/>
      <c r="AB1819" s="14"/>
      <c r="AC1819" s="14"/>
      <c r="AD1819" s="14"/>
      <c r="AE1819" s="14"/>
      <c r="AT1819" s="250" t="s">
        <v>149</v>
      </c>
      <c r="AU1819" s="250" t="s">
        <v>147</v>
      </c>
      <c r="AV1819" s="14" t="s">
        <v>147</v>
      </c>
      <c r="AW1819" s="14" t="s">
        <v>30</v>
      </c>
      <c r="AX1819" s="14" t="s">
        <v>73</v>
      </c>
      <c r="AY1819" s="250" t="s">
        <v>139</v>
      </c>
    </row>
    <row r="1820" s="13" customFormat="1">
      <c r="A1820" s="13"/>
      <c r="B1820" s="229"/>
      <c r="C1820" s="230"/>
      <c r="D1820" s="231" t="s">
        <v>149</v>
      </c>
      <c r="E1820" s="232" t="s">
        <v>1</v>
      </c>
      <c r="F1820" s="233" t="s">
        <v>193</v>
      </c>
      <c r="G1820" s="230"/>
      <c r="H1820" s="232" t="s">
        <v>1</v>
      </c>
      <c r="I1820" s="234"/>
      <c r="J1820" s="230"/>
      <c r="K1820" s="230"/>
      <c r="L1820" s="235"/>
      <c r="M1820" s="236"/>
      <c r="N1820" s="237"/>
      <c r="O1820" s="237"/>
      <c r="P1820" s="237"/>
      <c r="Q1820" s="237"/>
      <c r="R1820" s="237"/>
      <c r="S1820" s="237"/>
      <c r="T1820" s="238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T1820" s="239" t="s">
        <v>149</v>
      </c>
      <c r="AU1820" s="239" t="s">
        <v>147</v>
      </c>
      <c r="AV1820" s="13" t="s">
        <v>81</v>
      </c>
      <c r="AW1820" s="13" t="s">
        <v>30</v>
      </c>
      <c r="AX1820" s="13" t="s">
        <v>73</v>
      </c>
      <c r="AY1820" s="239" t="s">
        <v>139</v>
      </c>
    </row>
    <row r="1821" s="14" customFormat="1">
      <c r="A1821" s="14"/>
      <c r="B1821" s="240"/>
      <c r="C1821" s="241"/>
      <c r="D1821" s="231" t="s">
        <v>149</v>
      </c>
      <c r="E1821" s="242" t="s">
        <v>1</v>
      </c>
      <c r="F1821" s="243" t="s">
        <v>224</v>
      </c>
      <c r="G1821" s="241"/>
      <c r="H1821" s="244">
        <v>15.627000000000001</v>
      </c>
      <c r="I1821" s="245"/>
      <c r="J1821" s="241"/>
      <c r="K1821" s="241"/>
      <c r="L1821" s="246"/>
      <c r="M1821" s="247"/>
      <c r="N1821" s="248"/>
      <c r="O1821" s="248"/>
      <c r="P1821" s="248"/>
      <c r="Q1821" s="248"/>
      <c r="R1821" s="248"/>
      <c r="S1821" s="248"/>
      <c r="T1821" s="249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T1821" s="250" t="s">
        <v>149</v>
      </c>
      <c r="AU1821" s="250" t="s">
        <v>147</v>
      </c>
      <c r="AV1821" s="14" t="s">
        <v>147</v>
      </c>
      <c r="AW1821" s="14" t="s">
        <v>30</v>
      </c>
      <c r="AX1821" s="14" t="s">
        <v>73</v>
      </c>
      <c r="AY1821" s="250" t="s">
        <v>139</v>
      </c>
    </row>
    <row r="1822" s="13" customFormat="1">
      <c r="A1822" s="13"/>
      <c r="B1822" s="229"/>
      <c r="C1822" s="230"/>
      <c r="D1822" s="231" t="s">
        <v>149</v>
      </c>
      <c r="E1822" s="232" t="s">
        <v>1</v>
      </c>
      <c r="F1822" s="233" t="s">
        <v>225</v>
      </c>
      <c r="G1822" s="230"/>
      <c r="H1822" s="232" t="s">
        <v>1</v>
      </c>
      <c r="I1822" s="234"/>
      <c r="J1822" s="230"/>
      <c r="K1822" s="230"/>
      <c r="L1822" s="235"/>
      <c r="M1822" s="236"/>
      <c r="N1822" s="237"/>
      <c r="O1822" s="237"/>
      <c r="P1822" s="237"/>
      <c r="Q1822" s="237"/>
      <c r="R1822" s="237"/>
      <c r="S1822" s="237"/>
      <c r="T1822" s="238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T1822" s="239" t="s">
        <v>149</v>
      </c>
      <c r="AU1822" s="239" t="s">
        <v>147</v>
      </c>
      <c r="AV1822" s="13" t="s">
        <v>81</v>
      </c>
      <c r="AW1822" s="13" t="s">
        <v>30</v>
      </c>
      <c r="AX1822" s="13" t="s">
        <v>73</v>
      </c>
      <c r="AY1822" s="239" t="s">
        <v>139</v>
      </c>
    </row>
    <row r="1823" s="14" customFormat="1">
      <c r="A1823" s="14"/>
      <c r="B1823" s="240"/>
      <c r="C1823" s="241"/>
      <c r="D1823" s="231" t="s">
        <v>149</v>
      </c>
      <c r="E1823" s="242" t="s">
        <v>1</v>
      </c>
      <c r="F1823" s="243" t="s">
        <v>226</v>
      </c>
      <c r="G1823" s="241"/>
      <c r="H1823" s="244">
        <v>33.381</v>
      </c>
      <c r="I1823" s="245"/>
      <c r="J1823" s="241"/>
      <c r="K1823" s="241"/>
      <c r="L1823" s="246"/>
      <c r="M1823" s="247"/>
      <c r="N1823" s="248"/>
      <c r="O1823" s="248"/>
      <c r="P1823" s="248"/>
      <c r="Q1823" s="248"/>
      <c r="R1823" s="248"/>
      <c r="S1823" s="248"/>
      <c r="T1823" s="249"/>
      <c r="U1823" s="14"/>
      <c r="V1823" s="14"/>
      <c r="W1823" s="14"/>
      <c r="X1823" s="14"/>
      <c r="Y1823" s="14"/>
      <c r="Z1823" s="14"/>
      <c r="AA1823" s="14"/>
      <c r="AB1823" s="14"/>
      <c r="AC1823" s="14"/>
      <c r="AD1823" s="14"/>
      <c r="AE1823" s="14"/>
      <c r="AT1823" s="250" t="s">
        <v>149</v>
      </c>
      <c r="AU1823" s="250" t="s">
        <v>147</v>
      </c>
      <c r="AV1823" s="14" t="s">
        <v>147</v>
      </c>
      <c r="AW1823" s="14" t="s">
        <v>30</v>
      </c>
      <c r="AX1823" s="14" t="s">
        <v>73</v>
      </c>
      <c r="AY1823" s="250" t="s">
        <v>139</v>
      </c>
    </row>
    <row r="1824" s="13" customFormat="1">
      <c r="A1824" s="13"/>
      <c r="B1824" s="229"/>
      <c r="C1824" s="230"/>
      <c r="D1824" s="231" t="s">
        <v>149</v>
      </c>
      <c r="E1824" s="232" t="s">
        <v>1</v>
      </c>
      <c r="F1824" s="233" t="s">
        <v>197</v>
      </c>
      <c r="G1824" s="230"/>
      <c r="H1824" s="232" t="s">
        <v>1</v>
      </c>
      <c r="I1824" s="234"/>
      <c r="J1824" s="230"/>
      <c r="K1824" s="230"/>
      <c r="L1824" s="235"/>
      <c r="M1824" s="236"/>
      <c r="N1824" s="237"/>
      <c r="O1824" s="237"/>
      <c r="P1824" s="237"/>
      <c r="Q1824" s="237"/>
      <c r="R1824" s="237"/>
      <c r="S1824" s="237"/>
      <c r="T1824" s="238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T1824" s="239" t="s">
        <v>149</v>
      </c>
      <c r="AU1824" s="239" t="s">
        <v>147</v>
      </c>
      <c r="AV1824" s="13" t="s">
        <v>81</v>
      </c>
      <c r="AW1824" s="13" t="s">
        <v>30</v>
      </c>
      <c r="AX1824" s="13" t="s">
        <v>73</v>
      </c>
      <c r="AY1824" s="239" t="s">
        <v>139</v>
      </c>
    </row>
    <row r="1825" s="14" customFormat="1">
      <c r="A1825" s="14"/>
      <c r="B1825" s="240"/>
      <c r="C1825" s="241"/>
      <c r="D1825" s="231" t="s">
        <v>149</v>
      </c>
      <c r="E1825" s="242" t="s">
        <v>1</v>
      </c>
      <c r="F1825" s="243" t="s">
        <v>227</v>
      </c>
      <c r="G1825" s="241"/>
      <c r="H1825" s="244">
        <v>55.362000000000002</v>
      </c>
      <c r="I1825" s="245"/>
      <c r="J1825" s="241"/>
      <c r="K1825" s="241"/>
      <c r="L1825" s="246"/>
      <c r="M1825" s="247"/>
      <c r="N1825" s="248"/>
      <c r="O1825" s="248"/>
      <c r="P1825" s="248"/>
      <c r="Q1825" s="248"/>
      <c r="R1825" s="248"/>
      <c r="S1825" s="248"/>
      <c r="T1825" s="249"/>
      <c r="U1825" s="14"/>
      <c r="V1825" s="14"/>
      <c r="W1825" s="14"/>
      <c r="X1825" s="14"/>
      <c r="Y1825" s="14"/>
      <c r="Z1825" s="14"/>
      <c r="AA1825" s="14"/>
      <c r="AB1825" s="14"/>
      <c r="AC1825" s="14"/>
      <c r="AD1825" s="14"/>
      <c r="AE1825" s="14"/>
      <c r="AT1825" s="250" t="s">
        <v>149</v>
      </c>
      <c r="AU1825" s="250" t="s">
        <v>147</v>
      </c>
      <c r="AV1825" s="14" t="s">
        <v>147</v>
      </c>
      <c r="AW1825" s="14" t="s">
        <v>30</v>
      </c>
      <c r="AX1825" s="14" t="s">
        <v>73</v>
      </c>
      <c r="AY1825" s="250" t="s">
        <v>139</v>
      </c>
    </row>
    <row r="1826" s="13" customFormat="1">
      <c r="A1826" s="13"/>
      <c r="B1826" s="229"/>
      <c r="C1826" s="230"/>
      <c r="D1826" s="231" t="s">
        <v>149</v>
      </c>
      <c r="E1826" s="232" t="s">
        <v>1</v>
      </c>
      <c r="F1826" s="233" t="s">
        <v>228</v>
      </c>
      <c r="G1826" s="230"/>
      <c r="H1826" s="232" t="s">
        <v>1</v>
      </c>
      <c r="I1826" s="234"/>
      <c r="J1826" s="230"/>
      <c r="K1826" s="230"/>
      <c r="L1826" s="235"/>
      <c r="M1826" s="236"/>
      <c r="N1826" s="237"/>
      <c r="O1826" s="237"/>
      <c r="P1826" s="237"/>
      <c r="Q1826" s="237"/>
      <c r="R1826" s="237"/>
      <c r="S1826" s="237"/>
      <c r="T1826" s="238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T1826" s="239" t="s">
        <v>149</v>
      </c>
      <c r="AU1826" s="239" t="s">
        <v>147</v>
      </c>
      <c r="AV1826" s="13" t="s">
        <v>81</v>
      </c>
      <c r="AW1826" s="13" t="s">
        <v>30</v>
      </c>
      <c r="AX1826" s="13" t="s">
        <v>73</v>
      </c>
      <c r="AY1826" s="239" t="s">
        <v>139</v>
      </c>
    </row>
    <row r="1827" s="13" customFormat="1">
      <c r="A1827" s="13"/>
      <c r="B1827" s="229"/>
      <c r="C1827" s="230"/>
      <c r="D1827" s="231" t="s">
        <v>149</v>
      </c>
      <c r="E1827" s="232" t="s">
        <v>1</v>
      </c>
      <c r="F1827" s="233" t="s">
        <v>229</v>
      </c>
      <c r="G1827" s="230"/>
      <c r="H1827" s="232" t="s">
        <v>1</v>
      </c>
      <c r="I1827" s="234"/>
      <c r="J1827" s="230"/>
      <c r="K1827" s="230"/>
      <c r="L1827" s="235"/>
      <c r="M1827" s="236"/>
      <c r="N1827" s="237"/>
      <c r="O1827" s="237"/>
      <c r="P1827" s="237"/>
      <c r="Q1827" s="237"/>
      <c r="R1827" s="237"/>
      <c r="S1827" s="237"/>
      <c r="T1827" s="238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39" t="s">
        <v>149</v>
      </c>
      <c r="AU1827" s="239" t="s">
        <v>147</v>
      </c>
      <c r="AV1827" s="13" t="s">
        <v>81</v>
      </c>
      <c r="AW1827" s="13" t="s">
        <v>30</v>
      </c>
      <c r="AX1827" s="13" t="s">
        <v>73</v>
      </c>
      <c r="AY1827" s="239" t="s">
        <v>139</v>
      </c>
    </row>
    <row r="1828" s="14" customFormat="1">
      <c r="A1828" s="14"/>
      <c r="B1828" s="240"/>
      <c r="C1828" s="241"/>
      <c r="D1828" s="231" t="s">
        <v>149</v>
      </c>
      <c r="E1828" s="242" t="s">
        <v>1</v>
      </c>
      <c r="F1828" s="243" t="s">
        <v>230</v>
      </c>
      <c r="G1828" s="241"/>
      <c r="H1828" s="244">
        <v>-14.103999999999999</v>
      </c>
      <c r="I1828" s="245"/>
      <c r="J1828" s="241"/>
      <c r="K1828" s="241"/>
      <c r="L1828" s="246"/>
      <c r="M1828" s="247"/>
      <c r="N1828" s="248"/>
      <c r="O1828" s="248"/>
      <c r="P1828" s="248"/>
      <c r="Q1828" s="248"/>
      <c r="R1828" s="248"/>
      <c r="S1828" s="248"/>
      <c r="T1828" s="249"/>
      <c r="U1828" s="14"/>
      <c r="V1828" s="14"/>
      <c r="W1828" s="14"/>
      <c r="X1828" s="14"/>
      <c r="Y1828" s="14"/>
      <c r="Z1828" s="14"/>
      <c r="AA1828" s="14"/>
      <c r="AB1828" s="14"/>
      <c r="AC1828" s="14"/>
      <c r="AD1828" s="14"/>
      <c r="AE1828" s="14"/>
      <c r="AT1828" s="250" t="s">
        <v>149</v>
      </c>
      <c r="AU1828" s="250" t="s">
        <v>147</v>
      </c>
      <c r="AV1828" s="14" t="s">
        <v>147</v>
      </c>
      <c r="AW1828" s="14" t="s">
        <v>30</v>
      </c>
      <c r="AX1828" s="14" t="s">
        <v>73</v>
      </c>
      <c r="AY1828" s="250" t="s">
        <v>139</v>
      </c>
    </row>
    <row r="1829" s="13" customFormat="1">
      <c r="A1829" s="13"/>
      <c r="B1829" s="229"/>
      <c r="C1829" s="230"/>
      <c r="D1829" s="231" t="s">
        <v>149</v>
      </c>
      <c r="E1829" s="232" t="s">
        <v>1</v>
      </c>
      <c r="F1829" s="233" t="s">
        <v>231</v>
      </c>
      <c r="G1829" s="230"/>
      <c r="H1829" s="232" t="s">
        <v>1</v>
      </c>
      <c r="I1829" s="234"/>
      <c r="J1829" s="230"/>
      <c r="K1829" s="230"/>
      <c r="L1829" s="235"/>
      <c r="M1829" s="236"/>
      <c r="N1829" s="237"/>
      <c r="O1829" s="237"/>
      <c r="P1829" s="237"/>
      <c r="Q1829" s="237"/>
      <c r="R1829" s="237"/>
      <c r="S1829" s="237"/>
      <c r="T1829" s="238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T1829" s="239" t="s">
        <v>149</v>
      </c>
      <c r="AU1829" s="239" t="s">
        <v>147</v>
      </c>
      <c r="AV1829" s="13" t="s">
        <v>81</v>
      </c>
      <c r="AW1829" s="13" t="s">
        <v>30</v>
      </c>
      <c r="AX1829" s="13" t="s">
        <v>73</v>
      </c>
      <c r="AY1829" s="239" t="s">
        <v>139</v>
      </c>
    </row>
    <row r="1830" s="14" customFormat="1">
      <c r="A1830" s="14"/>
      <c r="B1830" s="240"/>
      <c r="C1830" s="241"/>
      <c r="D1830" s="231" t="s">
        <v>149</v>
      </c>
      <c r="E1830" s="242" t="s">
        <v>1</v>
      </c>
      <c r="F1830" s="243" t="s">
        <v>232</v>
      </c>
      <c r="G1830" s="241"/>
      <c r="H1830" s="244">
        <v>-5.1600000000000001</v>
      </c>
      <c r="I1830" s="245"/>
      <c r="J1830" s="241"/>
      <c r="K1830" s="241"/>
      <c r="L1830" s="246"/>
      <c r="M1830" s="247"/>
      <c r="N1830" s="248"/>
      <c r="O1830" s="248"/>
      <c r="P1830" s="248"/>
      <c r="Q1830" s="248"/>
      <c r="R1830" s="248"/>
      <c r="S1830" s="248"/>
      <c r="T1830" s="249"/>
      <c r="U1830" s="14"/>
      <c r="V1830" s="14"/>
      <c r="W1830" s="14"/>
      <c r="X1830" s="14"/>
      <c r="Y1830" s="14"/>
      <c r="Z1830" s="14"/>
      <c r="AA1830" s="14"/>
      <c r="AB1830" s="14"/>
      <c r="AC1830" s="14"/>
      <c r="AD1830" s="14"/>
      <c r="AE1830" s="14"/>
      <c r="AT1830" s="250" t="s">
        <v>149</v>
      </c>
      <c r="AU1830" s="250" t="s">
        <v>147</v>
      </c>
      <c r="AV1830" s="14" t="s">
        <v>147</v>
      </c>
      <c r="AW1830" s="14" t="s">
        <v>30</v>
      </c>
      <c r="AX1830" s="14" t="s">
        <v>73</v>
      </c>
      <c r="AY1830" s="250" t="s">
        <v>139</v>
      </c>
    </row>
    <row r="1831" s="15" customFormat="1">
      <c r="A1831" s="15"/>
      <c r="B1831" s="262"/>
      <c r="C1831" s="263"/>
      <c r="D1831" s="231" t="s">
        <v>149</v>
      </c>
      <c r="E1831" s="264" t="s">
        <v>1</v>
      </c>
      <c r="F1831" s="265" t="s">
        <v>170</v>
      </c>
      <c r="G1831" s="263"/>
      <c r="H1831" s="266">
        <v>186.30299999999997</v>
      </c>
      <c r="I1831" s="267"/>
      <c r="J1831" s="263"/>
      <c r="K1831" s="263"/>
      <c r="L1831" s="268"/>
      <c r="M1831" s="269"/>
      <c r="N1831" s="270"/>
      <c r="O1831" s="270"/>
      <c r="P1831" s="270"/>
      <c r="Q1831" s="270"/>
      <c r="R1831" s="270"/>
      <c r="S1831" s="270"/>
      <c r="T1831" s="271"/>
      <c r="U1831" s="15"/>
      <c r="V1831" s="15"/>
      <c r="W1831" s="15"/>
      <c r="X1831" s="15"/>
      <c r="Y1831" s="15"/>
      <c r="Z1831" s="15"/>
      <c r="AA1831" s="15"/>
      <c r="AB1831" s="15"/>
      <c r="AC1831" s="15"/>
      <c r="AD1831" s="15"/>
      <c r="AE1831" s="15"/>
      <c r="AT1831" s="272" t="s">
        <v>149</v>
      </c>
      <c r="AU1831" s="272" t="s">
        <v>147</v>
      </c>
      <c r="AV1831" s="15" t="s">
        <v>146</v>
      </c>
      <c r="AW1831" s="15" t="s">
        <v>30</v>
      </c>
      <c r="AX1831" s="15" t="s">
        <v>81</v>
      </c>
      <c r="AY1831" s="272" t="s">
        <v>139</v>
      </c>
    </row>
    <row r="1832" s="2" customFormat="1" ht="24.15" customHeight="1">
      <c r="A1832" s="38"/>
      <c r="B1832" s="39"/>
      <c r="C1832" s="215" t="s">
        <v>1976</v>
      </c>
      <c r="D1832" s="215" t="s">
        <v>142</v>
      </c>
      <c r="E1832" s="216" t="s">
        <v>1977</v>
      </c>
      <c r="F1832" s="217" t="s">
        <v>1978</v>
      </c>
      <c r="G1832" s="218" t="s">
        <v>166</v>
      </c>
      <c r="H1832" s="219">
        <v>34.396999999999998</v>
      </c>
      <c r="I1832" s="220"/>
      <c r="J1832" s="221">
        <f>ROUND(I1832*H1832,2)</f>
        <v>0</v>
      </c>
      <c r="K1832" s="222"/>
      <c r="L1832" s="44"/>
      <c r="M1832" s="223" t="s">
        <v>1</v>
      </c>
      <c r="N1832" s="224" t="s">
        <v>39</v>
      </c>
      <c r="O1832" s="91"/>
      <c r="P1832" s="225">
        <f>O1832*H1832</f>
        <v>0</v>
      </c>
      <c r="Q1832" s="225">
        <v>0</v>
      </c>
      <c r="R1832" s="225">
        <f>Q1832*H1832</f>
        <v>0</v>
      </c>
      <c r="S1832" s="225">
        <v>0</v>
      </c>
      <c r="T1832" s="226">
        <f>S1832*H1832</f>
        <v>0</v>
      </c>
      <c r="U1832" s="38"/>
      <c r="V1832" s="38"/>
      <c r="W1832" s="38"/>
      <c r="X1832" s="38"/>
      <c r="Y1832" s="38"/>
      <c r="Z1832" s="38"/>
      <c r="AA1832" s="38"/>
      <c r="AB1832" s="38"/>
      <c r="AC1832" s="38"/>
      <c r="AD1832" s="38"/>
      <c r="AE1832" s="38"/>
      <c r="AR1832" s="227" t="s">
        <v>257</v>
      </c>
      <c r="AT1832" s="227" t="s">
        <v>142</v>
      </c>
      <c r="AU1832" s="227" t="s">
        <v>147</v>
      </c>
      <c r="AY1832" s="17" t="s">
        <v>139</v>
      </c>
      <c r="BE1832" s="228">
        <f>IF(N1832="základní",J1832,0)</f>
        <v>0</v>
      </c>
      <c r="BF1832" s="228">
        <f>IF(N1832="snížená",J1832,0)</f>
        <v>0</v>
      </c>
      <c r="BG1832" s="228">
        <f>IF(N1832="zákl. přenesená",J1832,0)</f>
        <v>0</v>
      </c>
      <c r="BH1832" s="228">
        <f>IF(N1832="sníž. přenesená",J1832,0)</f>
        <v>0</v>
      </c>
      <c r="BI1832" s="228">
        <f>IF(N1832="nulová",J1832,0)</f>
        <v>0</v>
      </c>
      <c r="BJ1832" s="17" t="s">
        <v>147</v>
      </c>
      <c r="BK1832" s="228">
        <f>ROUND(I1832*H1832,2)</f>
        <v>0</v>
      </c>
      <c r="BL1832" s="17" t="s">
        <v>257</v>
      </c>
      <c r="BM1832" s="227" t="s">
        <v>1979</v>
      </c>
    </row>
    <row r="1833" s="13" customFormat="1">
      <c r="A1833" s="13"/>
      <c r="B1833" s="229"/>
      <c r="C1833" s="230"/>
      <c r="D1833" s="231" t="s">
        <v>149</v>
      </c>
      <c r="E1833" s="232" t="s">
        <v>1</v>
      </c>
      <c r="F1833" s="233" t="s">
        <v>1930</v>
      </c>
      <c r="G1833" s="230"/>
      <c r="H1833" s="232" t="s">
        <v>1</v>
      </c>
      <c r="I1833" s="234"/>
      <c r="J1833" s="230"/>
      <c r="K1833" s="230"/>
      <c r="L1833" s="235"/>
      <c r="M1833" s="236"/>
      <c r="N1833" s="237"/>
      <c r="O1833" s="237"/>
      <c r="P1833" s="237"/>
      <c r="Q1833" s="237"/>
      <c r="R1833" s="237"/>
      <c r="S1833" s="237"/>
      <c r="T1833" s="238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T1833" s="239" t="s">
        <v>149</v>
      </c>
      <c r="AU1833" s="239" t="s">
        <v>147</v>
      </c>
      <c r="AV1833" s="13" t="s">
        <v>81</v>
      </c>
      <c r="AW1833" s="13" t="s">
        <v>30</v>
      </c>
      <c r="AX1833" s="13" t="s">
        <v>73</v>
      </c>
      <c r="AY1833" s="239" t="s">
        <v>139</v>
      </c>
    </row>
    <row r="1834" s="13" customFormat="1">
      <c r="A1834" s="13"/>
      <c r="B1834" s="229"/>
      <c r="C1834" s="230"/>
      <c r="D1834" s="231" t="s">
        <v>149</v>
      </c>
      <c r="E1834" s="232" t="s">
        <v>1</v>
      </c>
      <c r="F1834" s="233" t="s">
        <v>189</v>
      </c>
      <c r="G1834" s="230"/>
      <c r="H1834" s="232" t="s">
        <v>1</v>
      </c>
      <c r="I1834" s="234"/>
      <c r="J1834" s="230"/>
      <c r="K1834" s="230"/>
      <c r="L1834" s="235"/>
      <c r="M1834" s="236"/>
      <c r="N1834" s="237"/>
      <c r="O1834" s="237"/>
      <c r="P1834" s="237"/>
      <c r="Q1834" s="237"/>
      <c r="R1834" s="237"/>
      <c r="S1834" s="237"/>
      <c r="T1834" s="238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39" t="s">
        <v>149</v>
      </c>
      <c r="AU1834" s="239" t="s">
        <v>147</v>
      </c>
      <c r="AV1834" s="13" t="s">
        <v>81</v>
      </c>
      <c r="AW1834" s="13" t="s">
        <v>30</v>
      </c>
      <c r="AX1834" s="13" t="s">
        <v>73</v>
      </c>
      <c r="AY1834" s="239" t="s">
        <v>139</v>
      </c>
    </row>
    <row r="1835" s="14" customFormat="1">
      <c r="A1835" s="14"/>
      <c r="B1835" s="240"/>
      <c r="C1835" s="241"/>
      <c r="D1835" s="231" t="s">
        <v>149</v>
      </c>
      <c r="E1835" s="242" t="s">
        <v>1</v>
      </c>
      <c r="F1835" s="243" t="s">
        <v>190</v>
      </c>
      <c r="G1835" s="241"/>
      <c r="H1835" s="244">
        <v>2.508</v>
      </c>
      <c r="I1835" s="245"/>
      <c r="J1835" s="241"/>
      <c r="K1835" s="241"/>
      <c r="L1835" s="246"/>
      <c r="M1835" s="247"/>
      <c r="N1835" s="248"/>
      <c r="O1835" s="248"/>
      <c r="P1835" s="248"/>
      <c r="Q1835" s="248"/>
      <c r="R1835" s="248"/>
      <c r="S1835" s="248"/>
      <c r="T1835" s="249"/>
      <c r="U1835" s="14"/>
      <c r="V1835" s="14"/>
      <c r="W1835" s="14"/>
      <c r="X1835" s="14"/>
      <c r="Y1835" s="14"/>
      <c r="Z1835" s="14"/>
      <c r="AA1835" s="14"/>
      <c r="AB1835" s="14"/>
      <c r="AC1835" s="14"/>
      <c r="AD1835" s="14"/>
      <c r="AE1835" s="14"/>
      <c r="AT1835" s="250" t="s">
        <v>149</v>
      </c>
      <c r="AU1835" s="250" t="s">
        <v>147</v>
      </c>
      <c r="AV1835" s="14" t="s">
        <v>147</v>
      </c>
      <c r="AW1835" s="14" t="s">
        <v>30</v>
      </c>
      <c r="AX1835" s="14" t="s">
        <v>73</v>
      </c>
      <c r="AY1835" s="250" t="s">
        <v>139</v>
      </c>
    </row>
    <row r="1836" s="13" customFormat="1">
      <c r="A1836" s="13"/>
      <c r="B1836" s="229"/>
      <c r="C1836" s="230"/>
      <c r="D1836" s="231" t="s">
        <v>149</v>
      </c>
      <c r="E1836" s="232" t="s">
        <v>1</v>
      </c>
      <c r="F1836" s="233" t="s">
        <v>191</v>
      </c>
      <c r="G1836" s="230"/>
      <c r="H1836" s="232" t="s">
        <v>1</v>
      </c>
      <c r="I1836" s="234"/>
      <c r="J1836" s="230"/>
      <c r="K1836" s="230"/>
      <c r="L1836" s="235"/>
      <c r="M1836" s="236"/>
      <c r="N1836" s="237"/>
      <c r="O1836" s="237"/>
      <c r="P1836" s="237"/>
      <c r="Q1836" s="237"/>
      <c r="R1836" s="237"/>
      <c r="S1836" s="237"/>
      <c r="T1836" s="238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T1836" s="239" t="s">
        <v>149</v>
      </c>
      <c r="AU1836" s="239" t="s">
        <v>147</v>
      </c>
      <c r="AV1836" s="13" t="s">
        <v>81</v>
      </c>
      <c r="AW1836" s="13" t="s">
        <v>30</v>
      </c>
      <c r="AX1836" s="13" t="s">
        <v>73</v>
      </c>
      <c r="AY1836" s="239" t="s">
        <v>139</v>
      </c>
    </row>
    <row r="1837" s="14" customFormat="1">
      <c r="A1837" s="14"/>
      <c r="B1837" s="240"/>
      <c r="C1837" s="241"/>
      <c r="D1837" s="231" t="s">
        <v>149</v>
      </c>
      <c r="E1837" s="242" t="s">
        <v>1</v>
      </c>
      <c r="F1837" s="243" t="s">
        <v>192</v>
      </c>
      <c r="G1837" s="241"/>
      <c r="H1837" s="244">
        <v>1.006</v>
      </c>
      <c r="I1837" s="245"/>
      <c r="J1837" s="241"/>
      <c r="K1837" s="241"/>
      <c r="L1837" s="246"/>
      <c r="M1837" s="247"/>
      <c r="N1837" s="248"/>
      <c r="O1837" s="248"/>
      <c r="P1837" s="248"/>
      <c r="Q1837" s="248"/>
      <c r="R1837" s="248"/>
      <c r="S1837" s="248"/>
      <c r="T1837" s="249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T1837" s="250" t="s">
        <v>149</v>
      </c>
      <c r="AU1837" s="250" t="s">
        <v>147</v>
      </c>
      <c r="AV1837" s="14" t="s">
        <v>147</v>
      </c>
      <c r="AW1837" s="14" t="s">
        <v>30</v>
      </c>
      <c r="AX1837" s="14" t="s">
        <v>73</v>
      </c>
      <c r="AY1837" s="250" t="s">
        <v>139</v>
      </c>
    </row>
    <row r="1838" s="13" customFormat="1">
      <c r="A1838" s="13"/>
      <c r="B1838" s="229"/>
      <c r="C1838" s="230"/>
      <c r="D1838" s="231" t="s">
        <v>149</v>
      </c>
      <c r="E1838" s="232" t="s">
        <v>1</v>
      </c>
      <c r="F1838" s="233" t="s">
        <v>193</v>
      </c>
      <c r="G1838" s="230"/>
      <c r="H1838" s="232" t="s">
        <v>1</v>
      </c>
      <c r="I1838" s="234"/>
      <c r="J1838" s="230"/>
      <c r="K1838" s="230"/>
      <c r="L1838" s="235"/>
      <c r="M1838" s="236"/>
      <c r="N1838" s="237"/>
      <c r="O1838" s="237"/>
      <c r="P1838" s="237"/>
      <c r="Q1838" s="237"/>
      <c r="R1838" s="237"/>
      <c r="S1838" s="237"/>
      <c r="T1838" s="238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T1838" s="239" t="s">
        <v>149</v>
      </c>
      <c r="AU1838" s="239" t="s">
        <v>147</v>
      </c>
      <c r="AV1838" s="13" t="s">
        <v>81</v>
      </c>
      <c r="AW1838" s="13" t="s">
        <v>30</v>
      </c>
      <c r="AX1838" s="13" t="s">
        <v>73</v>
      </c>
      <c r="AY1838" s="239" t="s">
        <v>139</v>
      </c>
    </row>
    <row r="1839" s="14" customFormat="1">
      <c r="A1839" s="14"/>
      <c r="B1839" s="240"/>
      <c r="C1839" s="241"/>
      <c r="D1839" s="231" t="s">
        <v>149</v>
      </c>
      <c r="E1839" s="242" t="s">
        <v>1</v>
      </c>
      <c r="F1839" s="243" t="s">
        <v>194</v>
      </c>
      <c r="G1839" s="241"/>
      <c r="H1839" s="244">
        <v>1.5580000000000001</v>
      </c>
      <c r="I1839" s="245"/>
      <c r="J1839" s="241"/>
      <c r="K1839" s="241"/>
      <c r="L1839" s="246"/>
      <c r="M1839" s="247"/>
      <c r="N1839" s="248"/>
      <c r="O1839" s="248"/>
      <c r="P1839" s="248"/>
      <c r="Q1839" s="248"/>
      <c r="R1839" s="248"/>
      <c r="S1839" s="248"/>
      <c r="T1839" s="249"/>
      <c r="U1839" s="14"/>
      <c r="V1839" s="14"/>
      <c r="W1839" s="14"/>
      <c r="X1839" s="14"/>
      <c r="Y1839" s="14"/>
      <c r="Z1839" s="14"/>
      <c r="AA1839" s="14"/>
      <c r="AB1839" s="14"/>
      <c r="AC1839" s="14"/>
      <c r="AD1839" s="14"/>
      <c r="AE1839" s="14"/>
      <c r="AT1839" s="250" t="s">
        <v>149</v>
      </c>
      <c r="AU1839" s="250" t="s">
        <v>147</v>
      </c>
      <c r="AV1839" s="14" t="s">
        <v>147</v>
      </c>
      <c r="AW1839" s="14" t="s">
        <v>30</v>
      </c>
      <c r="AX1839" s="14" t="s">
        <v>73</v>
      </c>
      <c r="AY1839" s="250" t="s">
        <v>139</v>
      </c>
    </row>
    <row r="1840" s="13" customFormat="1">
      <c r="A1840" s="13"/>
      <c r="B1840" s="229"/>
      <c r="C1840" s="230"/>
      <c r="D1840" s="231" t="s">
        <v>149</v>
      </c>
      <c r="E1840" s="232" t="s">
        <v>1</v>
      </c>
      <c r="F1840" s="233" t="s">
        <v>1931</v>
      </c>
      <c r="G1840" s="230"/>
      <c r="H1840" s="232" t="s">
        <v>1</v>
      </c>
      <c r="I1840" s="234"/>
      <c r="J1840" s="230"/>
      <c r="K1840" s="230"/>
      <c r="L1840" s="235"/>
      <c r="M1840" s="236"/>
      <c r="N1840" s="237"/>
      <c r="O1840" s="237"/>
      <c r="P1840" s="237"/>
      <c r="Q1840" s="237"/>
      <c r="R1840" s="237"/>
      <c r="S1840" s="237"/>
      <c r="T1840" s="238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T1840" s="239" t="s">
        <v>149</v>
      </c>
      <c r="AU1840" s="239" t="s">
        <v>147</v>
      </c>
      <c r="AV1840" s="13" t="s">
        <v>81</v>
      </c>
      <c r="AW1840" s="13" t="s">
        <v>30</v>
      </c>
      <c r="AX1840" s="13" t="s">
        <v>73</v>
      </c>
      <c r="AY1840" s="239" t="s">
        <v>139</v>
      </c>
    </row>
    <row r="1841" s="13" customFormat="1">
      <c r="A1841" s="13"/>
      <c r="B1841" s="229"/>
      <c r="C1841" s="230"/>
      <c r="D1841" s="231" t="s">
        <v>149</v>
      </c>
      <c r="E1841" s="232" t="s">
        <v>1</v>
      </c>
      <c r="F1841" s="233" t="s">
        <v>189</v>
      </c>
      <c r="G1841" s="230"/>
      <c r="H1841" s="232" t="s">
        <v>1</v>
      </c>
      <c r="I1841" s="234"/>
      <c r="J1841" s="230"/>
      <c r="K1841" s="230"/>
      <c r="L1841" s="235"/>
      <c r="M1841" s="236"/>
      <c r="N1841" s="237"/>
      <c r="O1841" s="237"/>
      <c r="P1841" s="237"/>
      <c r="Q1841" s="237"/>
      <c r="R1841" s="237"/>
      <c r="S1841" s="237"/>
      <c r="T1841" s="238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T1841" s="239" t="s">
        <v>149</v>
      </c>
      <c r="AU1841" s="239" t="s">
        <v>147</v>
      </c>
      <c r="AV1841" s="13" t="s">
        <v>81</v>
      </c>
      <c r="AW1841" s="13" t="s">
        <v>30</v>
      </c>
      <c r="AX1841" s="13" t="s">
        <v>73</v>
      </c>
      <c r="AY1841" s="239" t="s">
        <v>139</v>
      </c>
    </row>
    <row r="1842" s="14" customFormat="1">
      <c r="A1842" s="14"/>
      <c r="B1842" s="240"/>
      <c r="C1842" s="241"/>
      <c r="D1842" s="231" t="s">
        <v>149</v>
      </c>
      <c r="E1842" s="242" t="s">
        <v>1</v>
      </c>
      <c r="F1842" s="243" t="s">
        <v>222</v>
      </c>
      <c r="G1842" s="241"/>
      <c r="H1842" s="244">
        <v>18.82</v>
      </c>
      <c r="I1842" s="245"/>
      <c r="J1842" s="241"/>
      <c r="K1842" s="241"/>
      <c r="L1842" s="246"/>
      <c r="M1842" s="247"/>
      <c r="N1842" s="248"/>
      <c r="O1842" s="248"/>
      <c r="P1842" s="248"/>
      <c r="Q1842" s="248"/>
      <c r="R1842" s="248"/>
      <c r="S1842" s="248"/>
      <c r="T1842" s="249"/>
      <c r="U1842" s="14"/>
      <c r="V1842" s="14"/>
      <c r="W1842" s="14"/>
      <c r="X1842" s="14"/>
      <c r="Y1842" s="14"/>
      <c r="Z1842" s="14"/>
      <c r="AA1842" s="14"/>
      <c r="AB1842" s="14"/>
      <c r="AC1842" s="14"/>
      <c r="AD1842" s="14"/>
      <c r="AE1842" s="14"/>
      <c r="AT1842" s="250" t="s">
        <v>149</v>
      </c>
      <c r="AU1842" s="250" t="s">
        <v>147</v>
      </c>
      <c r="AV1842" s="14" t="s">
        <v>147</v>
      </c>
      <c r="AW1842" s="14" t="s">
        <v>30</v>
      </c>
      <c r="AX1842" s="14" t="s">
        <v>73</v>
      </c>
      <c r="AY1842" s="250" t="s">
        <v>139</v>
      </c>
    </row>
    <row r="1843" s="13" customFormat="1">
      <c r="A1843" s="13"/>
      <c r="B1843" s="229"/>
      <c r="C1843" s="230"/>
      <c r="D1843" s="231" t="s">
        <v>149</v>
      </c>
      <c r="E1843" s="232" t="s">
        <v>1</v>
      </c>
      <c r="F1843" s="233" t="s">
        <v>191</v>
      </c>
      <c r="G1843" s="230"/>
      <c r="H1843" s="232" t="s">
        <v>1</v>
      </c>
      <c r="I1843" s="234"/>
      <c r="J1843" s="230"/>
      <c r="K1843" s="230"/>
      <c r="L1843" s="235"/>
      <c r="M1843" s="236"/>
      <c r="N1843" s="237"/>
      <c r="O1843" s="237"/>
      <c r="P1843" s="237"/>
      <c r="Q1843" s="237"/>
      <c r="R1843" s="237"/>
      <c r="S1843" s="237"/>
      <c r="T1843" s="238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T1843" s="239" t="s">
        <v>149</v>
      </c>
      <c r="AU1843" s="239" t="s">
        <v>147</v>
      </c>
      <c r="AV1843" s="13" t="s">
        <v>81</v>
      </c>
      <c r="AW1843" s="13" t="s">
        <v>30</v>
      </c>
      <c r="AX1843" s="13" t="s">
        <v>73</v>
      </c>
      <c r="AY1843" s="239" t="s">
        <v>139</v>
      </c>
    </row>
    <row r="1844" s="14" customFormat="1">
      <c r="A1844" s="14"/>
      <c r="B1844" s="240"/>
      <c r="C1844" s="241"/>
      <c r="D1844" s="231" t="s">
        <v>149</v>
      </c>
      <c r="E1844" s="242" t="s">
        <v>1</v>
      </c>
      <c r="F1844" s="243" t="s">
        <v>223</v>
      </c>
      <c r="G1844" s="241"/>
      <c r="H1844" s="244">
        <v>11.558</v>
      </c>
      <c r="I1844" s="245"/>
      <c r="J1844" s="241"/>
      <c r="K1844" s="241"/>
      <c r="L1844" s="246"/>
      <c r="M1844" s="247"/>
      <c r="N1844" s="248"/>
      <c r="O1844" s="248"/>
      <c r="P1844" s="248"/>
      <c r="Q1844" s="248"/>
      <c r="R1844" s="248"/>
      <c r="S1844" s="248"/>
      <c r="T1844" s="249"/>
      <c r="U1844" s="14"/>
      <c r="V1844" s="14"/>
      <c r="W1844" s="14"/>
      <c r="X1844" s="14"/>
      <c r="Y1844" s="14"/>
      <c r="Z1844" s="14"/>
      <c r="AA1844" s="14"/>
      <c r="AB1844" s="14"/>
      <c r="AC1844" s="14"/>
      <c r="AD1844" s="14"/>
      <c r="AE1844" s="14"/>
      <c r="AT1844" s="250" t="s">
        <v>149</v>
      </c>
      <c r="AU1844" s="250" t="s">
        <v>147</v>
      </c>
      <c r="AV1844" s="14" t="s">
        <v>147</v>
      </c>
      <c r="AW1844" s="14" t="s">
        <v>30</v>
      </c>
      <c r="AX1844" s="14" t="s">
        <v>73</v>
      </c>
      <c r="AY1844" s="250" t="s">
        <v>139</v>
      </c>
    </row>
    <row r="1845" s="13" customFormat="1">
      <c r="A1845" s="13"/>
      <c r="B1845" s="229"/>
      <c r="C1845" s="230"/>
      <c r="D1845" s="231" t="s">
        <v>149</v>
      </c>
      <c r="E1845" s="232" t="s">
        <v>1</v>
      </c>
      <c r="F1845" s="233" t="s">
        <v>193</v>
      </c>
      <c r="G1845" s="230"/>
      <c r="H1845" s="232" t="s">
        <v>1</v>
      </c>
      <c r="I1845" s="234"/>
      <c r="J1845" s="230"/>
      <c r="K1845" s="230"/>
      <c r="L1845" s="235"/>
      <c r="M1845" s="236"/>
      <c r="N1845" s="237"/>
      <c r="O1845" s="237"/>
      <c r="P1845" s="237"/>
      <c r="Q1845" s="237"/>
      <c r="R1845" s="237"/>
      <c r="S1845" s="237"/>
      <c r="T1845" s="238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T1845" s="239" t="s">
        <v>149</v>
      </c>
      <c r="AU1845" s="239" t="s">
        <v>147</v>
      </c>
      <c r="AV1845" s="13" t="s">
        <v>81</v>
      </c>
      <c r="AW1845" s="13" t="s">
        <v>30</v>
      </c>
      <c r="AX1845" s="13" t="s">
        <v>73</v>
      </c>
      <c r="AY1845" s="239" t="s">
        <v>139</v>
      </c>
    </row>
    <row r="1846" s="14" customFormat="1">
      <c r="A1846" s="14"/>
      <c r="B1846" s="240"/>
      <c r="C1846" s="241"/>
      <c r="D1846" s="231" t="s">
        <v>149</v>
      </c>
      <c r="E1846" s="242" t="s">
        <v>1</v>
      </c>
      <c r="F1846" s="243" t="s">
        <v>224</v>
      </c>
      <c r="G1846" s="241"/>
      <c r="H1846" s="244">
        <v>15.627000000000001</v>
      </c>
      <c r="I1846" s="245"/>
      <c r="J1846" s="241"/>
      <c r="K1846" s="241"/>
      <c r="L1846" s="246"/>
      <c r="M1846" s="247"/>
      <c r="N1846" s="248"/>
      <c r="O1846" s="248"/>
      <c r="P1846" s="248"/>
      <c r="Q1846" s="248"/>
      <c r="R1846" s="248"/>
      <c r="S1846" s="248"/>
      <c r="T1846" s="249"/>
      <c r="U1846" s="14"/>
      <c r="V1846" s="14"/>
      <c r="W1846" s="14"/>
      <c r="X1846" s="14"/>
      <c r="Y1846" s="14"/>
      <c r="Z1846" s="14"/>
      <c r="AA1846" s="14"/>
      <c r="AB1846" s="14"/>
      <c r="AC1846" s="14"/>
      <c r="AD1846" s="14"/>
      <c r="AE1846" s="14"/>
      <c r="AT1846" s="250" t="s">
        <v>149</v>
      </c>
      <c r="AU1846" s="250" t="s">
        <v>147</v>
      </c>
      <c r="AV1846" s="14" t="s">
        <v>147</v>
      </c>
      <c r="AW1846" s="14" t="s">
        <v>30</v>
      </c>
      <c r="AX1846" s="14" t="s">
        <v>73</v>
      </c>
      <c r="AY1846" s="250" t="s">
        <v>139</v>
      </c>
    </row>
    <row r="1847" s="13" customFormat="1">
      <c r="A1847" s="13"/>
      <c r="B1847" s="229"/>
      <c r="C1847" s="230"/>
      <c r="D1847" s="231" t="s">
        <v>149</v>
      </c>
      <c r="E1847" s="232" t="s">
        <v>1</v>
      </c>
      <c r="F1847" s="233" t="s">
        <v>228</v>
      </c>
      <c r="G1847" s="230"/>
      <c r="H1847" s="232" t="s">
        <v>1</v>
      </c>
      <c r="I1847" s="234"/>
      <c r="J1847" s="230"/>
      <c r="K1847" s="230"/>
      <c r="L1847" s="235"/>
      <c r="M1847" s="236"/>
      <c r="N1847" s="237"/>
      <c r="O1847" s="237"/>
      <c r="P1847" s="237"/>
      <c r="Q1847" s="237"/>
      <c r="R1847" s="237"/>
      <c r="S1847" s="237"/>
      <c r="T1847" s="238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T1847" s="239" t="s">
        <v>149</v>
      </c>
      <c r="AU1847" s="239" t="s">
        <v>147</v>
      </c>
      <c r="AV1847" s="13" t="s">
        <v>81</v>
      </c>
      <c r="AW1847" s="13" t="s">
        <v>30</v>
      </c>
      <c r="AX1847" s="13" t="s">
        <v>73</v>
      </c>
      <c r="AY1847" s="239" t="s">
        <v>139</v>
      </c>
    </row>
    <row r="1848" s="13" customFormat="1">
      <c r="A1848" s="13"/>
      <c r="B1848" s="229"/>
      <c r="C1848" s="230"/>
      <c r="D1848" s="231" t="s">
        <v>149</v>
      </c>
      <c r="E1848" s="232" t="s">
        <v>1</v>
      </c>
      <c r="F1848" s="233" t="s">
        <v>229</v>
      </c>
      <c r="G1848" s="230"/>
      <c r="H1848" s="232" t="s">
        <v>1</v>
      </c>
      <c r="I1848" s="234"/>
      <c r="J1848" s="230"/>
      <c r="K1848" s="230"/>
      <c r="L1848" s="235"/>
      <c r="M1848" s="236"/>
      <c r="N1848" s="237"/>
      <c r="O1848" s="237"/>
      <c r="P1848" s="237"/>
      <c r="Q1848" s="237"/>
      <c r="R1848" s="237"/>
      <c r="S1848" s="237"/>
      <c r="T1848" s="238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T1848" s="239" t="s">
        <v>149</v>
      </c>
      <c r="AU1848" s="239" t="s">
        <v>147</v>
      </c>
      <c r="AV1848" s="13" t="s">
        <v>81</v>
      </c>
      <c r="AW1848" s="13" t="s">
        <v>30</v>
      </c>
      <c r="AX1848" s="13" t="s">
        <v>73</v>
      </c>
      <c r="AY1848" s="239" t="s">
        <v>139</v>
      </c>
    </row>
    <row r="1849" s="14" customFormat="1">
      <c r="A1849" s="14"/>
      <c r="B1849" s="240"/>
      <c r="C1849" s="241"/>
      <c r="D1849" s="231" t="s">
        <v>149</v>
      </c>
      <c r="E1849" s="242" t="s">
        <v>1</v>
      </c>
      <c r="F1849" s="243" t="s">
        <v>1980</v>
      </c>
      <c r="G1849" s="241"/>
      <c r="H1849" s="244">
        <v>-11.52</v>
      </c>
      <c r="I1849" s="245"/>
      <c r="J1849" s="241"/>
      <c r="K1849" s="241"/>
      <c r="L1849" s="246"/>
      <c r="M1849" s="247"/>
      <c r="N1849" s="248"/>
      <c r="O1849" s="248"/>
      <c r="P1849" s="248"/>
      <c r="Q1849" s="248"/>
      <c r="R1849" s="248"/>
      <c r="S1849" s="248"/>
      <c r="T1849" s="249"/>
      <c r="U1849" s="14"/>
      <c r="V1849" s="14"/>
      <c r="W1849" s="14"/>
      <c r="X1849" s="14"/>
      <c r="Y1849" s="14"/>
      <c r="Z1849" s="14"/>
      <c r="AA1849" s="14"/>
      <c r="AB1849" s="14"/>
      <c r="AC1849" s="14"/>
      <c r="AD1849" s="14"/>
      <c r="AE1849" s="14"/>
      <c r="AT1849" s="250" t="s">
        <v>149</v>
      </c>
      <c r="AU1849" s="250" t="s">
        <v>147</v>
      </c>
      <c r="AV1849" s="14" t="s">
        <v>147</v>
      </c>
      <c r="AW1849" s="14" t="s">
        <v>30</v>
      </c>
      <c r="AX1849" s="14" t="s">
        <v>73</v>
      </c>
      <c r="AY1849" s="250" t="s">
        <v>139</v>
      </c>
    </row>
    <row r="1850" s="13" customFormat="1">
      <c r="A1850" s="13"/>
      <c r="B1850" s="229"/>
      <c r="C1850" s="230"/>
      <c r="D1850" s="231" t="s">
        <v>149</v>
      </c>
      <c r="E1850" s="232" t="s">
        <v>1</v>
      </c>
      <c r="F1850" s="233" t="s">
        <v>231</v>
      </c>
      <c r="G1850" s="230"/>
      <c r="H1850" s="232" t="s">
        <v>1</v>
      </c>
      <c r="I1850" s="234"/>
      <c r="J1850" s="230"/>
      <c r="K1850" s="230"/>
      <c r="L1850" s="235"/>
      <c r="M1850" s="236"/>
      <c r="N1850" s="237"/>
      <c r="O1850" s="237"/>
      <c r="P1850" s="237"/>
      <c r="Q1850" s="237"/>
      <c r="R1850" s="237"/>
      <c r="S1850" s="237"/>
      <c r="T1850" s="238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T1850" s="239" t="s">
        <v>149</v>
      </c>
      <c r="AU1850" s="239" t="s">
        <v>147</v>
      </c>
      <c r="AV1850" s="13" t="s">
        <v>81</v>
      </c>
      <c r="AW1850" s="13" t="s">
        <v>30</v>
      </c>
      <c r="AX1850" s="13" t="s">
        <v>73</v>
      </c>
      <c r="AY1850" s="239" t="s">
        <v>139</v>
      </c>
    </row>
    <row r="1851" s="14" customFormat="1">
      <c r="A1851" s="14"/>
      <c r="B1851" s="240"/>
      <c r="C1851" s="241"/>
      <c r="D1851" s="231" t="s">
        <v>149</v>
      </c>
      <c r="E1851" s="242" t="s">
        <v>1</v>
      </c>
      <c r="F1851" s="243" t="s">
        <v>232</v>
      </c>
      <c r="G1851" s="241"/>
      <c r="H1851" s="244">
        <v>-5.1600000000000001</v>
      </c>
      <c r="I1851" s="245"/>
      <c r="J1851" s="241"/>
      <c r="K1851" s="241"/>
      <c r="L1851" s="246"/>
      <c r="M1851" s="247"/>
      <c r="N1851" s="248"/>
      <c r="O1851" s="248"/>
      <c r="P1851" s="248"/>
      <c r="Q1851" s="248"/>
      <c r="R1851" s="248"/>
      <c r="S1851" s="248"/>
      <c r="T1851" s="249"/>
      <c r="U1851" s="14"/>
      <c r="V1851" s="14"/>
      <c r="W1851" s="14"/>
      <c r="X1851" s="14"/>
      <c r="Y1851" s="14"/>
      <c r="Z1851" s="14"/>
      <c r="AA1851" s="14"/>
      <c r="AB1851" s="14"/>
      <c r="AC1851" s="14"/>
      <c r="AD1851" s="14"/>
      <c r="AE1851" s="14"/>
      <c r="AT1851" s="250" t="s">
        <v>149</v>
      </c>
      <c r="AU1851" s="250" t="s">
        <v>147</v>
      </c>
      <c r="AV1851" s="14" t="s">
        <v>147</v>
      </c>
      <c r="AW1851" s="14" t="s">
        <v>30</v>
      </c>
      <c r="AX1851" s="14" t="s">
        <v>73</v>
      </c>
      <c r="AY1851" s="250" t="s">
        <v>139</v>
      </c>
    </row>
    <row r="1852" s="15" customFormat="1">
      <c r="A1852" s="15"/>
      <c r="B1852" s="262"/>
      <c r="C1852" s="263"/>
      <c r="D1852" s="231" t="s">
        <v>149</v>
      </c>
      <c r="E1852" s="264" t="s">
        <v>1</v>
      </c>
      <c r="F1852" s="265" t="s">
        <v>170</v>
      </c>
      <c r="G1852" s="263"/>
      <c r="H1852" s="266">
        <v>34.397000000000006</v>
      </c>
      <c r="I1852" s="267"/>
      <c r="J1852" s="263"/>
      <c r="K1852" s="263"/>
      <c r="L1852" s="268"/>
      <c r="M1852" s="269"/>
      <c r="N1852" s="270"/>
      <c r="O1852" s="270"/>
      <c r="P1852" s="270"/>
      <c r="Q1852" s="270"/>
      <c r="R1852" s="270"/>
      <c r="S1852" s="270"/>
      <c r="T1852" s="271"/>
      <c r="U1852" s="15"/>
      <c r="V1852" s="15"/>
      <c r="W1852" s="15"/>
      <c r="X1852" s="15"/>
      <c r="Y1852" s="15"/>
      <c r="Z1852" s="15"/>
      <c r="AA1852" s="15"/>
      <c r="AB1852" s="15"/>
      <c r="AC1852" s="15"/>
      <c r="AD1852" s="15"/>
      <c r="AE1852" s="15"/>
      <c r="AT1852" s="272" t="s">
        <v>149</v>
      </c>
      <c r="AU1852" s="272" t="s">
        <v>147</v>
      </c>
      <c r="AV1852" s="15" t="s">
        <v>146</v>
      </c>
      <c r="AW1852" s="15" t="s">
        <v>30</v>
      </c>
      <c r="AX1852" s="15" t="s">
        <v>81</v>
      </c>
      <c r="AY1852" s="272" t="s">
        <v>139</v>
      </c>
    </row>
    <row r="1853" s="12" customFormat="1" ht="22.8" customHeight="1">
      <c r="A1853" s="12"/>
      <c r="B1853" s="199"/>
      <c r="C1853" s="200"/>
      <c r="D1853" s="201" t="s">
        <v>72</v>
      </c>
      <c r="E1853" s="213" t="s">
        <v>1981</v>
      </c>
      <c r="F1853" s="213" t="s">
        <v>1982</v>
      </c>
      <c r="G1853" s="200"/>
      <c r="H1853" s="200"/>
      <c r="I1853" s="203"/>
      <c r="J1853" s="214">
        <f>BK1853</f>
        <v>0</v>
      </c>
      <c r="K1853" s="200"/>
      <c r="L1853" s="205"/>
      <c r="M1853" s="206"/>
      <c r="N1853" s="207"/>
      <c r="O1853" s="207"/>
      <c r="P1853" s="208">
        <f>SUM(P1854:P1864)</f>
        <v>0</v>
      </c>
      <c r="Q1853" s="207"/>
      <c r="R1853" s="208">
        <f>SUM(R1854:R1864)</f>
        <v>0.0082211999999999997</v>
      </c>
      <c r="S1853" s="207"/>
      <c r="T1853" s="209">
        <f>SUM(T1854:T1864)</f>
        <v>0</v>
      </c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R1853" s="210" t="s">
        <v>147</v>
      </c>
      <c r="AT1853" s="211" t="s">
        <v>72</v>
      </c>
      <c r="AU1853" s="211" t="s">
        <v>81</v>
      </c>
      <c r="AY1853" s="210" t="s">
        <v>139</v>
      </c>
      <c r="BK1853" s="212">
        <f>SUM(BK1854:BK1864)</f>
        <v>0</v>
      </c>
    </row>
    <row r="1854" s="2" customFormat="1" ht="33" customHeight="1">
      <c r="A1854" s="38"/>
      <c r="B1854" s="39"/>
      <c r="C1854" s="215" t="s">
        <v>1983</v>
      </c>
      <c r="D1854" s="215" t="s">
        <v>142</v>
      </c>
      <c r="E1854" s="216" t="s">
        <v>1984</v>
      </c>
      <c r="F1854" s="217" t="s">
        <v>1985</v>
      </c>
      <c r="G1854" s="218" t="s">
        <v>160</v>
      </c>
      <c r="H1854" s="219">
        <v>6.5250000000000004</v>
      </c>
      <c r="I1854" s="220"/>
      <c r="J1854" s="221">
        <f>ROUND(I1854*H1854,2)</f>
        <v>0</v>
      </c>
      <c r="K1854" s="222"/>
      <c r="L1854" s="44"/>
      <c r="M1854" s="223" t="s">
        <v>1</v>
      </c>
      <c r="N1854" s="224" t="s">
        <v>39</v>
      </c>
      <c r="O1854" s="91"/>
      <c r="P1854" s="225">
        <f>O1854*H1854</f>
        <v>0</v>
      </c>
      <c r="Q1854" s="225">
        <v>0</v>
      </c>
      <c r="R1854" s="225">
        <f>Q1854*H1854</f>
        <v>0</v>
      </c>
      <c r="S1854" s="225">
        <v>0</v>
      </c>
      <c r="T1854" s="226">
        <f>S1854*H1854</f>
        <v>0</v>
      </c>
      <c r="U1854" s="38"/>
      <c r="V1854" s="38"/>
      <c r="W1854" s="38"/>
      <c r="X1854" s="38"/>
      <c r="Y1854" s="38"/>
      <c r="Z1854" s="38"/>
      <c r="AA1854" s="38"/>
      <c r="AB1854" s="38"/>
      <c r="AC1854" s="38"/>
      <c r="AD1854" s="38"/>
      <c r="AE1854" s="38"/>
      <c r="AR1854" s="227" t="s">
        <v>257</v>
      </c>
      <c r="AT1854" s="227" t="s">
        <v>142</v>
      </c>
      <c r="AU1854" s="227" t="s">
        <v>147</v>
      </c>
      <c r="AY1854" s="17" t="s">
        <v>139</v>
      </c>
      <c r="BE1854" s="228">
        <f>IF(N1854="základní",J1854,0)</f>
        <v>0</v>
      </c>
      <c r="BF1854" s="228">
        <f>IF(N1854="snížená",J1854,0)</f>
        <v>0</v>
      </c>
      <c r="BG1854" s="228">
        <f>IF(N1854="zákl. přenesená",J1854,0)</f>
        <v>0</v>
      </c>
      <c r="BH1854" s="228">
        <f>IF(N1854="sníž. přenesená",J1854,0)</f>
        <v>0</v>
      </c>
      <c r="BI1854" s="228">
        <f>IF(N1854="nulová",J1854,0)</f>
        <v>0</v>
      </c>
      <c r="BJ1854" s="17" t="s">
        <v>147</v>
      </c>
      <c r="BK1854" s="228">
        <f>ROUND(I1854*H1854,2)</f>
        <v>0</v>
      </c>
      <c r="BL1854" s="17" t="s">
        <v>257</v>
      </c>
      <c r="BM1854" s="227" t="s">
        <v>1986</v>
      </c>
    </row>
    <row r="1855" s="13" customFormat="1">
      <c r="A1855" s="13"/>
      <c r="B1855" s="229"/>
      <c r="C1855" s="230"/>
      <c r="D1855" s="231" t="s">
        <v>149</v>
      </c>
      <c r="E1855" s="232" t="s">
        <v>1</v>
      </c>
      <c r="F1855" s="233" t="s">
        <v>823</v>
      </c>
      <c r="G1855" s="230"/>
      <c r="H1855" s="232" t="s">
        <v>1</v>
      </c>
      <c r="I1855" s="234"/>
      <c r="J1855" s="230"/>
      <c r="K1855" s="230"/>
      <c r="L1855" s="235"/>
      <c r="M1855" s="236"/>
      <c r="N1855" s="237"/>
      <c r="O1855" s="237"/>
      <c r="P1855" s="237"/>
      <c r="Q1855" s="237"/>
      <c r="R1855" s="237"/>
      <c r="S1855" s="237"/>
      <c r="T1855" s="238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T1855" s="239" t="s">
        <v>149</v>
      </c>
      <c r="AU1855" s="239" t="s">
        <v>147</v>
      </c>
      <c r="AV1855" s="13" t="s">
        <v>81</v>
      </c>
      <c r="AW1855" s="13" t="s">
        <v>30</v>
      </c>
      <c r="AX1855" s="13" t="s">
        <v>73</v>
      </c>
      <c r="AY1855" s="239" t="s">
        <v>139</v>
      </c>
    </row>
    <row r="1856" s="14" customFormat="1">
      <c r="A1856" s="14"/>
      <c r="B1856" s="240"/>
      <c r="C1856" s="241"/>
      <c r="D1856" s="231" t="s">
        <v>149</v>
      </c>
      <c r="E1856" s="242" t="s">
        <v>1</v>
      </c>
      <c r="F1856" s="243" t="s">
        <v>1987</v>
      </c>
      <c r="G1856" s="241"/>
      <c r="H1856" s="244">
        <v>3.2389999999999999</v>
      </c>
      <c r="I1856" s="245"/>
      <c r="J1856" s="241"/>
      <c r="K1856" s="241"/>
      <c r="L1856" s="246"/>
      <c r="M1856" s="247"/>
      <c r="N1856" s="248"/>
      <c r="O1856" s="248"/>
      <c r="P1856" s="248"/>
      <c r="Q1856" s="248"/>
      <c r="R1856" s="248"/>
      <c r="S1856" s="248"/>
      <c r="T1856" s="249"/>
      <c r="U1856" s="14"/>
      <c r="V1856" s="14"/>
      <c r="W1856" s="14"/>
      <c r="X1856" s="14"/>
      <c r="Y1856" s="14"/>
      <c r="Z1856" s="14"/>
      <c r="AA1856" s="14"/>
      <c r="AB1856" s="14"/>
      <c r="AC1856" s="14"/>
      <c r="AD1856" s="14"/>
      <c r="AE1856" s="14"/>
      <c r="AT1856" s="250" t="s">
        <v>149</v>
      </c>
      <c r="AU1856" s="250" t="s">
        <v>147</v>
      </c>
      <c r="AV1856" s="14" t="s">
        <v>147</v>
      </c>
      <c r="AW1856" s="14" t="s">
        <v>30</v>
      </c>
      <c r="AX1856" s="14" t="s">
        <v>73</v>
      </c>
      <c r="AY1856" s="250" t="s">
        <v>139</v>
      </c>
    </row>
    <row r="1857" s="13" customFormat="1">
      <c r="A1857" s="13"/>
      <c r="B1857" s="229"/>
      <c r="C1857" s="230"/>
      <c r="D1857" s="231" t="s">
        <v>149</v>
      </c>
      <c r="E1857" s="232" t="s">
        <v>1</v>
      </c>
      <c r="F1857" s="233" t="s">
        <v>938</v>
      </c>
      <c r="G1857" s="230"/>
      <c r="H1857" s="232" t="s">
        <v>1</v>
      </c>
      <c r="I1857" s="234"/>
      <c r="J1857" s="230"/>
      <c r="K1857" s="230"/>
      <c r="L1857" s="235"/>
      <c r="M1857" s="236"/>
      <c r="N1857" s="237"/>
      <c r="O1857" s="237"/>
      <c r="P1857" s="237"/>
      <c r="Q1857" s="237"/>
      <c r="R1857" s="237"/>
      <c r="S1857" s="237"/>
      <c r="T1857" s="238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T1857" s="239" t="s">
        <v>149</v>
      </c>
      <c r="AU1857" s="239" t="s">
        <v>147</v>
      </c>
      <c r="AV1857" s="13" t="s">
        <v>81</v>
      </c>
      <c r="AW1857" s="13" t="s">
        <v>30</v>
      </c>
      <c r="AX1857" s="13" t="s">
        <v>73</v>
      </c>
      <c r="AY1857" s="239" t="s">
        <v>139</v>
      </c>
    </row>
    <row r="1858" s="14" customFormat="1">
      <c r="A1858" s="14"/>
      <c r="B1858" s="240"/>
      <c r="C1858" s="241"/>
      <c r="D1858" s="231" t="s">
        <v>149</v>
      </c>
      <c r="E1858" s="242" t="s">
        <v>1</v>
      </c>
      <c r="F1858" s="243" t="s">
        <v>1988</v>
      </c>
      <c r="G1858" s="241"/>
      <c r="H1858" s="244">
        <v>3.286</v>
      </c>
      <c r="I1858" s="245"/>
      <c r="J1858" s="241"/>
      <c r="K1858" s="241"/>
      <c r="L1858" s="246"/>
      <c r="M1858" s="247"/>
      <c r="N1858" s="248"/>
      <c r="O1858" s="248"/>
      <c r="P1858" s="248"/>
      <c r="Q1858" s="248"/>
      <c r="R1858" s="248"/>
      <c r="S1858" s="248"/>
      <c r="T1858" s="249"/>
      <c r="U1858" s="14"/>
      <c r="V1858" s="14"/>
      <c r="W1858" s="14"/>
      <c r="X1858" s="14"/>
      <c r="Y1858" s="14"/>
      <c r="Z1858" s="14"/>
      <c r="AA1858" s="14"/>
      <c r="AB1858" s="14"/>
      <c r="AC1858" s="14"/>
      <c r="AD1858" s="14"/>
      <c r="AE1858" s="14"/>
      <c r="AT1858" s="250" t="s">
        <v>149</v>
      </c>
      <c r="AU1858" s="250" t="s">
        <v>147</v>
      </c>
      <c r="AV1858" s="14" t="s">
        <v>147</v>
      </c>
      <c r="AW1858" s="14" t="s">
        <v>30</v>
      </c>
      <c r="AX1858" s="14" t="s">
        <v>73</v>
      </c>
      <c r="AY1858" s="250" t="s">
        <v>139</v>
      </c>
    </row>
    <row r="1859" s="15" customFormat="1">
      <c r="A1859" s="15"/>
      <c r="B1859" s="262"/>
      <c r="C1859" s="263"/>
      <c r="D1859" s="231" t="s">
        <v>149</v>
      </c>
      <c r="E1859" s="264" t="s">
        <v>1</v>
      </c>
      <c r="F1859" s="265" t="s">
        <v>170</v>
      </c>
      <c r="G1859" s="263"/>
      <c r="H1859" s="266">
        <v>6.5250000000000004</v>
      </c>
      <c r="I1859" s="267"/>
      <c r="J1859" s="263"/>
      <c r="K1859" s="263"/>
      <c r="L1859" s="268"/>
      <c r="M1859" s="269"/>
      <c r="N1859" s="270"/>
      <c r="O1859" s="270"/>
      <c r="P1859" s="270"/>
      <c r="Q1859" s="270"/>
      <c r="R1859" s="270"/>
      <c r="S1859" s="270"/>
      <c r="T1859" s="271"/>
      <c r="U1859" s="15"/>
      <c r="V1859" s="15"/>
      <c r="W1859" s="15"/>
      <c r="X1859" s="15"/>
      <c r="Y1859" s="15"/>
      <c r="Z1859" s="15"/>
      <c r="AA1859" s="15"/>
      <c r="AB1859" s="15"/>
      <c r="AC1859" s="15"/>
      <c r="AD1859" s="15"/>
      <c r="AE1859" s="15"/>
      <c r="AT1859" s="272" t="s">
        <v>149</v>
      </c>
      <c r="AU1859" s="272" t="s">
        <v>147</v>
      </c>
      <c r="AV1859" s="15" t="s">
        <v>146</v>
      </c>
      <c r="AW1859" s="15" t="s">
        <v>30</v>
      </c>
      <c r="AX1859" s="15" t="s">
        <v>81</v>
      </c>
      <c r="AY1859" s="272" t="s">
        <v>139</v>
      </c>
    </row>
    <row r="1860" s="2" customFormat="1" ht="16.5" customHeight="1">
      <c r="A1860" s="38"/>
      <c r="B1860" s="39"/>
      <c r="C1860" s="251" t="s">
        <v>1989</v>
      </c>
      <c r="D1860" s="251" t="s">
        <v>152</v>
      </c>
      <c r="E1860" s="252" t="s">
        <v>1990</v>
      </c>
      <c r="F1860" s="253" t="s">
        <v>1991</v>
      </c>
      <c r="G1860" s="254" t="s">
        <v>166</v>
      </c>
      <c r="H1860" s="255">
        <v>6.851</v>
      </c>
      <c r="I1860" s="256"/>
      <c r="J1860" s="257">
        <f>ROUND(I1860*H1860,2)</f>
        <v>0</v>
      </c>
      <c r="K1860" s="258"/>
      <c r="L1860" s="259"/>
      <c r="M1860" s="260" t="s">
        <v>1</v>
      </c>
      <c r="N1860" s="261" t="s">
        <v>39</v>
      </c>
      <c r="O1860" s="91"/>
      <c r="P1860" s="225">
        <f>O1860*H1860</f>
        <v>0</v>
      </c>
      <c r="Q1860" s="225">
        <v>0.0011999999999999999</v>
      </c>
      <c r="R1860" s="225">
        <f>Q1860*H1860</f>
        <v>0.0082211999999999997</v>
      </c>
      <c r="S1860" s="225">
        <v>0</v>
      </c>
      <c r="T1860" s="226">
        <f>S1860*H1860</f>
        <v>0</v>
      </c>
      <c r="U1860" s="38"/>
      <c r="V1860" s="38"/>
      <c r="W1860" s="38"/>
      <c r="X1860" s="38"/>
      <c r="Y1860" s="38"/>
      <c r="Z1860" s="38"/>
      <c r="AA1860" s="38"/>
      <c r="AB1860" s="38"/>
      <c r="AC1860" s="38"/>
      <c r="AD1860" s="38"/>
      <c r="AE1860" s="38"/>
      <c r="AR1860" s="227" t="s">
        <v>338</v>
      </c>
      <c r="AT1860" s="227" t="s">
        <v>152</v>
      </c>
      <c r="AU1860" s="227" t="s">
        <v>147</v>
      </c>
      <c r="AY1860" s="17" t="s">
        <v>139</v>
      </c>
      <c r="BE1860" s="228">
        <f>IF(N1860="základní",J1860,0)</f>
        <v>0</v>
      </c>
      <c r="BF1860" s="228">
        <f>IF(N1860="snížená",J1860,0)</f>
        <v>0</v>
      </c>
      <c r="BG1860" s="228">
        <f>IF(N1860="zákl. přenesená",J1860,0)</f>
        <v>0</v>
      </c>
      <c r="BH1860" s="228">
        <f>IF(N1860="sníž. přenesená",J1860,0)</f>
        <v>0</v>
      </c>
      <c r="BI1860" s="228">
        <f>IF(N1860="nulová",J1860,0)</f>
        <v>0</v>
      </c>
      <c r="BJ1860" s="17" t="s">
        <v>147</v>
      </c>
      <c r="BK1860" s="228">
        <f>ROUND(I1860*H1860,2)</f>
        <v>0</v>
      </c>
      <c r="BL1860" s="17" t="s">
        <v>257</v>
      </c>
      <c r="BM1860" s="227" t="s">
        <v>1992</v>
      </c>
    </row>
    <row r="1861" s="14" customFormat="1">
      <c r="A1861" s="14"/>
      <c r="B1861" s="240"/>
      <c r="C1861" s="241"/>
      <c r="D1861" s="231" t="s">
        <v>149</v>
      </c>
      <c r="E1861" s="241"/>
      <c r="F1861" s="243" t="s">
        <v>1993</v>
      </c>
      <c r="G1861" s="241"/>
      <c r="H1861" s="244">
        <v>6.851</v>
      </c>
      <c r="I1861" s="245"/>
      <c r="J1861" s="241"/>
      <c r="K1861" s="241"/>
      <c r="L1861" s="246"/>
      <c r="M1861" s="247"/>
      <c r="N1861" s="248"/>
      <c r="O1861" s="248"/>
      <c r="P1861" s="248"/>
      <c r="Q1861" s="248"/>
      <c r="R1861" s="248"/>
      <c r="S1861" s="248"/>
      <c r="T1861" s="249"/>
      <c r="U1861" s="14"/>
      <c r="V1861" s="14"/>
      <c r="W1861" s="14"/>
      <c r="X1861" s="14"/>
      <c r="Y1861" s="14"/>
      <c r="Z1861" s="14"/>
      <c r="AA1861" s="14"/>
      <c r="AB1861" s="14"/>
      <c r="AC1861" s="14"/>
      <c r="AD1861" s="14"/>
      <c r="AE1861" s="14"/>
      <c r="AT1861" s="250" t="s">
        <v>149</v>
      </c>
      <c r="AU1861" s="250" t="s">
        <v>147</v>
      </c>
      <c r="AV1861" s="14" t="s">
        <v>147</v>
      </c>
      <c r="AW1861" s="14" t="s">
        <v>4</v>
      </c>
      <c r="AX1861" s="14" t="s">
        <v>81</v>
      </c>
      <c r="AY1861" s="250" t="s">
        <v>139</v>
      </c>
    </row>
    <row r="1862" s="2" customFormat="1" ht="24.15" customHeight="1">
      <c r="A1862" s="38"/>
      <c r="B1862" s="39"/>
      <c r="C1862" s="215" t="s">
        <v>1994</v>
      </c>
      <c r="D1862" s="215" t="s">
        <v>142</v>
      </c>
      <c r="E1862" s="216" t="s">
        <v>1995</v>
      </c>
      <c r="F1862" s="217" t="s">
        <v>1996</v>
      </c>
      <c r="G1862" s="218" t="s">
        <v>145</v>
      </c>
      <c r="H1862" s="219">
        <v>0.0080000000000000002</v>
      </c>
      <c r="I1862" s="220"/>
      <c r="J1862" s="221">
        <f>ROUND(I1862*H1862,2)</f>
        <v>0</v>
      </c>
      <c r="K1862" s="222"/>
      <c r="L1862" s="44"/>
      <c r="M1862" s="223" t="s">
        <v>1</v>
      </c>
      <c r="N1862" s="224" t="s">
        <v>39</v>
      </c>
      <c r="O1862" s="91"/>
      <c r="P1862" s="225">
        <f>O1862*H1862</f>
        <v>0</v>
      </c>
      <c r="Q1862" s="225">
        <v>0</v>
      </c>
      <c r="R1862" s="225">
        <f>Q1862*H1862</f>
        <v>0</v>
      </c>
      <c r="S1862" s="225">
        <v>0</v>
      </c>
      <c r="T1862" s="226">
        <f>S1862*H1862</f>
        <v>0</v>
      </c>
      <c r="U1862" s="38"/>
      <c r="V1862" s="38"/>
      <c r="W1862" s="38"/>
      <c r="X1862" s="38"/>
      <c r="Y1862" s="38"/>
      <c r="Z1862" s="38"/>
      <c r="AA1862" s="38"/>
      <c r="AB1862" s="38"/>
      <c r="AC1862" s="38"/>
      <c r="AD1862" s="38"/>
      <c r="AE1862" s="38"/>
      <c r="AR1862" s="227" t="s">
        <v>257</v>
      </c>
      <c r="AT1862" s="227" t="s">
        <v>142</v>
      </c>
      <c r="AU1862" s="227" t="s">
        <v>147</v>
      </c>
      <c r="AY1862" s="17" t="s">
        <v>139</v>
      </c>
      <c r="BE1862" s="228">
        <f>IF(N1862="základní",J1862,0)</f>
        <v>0</v>
      </c>
      <c r="BF1862" s="228">
        <f>IF(N1862="snížená",J1862,0)</f>
        <v>0</v>
      </c>
      <c r="BG1862" s="228">
        <f>IF(N1862="zákl. přenesená",J1862,0)</f>
        <v>0</v>
      </c>
      <c r="BH1862" s="228">
        <f>IF(N1862="sníž. přenesená",J1862,0)</f>
        <v>0</v>
      </c>
      <c r="BI1862" s="228">
        <f>IF(N1862="nulová",J1862,0)</f>
        <v>0</v>
      </c>
      <c r="BJ1862" s="17" t="s">
        <v>147</v>
      </c>
      <c r="BK1862" s="228">
        <f>ROUND(I1862*H1862,2)</f>
        <v>0</v>
      </c>
      <c r="BL1862" s="17" t="s">
        <v>257</v>
      </c>
      <c r="BM1862" s="227" t="s">
        <v>1997</v>
      </c>
    </row>
    <row r="1863" s="2" customFormat="1" ht="37.8" customHeight="1">
      <c r="A1863" s="38"/>
      <c r="B1863" s="39"/>
      <c r="C1863" s="215" t="s">
        <v>1998</v>
      </c>
      <c r="D1863" s="215" t="s">
        <v>142</v>
      </c>
      <c r="E1863" s="216" t="s">
        <v>1999</v>
      </c>
      <c r="F1863" s="217" t="s">
        <v>2000</v>
      </c>
      <c r="G1863" s="218" t="s">
        <v>145</v>
      </c>
      <c r="H1863" s="219">
        <v>0.016</v>
      </c>
      <c r="I1863" s="220"/>
      <c r="J1863" s="221">
        <f>ROUND(I1863*H1863,2)</f>
        <v>0</v>
      </c>
      <c r="K1863" s="222"/>
      <c r="L1863" s="44"/>
      <c r="M1863" s="223" t="s">
        <v>1</v>
      </c>
      <c r="N1863" s="224" t="s">
        <v>39</v>
      </c>
      <c r="O1863" s="91"/>
      <c r="P1863" s="225">
        <f>O1863*H1863</f>
        <v>0</v>
      </c>
      <c r="Q1863" s="225">
        <v>0</v>
      </c>
      <c r="R1863" s="225">
        <f>Q1863*H1863</f>
        <v>0</v>
      </c>
      <c r="S1863" s="225">
        <v>0</v>
      </c>
      <c r="T1863" s="226">
        <f>S1863*H1863</f>
        <v>0</v>
      </c>
      <c r="U1863" s="38"/>
      <c r="V1863" s="38"/>
      <c r="W1863" s="38"/>
      <c r="X1863" s="38"/>
      <c r="Y1863" s="38"/>
      <c r="Z1863" s="38"/>
      <c r="AA1863" s="38"/>
      <c r="AB1863" s="38"/>
      <c r="AC1863" s="38"/>
      <c r="AD1863" s="38"/>
      <c r="AE1863" s="38"/>
      <c r="AR1863" s="227" t="s">
        <v>257</v>
      </c>
      <c r="AT1863" s="227" t="s">
        <v>142</v>
      </c>
      <c r="AU1863" s="227" t="s">
        <v>147</v>
      </c>
      <c r="AY1863" s="17" t="s">
        <v>139</v>
      </c>
      <c r="BE1863" s="228">
        <f>IF(N1863="základní",J1863,0)</f>
        <v>0</v>
      </c>
      <c r="BF1863" s="228">
        <f>IF(N1863="snížená",J1863,0)</f>
        <v>0</v>
      </c>
      <c r="BG1863" s="228">
        <f>IF(N1863="zákl. přenesená",J1863,0)</f>
        <v>0</v>
      </c>
      <c r="BH1863" s="228">
        <f>IF(N1863="sníž. přenesená",J1863,0)</f>
        <v>0</v>
      </c>
      <c r="BI1863" s="228">
        <f>IF(N1863="nulová",J1863,0)</f>
        <v>0</v>
      </c>
      <c r="BJ1863" s="17" t="s">
        <v>147</v>
      </c>
      <c r="BK1863" s="228">
        <f>ROUND(I1863*H1863,2)</f>
        <v>0</v>
      </c>
      <c r="BL1863" s="17" t="s">
        <v>257</v>
      </c>
      <c r="BM1863" s="227" t="s">
        <v>2001</v>
      </c>
    </row>
    <row r="1864" s="14" customFormat="1">
      <c r="A1864" s="14"/>
      <c r="B1864" s="240"/>
      <c r="C1864" s="241"/>
      <c r="D1864" s="231" t="s">
        <v>149</v>
      </c>
      <c r="E1864" s="241"/>
      <c r="F1864" s="243" t="s">
        <v>2002</v>
      </c>
      <c r="G1864" s="241"/>
      <c r="H1864" s="244">
        <v>0.016</v>
      </c>
      <c r="I1864" s="245"/>
      <c r="J1864" s="241"/>
      <c r="K1864" s="241"/>
      <c r="L1864" s="246"/>
      <c r="M1864" s="247"/>
      <c r="N1864" s="248"/>
      <c r="O1864" s="248"/>
      <c r="P1864" s="248"/>
      <c r="Q1864" s="248"/>
      <c r="R1864" s="248"/>
      <c r="S1864" s="248"/>
      <c r="T1864" s="249"/>
      <c r="U1864" s="14"/>
      <c r="V1864" s="14"/>
      <c r="W1864" s="14"/>
      <c r="X1864" s="14"/>
      <c r="Y1864" s="14"/>
      <c r="Z1864" s="14"/>
      <c r="AA1864" s="14"/>
      <c r="AB1864" s="14"/>
      <c r="AC1864" s="14"/>
      <c r="AD1864" s="14"/>
      <c r="AE1864" s="14"/>
      <c r="AT1864" s="250" t="s">
        <v>149</v>
      </c>
      <c r="AU1864" s="250" t="s">
        <v>147</v>
      </c>
      <c r="AV1864" s="14" t="s">
        <v>147</v>
      </c>
      <c r="AW1864" s="14" t="s">
        <v>4</v>
      </c>
      <c r="AX1864" s="14" t="s">
        <v>81</v>
      </c>
      <c r="AY1864" s="250" t="s">
        <v>139</v>
      </c>
    </row>
    <row r="1865" s="12" customFormat="1" ht="25.92" customHeight="1">
      <c r="A1865" s="12"/>
      <c r="B1865" s="199"/>
      <c r="C1865" s="200"/>
      <c r="D1865" s="201" t="s">
        <v>72</v>
      </c>
      <c r="E1865" s="202" t="s">
        <v>2003</v>
      </c>
      <c r="F1865" s="202" t="s">
        <v>2004</v>
      </c>
      <c r="G1865" s="200"/>
      <c r="H1865" s="200"/>
      <c r="I1865" s="203"/>
      <c r="J1865" s="204">
        <f>BK1865</f>
        <v>0</v>
      </c>
      <c r="K1865" s="200"/>
      <c r="L1865" s="205"/>
      <c r="M1865" s="206"/>
      <c r="N1865" s="207"/>
      <c r="O1865" s="207"/>
      <c r="P1865" s="208">
        <f>P1866</f>
        <v>0</v>
      </c>
      <c r="Q1865" s="207"/>
      <c r="R1865" s="208">
        <f>R1866</f>
        <v>0</v>
      </c>
      <c r="S1865" s="207"/>
      <c r="T1865" s="209">
        <f>T1866</f>
        <v>0</v>
      </c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R1865" s="210" t="s">
        <v>146</v>
      </c>
      <c r="AT1865" s="211" t="s">
        <v>72</v>
      </c>
      <c r="AU1865" s="211" t="s">
        <v>73</v>
      </c>
      <c r="AY1865" s="210" t="s">
        <v>139</v>
      </c>
      <c r="BK1865" s="212">
        <f>BK1866</f>
        <v>0</v>
      </c>
    </row>
    <row r="1866" s="2" customFormat="1" ht="21.75" customHeight="1">
      <c r="A1866" s="38"/>
      <c r="B1866" s="39"/>
      <c r="C1866" s="215" t="s">
        <v>2005</v>
      </c>
      <c r="D1866" s="215" t="s">
        <v>142</v>
      </c>
      <c r="E1866" s="216" t="s">
        <v>2006</v>
      </c>
      <c r="F1866" s="217" t="s">
        <v>2007</v>
      </c>
      <c r="G1866" s="218" t="s">
        <v>2008</v>
      </c>
      <c r="H1866" s="219">
        <v>8</v>
      </c>
      <c r="I1866" s="220"/>
      <c r="J1866" s="221">
        <f>ROUND(I1866*H1866,2)</f>
        <v>0</v>
      </c>
      <c r="K1866" s="222"/>
      <c r="L1866" s="44"/>
      <c r="M1866" s="223" t="s">
        <v>1</v>
      </c>
      <c r="N1866" s="224" t="s">
        <v>39</v>
      </c>
      <c r="O1866" s="91"/>
      <c r="P1866" s="225">
        <f>O1866*H1866</f>
        <v>0</v>
      </c>
      <c r="Q1866" s="225">
        <v>0</v>
      </c>
      <c r="R1866" s="225">
        <f>Q1866*H1866</f>
        <v>0</v>
      </c>
      <c r="S1866" s="225">
        <v>0</v>
      </c>
      <c r="T1866" s="226">
        <f>S1866*H1866</f>
        <v>0</v>
      </c>
      <c r="U1866" s="38"/>
      <c r="V1866" s="38"/>
      <c r="W1866" s="38"/>
      <c r="X1866" s="38"/>
      <c r="Y1866" s="38"/>
      <c r="Z1866" s="38"/>
      <c r="AA1866" s="38"/>
      <c r="AB1866" s="38"/>
      <c r="AC1866" s="38"/>
      <c r="AD1866" s="38"/>
      <c r="AE1866" s="38"/>
      <c r="AR1866" s="227" t="s">
        <v>2009</v>
      </c>
      <c r="AT1866" s="227" t="s">
        <v>142</v>
      </c>
      <c r="AU1866" s="227" t="s">
        <v>81</v>
      </c>
      <c r="AY1866" s="17" t="s">
        <v>139</v>
      </c>
      <c r="BE1866" s="228">
        <f>IF(N1866="základní",J1866,0)</f>
        <v>0</v>
      </c>
      <c r="BF1866" s="228">
        <f>IF(N1866="snížená",J1866,0)</f>
        <v>0</v>
      </c>
      <c r="BG1866" s="228">
        <f>IF(N1866="zákl. přenesená",J1866,0)</f>
        <v>0</v>
      </c>
      <c r="BH1866" s="228">
        <f>IF(N1866="sníž. přenesená",J1866,0)</f>
        <v>0</v>
      </c>
      <c r="BI1866" s="228">
        <f>IF(N1866="nulová",J1866,0)</f>
        <v>0</v>
      </c>
      <c r="BJ1866" s="17" t="s">
        <v>147</v>
      </c>
      <c r="BK1866" s="228">
        <f>ROUND(I1866*H1866,2)</f>
        <v>0</v>
      </c>
      <c r="BL1866" s="17" t="s">
        <v>2009</v>
      </c>
      <c r="BM1866" s="227" t="s">
        <v>2010</v>
      </c>
    </row>
    <row r="1867" s="12" customFormat="1" ht="25.92" customHeight="1">
      <c r="A1867" s="12"/>
      <c r="B1867" s="199"/>
      <c r="C1867" s="200"/>
      <c r="D1867" s="201" t="s">
        <v>72</v>
      </c>
      <c r="E1867" s="202" t="s">
        <v>2011</v>
      </c>
      <c r="F1867" s="202" t="s">
        <v>2012</v>
      </c>
      <c r="G1867" s="200"/>
      <c r="H1867" s="200"/>
      <c r="I1867" s="203"/>
      <c r="J1867" s="204">
        <f>BK1867</f>
        <v>0</v>
      </c>
      <c r="K1867" s="200"/>
      <c r="L1867" s="205"/>
      <c r="M1867" s="206"/>
      <c r="N1867" s="207"/>
      <c r="O1867" s="207"/>
      <c r="P1867" s="208">
        <f>P1868+P1870</f>
        <v>0</v>
      </c>
      <c r="Q1867" s="207"/>
      <c r="R1867" s="208">
        <f>R1868+R1870</f>
        <v>0</v>
      </c>
      <c r="S1867" s="207"/>
      <c r="T1867" s="209">
        <f>T1868+T1870</f>
        <v>0</v>
      </c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R1867" s="210" t="s">
        <v>171</v>
      </c>
      <c r="AT1867" s="211" t="s">
        <v>72</v>
      </c>
      <c r="AU1867" s="211" t="s">
        <v>73</v>
      </c>
      <c r="AY1867" s="210" t="s">
        <v>139</v>
      </c>
      <c r="BK1867" s="212">
        <f>BK1868+BK1870</f>
        <v>0</v>
      </c>
    </row>
    <row r="1868" s="12" customFormat="1" ht="22.8" customHeight="1">
      <c r="A1868" s="12"/>
      <c r="B1868" s="199"/>
      <c r="C1868" s="200"/>
      <c r="D1868" s="201" t="s">
        <v>72</v>
      </c>
      <c r="E1868" s="213" t="s">
        <v>2013</v>
      </c>
      <c r="F1868" s="213" t="s">
        <v>2014</v>
      </c>
      <c r="G1868" s="200"/>
      <c r="H1868" s="200"/>
      <c r="I1868" s="203"/>
      <c r="J1868" s="214">
        <f>BK1868</f>
        <v>0</v>
      </c>
      <c r="K1868" s="200"/>
      <c r="L1868" s="205"/>
      <c r="M1868" s="206"/>
      <c r="N1868" s="207"/>
      <c r="O1868" s="207"/>
      <c r="P1868" s="208">
        <f>P1869</f>
        <v>0</v>
      </c>
      <c r="Q1868" s="207"/>
      <c r="R1868" s="208">
        <f>R1869</f>
        <v>0</v>
      </c>
      <c r="S1868" s="207"/>
      <c r="T1868" s="209">
        <f>T1869</f>
        <v>0</v>
      </c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R1868" s="210" t="s">
        <v>171</v>
      </c>
      <c r="AT1868" s="211" t="s">
        <v>72</v>
      </c>
      <c r="AU1868" s="211" t="s">
        <v>81</v>
      </c>
      <c r="AY1868" s="210" t="s">
        <v>139</v>
      </c>
      <c r="BK1868" s="212">
        <f>BK1869</f>
        <v>0</v>
      </c>
    </row>
    <row r="1869" s="2" customFormat="1" ht="16.5" customHeight="1">
      <c r="A1869" s="38"/>
      <c r="B1869" s="39"/>
      <c r="C1869" s="215" t="s">
        <v>2015</v>
      </c>
      <c r="D1869" s="215" t="s">
        <v>142</v>
      </c>
      <c r="E1869" s="216" t="s">
        <v>2016</v>
      </c>
      <c r="F1869" s="217" t="s">
        <v>2014</v>
      </c>
      <c r="G1869" s="218" t="s">
        <v>2017</v>
      </c>
      <c r="H1869" s="219">
        <v>45</v>
      </c>
      <c r="I1869" s="220"/>
      <c r="J1869" s="221">
        <f>ROUND(I1869*H1869,2)</f>
        <v>0</v>
      </c>
      <c r="K1869" s="222"/>
      <c r="L1869" s="44"/>
      <c r="M1869" s="223" t="s">
        <v>1</v>
      </c>
      <c r="N1869" s="224" t="s">
        <v>39</v>
      </c>
      <c r="O1869" s="91"/>
      <c r="P1869" s="225">
        <f>O1869*H1869</f>
        <v>0</v>
      </c>
      <c r="Q1869" s="225">
        <v>0</v>
      </c>
      <c r="R1869" s="225">
        <f>Q1869*H1869</f>
        <v>0</v>
      </c>
      <c r="S1869" s="225">
        <v>0</v>
      </c>
      <c r="T1869" s="226">
        <f>S1869*H1869</f>
        <v>0</v>
      </c>
      <c r="U1869" s="38"/>
      <c r="V1869" s="38"/>
      <c r="W1869" s="38"/>
      <c r="X1869" s="38"/>
      <c r="Y1869" s="38"/>
      <c r="Z1869" s="38"/>
      <c r="AA1869" s="38"/>
      <c r="AB1869" s="38"/>
      <c r="AC1869" s="38"/>
      <c r="AD1869" s="38"/>
      <c r="AE1869" s="38"/>
      <c r="AR1869" s="227" t="s">
        <v>2018</v>
      </c>
      <c r="AT1869" s="227" t="s">
        <v>142</v>
      </c>
      <c r="AU1869" s="227" t="s">
        <v>147</v>
      </c>
      <c r="AY1869" s="17" t="s">
        <v>139</v>
      </c>
      <c r="BE1869" s="228">
        <f>IF(N1869="základní",J1869,0)</f>
        <v>0</v>
      </c>
      <c r="BF1869" s="228">
        <f>IF(N1869="snížená",J1869,0)</f>
        <v>0</v>
      </c>
      <c r="BG1869" s="228">
        <f>IF(N1869="zákl. přenesená",J1869,0)</f>
        <v>0</v>
      </c>
      <c r="BH1869" s="228">
        <f>IF(N1869="sníž. přenesená",J1869,0)</f>
        <v>0</v>
      </c>
      <c r="BI1869" s="228">
        <f>IF(N1869="nulová",J1869,0)</f>
        <v>0</v>
      </c>
      <c r="BJ1869" s="17" t="s">
        <v>147</v>
      </c>
      <c r="BK1869" s="228">
        <f>ROUND(I1869*H1869,2)</f>
        <v>0</v>
      </c>
      <c r="BL1869" s="17" t="s">
        <v>2018</v>
      </c>
      <c r="BM1869" s="227" t="s">
        <v>2019</v>
      </c>
    </row>
    <row r="1870" s="12" customFormat="1" ht="22.8" customHeight="1">
      <c r="A1870" s="12"/>
      <c r="B1870" s="199"/>
      <c r="C1870" s="200"/>
      <c r="D1870" s="201" t="s">
        <v>72</v>
      </c>
      <c r="E1870" s="213" t="s">
        <v>2020</v>
      </c>
      <c r="F1870" s="213" t="s">
        <v>2021</v>
      </c>
      <c r="G1870" s="200"/>
      <c r="H1870" s="200"/>
      <c r="I1870" s="203"/>
      <c r="J1870" s="214">
        <f>BK1870</f>
        <v>0</v>
      </c>
      <c r="K1870" s="200"/>
      <c r="L1870" s="205"/>
      <c r="M1870" s="206"/>
      <c r="N1870" s="207"/>
      <c r="O1870" s="207"/>
      <c r="P1870" s="208">
        <f>P1871</f>
        <v>0</v>
      </c>
      <c r="Q1870" s="207"/>
      <c r="R1870" s="208">
        <f>R1871</f>
        <v>0</v>
      </c>
      <c r="S1870" s="207"/>
      <c r="T1870" s="209">
        <f>T1871</f>
        <v>0</v>
      </c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R1870" s="210" t="s">
        <v>171</v>
      </c>
      <c r="AT1870" s="211" t="s">
        <v>72</v>
      </c>
      <c r="AU1870" s="211" t="s">
        <v>81</v>
      </c>
      <c r="AY1870" s="210" t="s">
        <v>139</v>
      </c>
      <c r="BK1870" s="212">
        <f>BK1871</f>
        <v>0</v>
      </c>
    </row>
    <row r="1871" s="2" customFormat="1" ht="16.5" customHeight="1">
      <c r="A1871" s="38"/>
      <c r="B1871" s="39"/>
      <c r="C1871" s="215" t="s">
        <v>2022</v>
      </c>
      <c r="D1871" s="215" t="s">
        <v>142</v>
      </c>
      <c r="E1871" s="216" t="s">
        <v>2023</v>
      </c>
      <c r="F1871" s="217" t="s">
        <v>2021</v>
      </c>
      <c r="G1871" s="218" t="s">
        <v>2017</v>
      </c>
      <c r="H1871" s="219">
        <v>45</v>
      </c>
      <c r="I1871" s="220"/>
      <c r="J1871" s="221">
        <f>ROUND(I1871*H1871,2)</f>
        <v>0</v>
      </c>
      <c r="K1871" s="222"/>
      <c r="L1871" s="44"/>
      <c r="M1871" s="273" t="s">
        <v>1</v>
      </c>
      <c r="N1871" s="274" t="s">
        <v>39</v>
      </c>
      <c r="O1871" s="275"/>
      <c r="P1871" s="276">
        <f>O1871*H1871</f>
        <v>0</v>
      </c>
      <c r="Q1871" s="276">
        <v>0</v>
      </c>
      <c r="R1871" s="276">
        <f>Q1871*H1871</f>
        <v>0</v>
      </c>
      <c r="S1871" s="276">
        <v>0</v>
      </c>
      <c r="T1871" s="277">
        <f>S1871*H1871</f>
        <v>0</v>
      </c>
      <c r="U1871" s="38"/>
      <c r="V1871" s="38"/>
      <c r="W1871" s="38"/>
      <c r="X1871" s="38"/>
      <c r="Y1871" s="38"/>
      <c r="Z1871" s="38"/>
      <c r="AA1871" s="38"/>
      <c r="AB1871" s="38"/>
      <c r="AC1871" s="38"/>
      <c r="AD1871" s="38"/>
      <c r="AE1871" s="38"/>
      <c r="AR1871" s="227" t="s">
        <v>2018</v>
      </c>
      <c r="AT1871" s="227" t="s">
        <v>142</v>
      </c>
      <c r="AU1871" s="227" t="s">
        <v>147</v>
      </c>
      <c r="AY1871" s="17" t="s">
        <v>139</v>
      </c>
      <c r="BE1871" s="228">
        <f>IF(N1871="základní",J1871,0)</f>
        <v>0</v>
      </c>
      <c r="BF1871" s="228">
        <f>IF(N1871="snížená",J1871,0)</f>
        <v>0</v>
      </c>
      <c r="BG1871" s="228">
        <f>IF(N1871="zákl. přenesená",J1871,0)</f>
        <v>0</v>
      </c>
      <c r="BH1871" s="228">
        <f>IF(N1871="sníž. přenesená",J1871,0)</f>
        <v>0</v>
      </c>
      <c r="BI1871" s="228">
        <f>IF(N1871="nulová",J1871,0)</f>
        <v>0</v>
      </c>
      <c r="BJ1871" s="17" t="s">
        <v>147</v>
      </c>
      <c r="BK1871" s="228">
        <f>ROUND(I1871*H1871,2)</f>
        <v>0</v>
      </c>
      <c r="BL1871" s="17" t="s">
        <v>2018</v>
      </c>
      <c r="BM1871" s="227" t="s">
        <v>2024</v>
      </c>
    </row>
    <row r="1872" s="2" customFormat="1" ht="6.96" customHeight="1">
      <c r="A1872" s="38"/>
      <c r="B1872" s="66"/>
      <c r="C1872" s="67"/>
      <c r="D1872" s="67"/>
      <c r="E1872" s="67"/>
      <c r="F1872" s="67"/>
      <c r="G1872" s="67"/>
      <c r="H1872" s="67"/>
      <c r="I1872" s="67"/>
      <c r="J1872" s="67"/>
      <c r="K1872" s="67"/>
      <c r="L1872" s="44"/>
      <c r="M1872" s="38"/>
      <c r="O1872" s="38"/>
      <c r="P1872" s="38"/>
      <c r="Q1872" s="38"/>
      <c r="R1872" s="38"/>
      <c r="S1872" s="38"/>
      <c r="T1872" s="38"/>
      <c r="U1872" s="38"/>
      <c r="V1872" s="38"/>
      <c r="W1872" s="38"/>
      <c r="X1872" s="38"/>
      <c r="Y1872" s="38"/>
      <c r="Z1872" s="38"/>
      <c r="AA1872" s="38"/>
      <c r="AB1872" s="38"/>
      <c r="AC1872" s="38"/>
      <c r="AD1872" s="38"/>
      <c r="AE1872" s="38"/>
    </row>
  </sheetData>
  <sheetProtection sheet="1" autoFilter="0" formatColumns="0" formatRows="0" objects="1" scenarios="1" spinCount="100000" saltValue="zMkSSuhknWJamb/obQwWlhcvh3W7VvER3wTnmehnNmzjI7jhgSRUv4UVlibanWVA3PSu8dLV9jp9yE8jckCTSg==" hashValue="c3Xshb1MN6phW70EKHAby8TZtOTpbZ4ZYAH3EdzsOmaWcSLLgwR8OlDuKuI5p5G4hX+4EZoPoHEF6HzFoys6JQ==" algorithmName="SHA-512" password="CC35"/>
  <autoFilter ref="C148:K1871"/>
  <mergeCells count="9">
    <mergeCell ref="E7:H7"/>
    <mergeCell ref="E9:H9"/>
    <mergeCell ref="E18:H18"/>
    <mergeCell ref="E27:H27"/>
    <mergeCell ref="E85:H85"/>
    <mergeCell ref="E87:H87"/>
    <mergeCell ref="E139:H139"/>
    <mergeCell ref="E141:H14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MSI\Ladislav</dc:creator>
  <cp:lastModifiedBy>MSI\Ladislav</cp:lastModifiedBy>
  <dcterms:created xsi:type="dcterms:W3CDTF">2025-07-14T23:11:39Z</dcterms:created>
  <dcterms:modified xsi:type="dcterms:W3CDTF">2025-07-14T23:11:42Z</dcterms:modified>
</cp:coreProperties>
</file>