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U Valu 844-1, byt č.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U Valu 844-1, byt č....'!$C$149:$K$1767</definedName>
    <definedName name="_xlnm.Print_Area" localSheetId="1">'01 - U Valu 844-1, byt č....'!$C$4:$J$76,'01 - U Valu 844-1, byt č....'!$C$82:$J$131,'01 - U Valu 844-1, byt č....'!$C$137:$J$1767</definedName>
    <definedName name="_xlnm.Print_Titles" localSheetId="1">'01 - U Valu 844-1, byt č....'!$149:$149</definedName>
  </definedNames>
  <calcPr/>
</workbook>
</file>

<file path=xl/calcChain.xml><?xml version="1.0" encoding="utf-8"?>
<calcChain xmlns="http://schemas.openxmlformats.org/spreadsheetml/2006/main">
  <c i="1" l="1" r="AX95"/>
  <c i="2" r="J37"/>
  <c r="J36"/>
  <c i="1" r="AY95"/>
  <c i="2" r="J35"/>
  <c r="BI1767"/>
  <c r="BH1767"/>
  <c r="BG1767"/>
  <c r="BE1767"/>
  <c r="T1767"/>
  <c r="T1766"/>
  <c r="R1767"/>
  <c r="R1766"/>
  <c r="P1767"/>
  <c r="P1766"/>
  <c r="BI1765"/>
  <c r="BH1765"/>
  <c r="BG1765"/>
  <c r="BE1765"/>
  <c r="T1765"/>
  <c r="T1764"/>
  <c r="R1765"/>
  <c r="R1764"/>
  <c r="P1765"/>
  <c r="P1764"/>
  <c r="BI1763"/>
  <c r="BH1763"/>
  <c r="BG1763"/>
  <c r="BE1763"/>
  <c r="T1763"/>
  <c r="T1762"/>
  <c r="T1761"/>
  <c r="R1763"/>
  <c r="R1762"/>
  <c r="R1761"/>
  <c r="P1763"/>
  <c r="P1762"/>
  <c r="P1761"/>
  <c r="BI1758"/>
  <c r="BH1758"/>
  <c r="BG1758"/>
  <c r="BE1758"/>
  <c r="T1758"/>
  <c r="T1757"/>
  <c r="T1756"/>
  <c r="R1758"/>
  <c r="R1757"/>
  <c r="R1756"/>
  <c r="P1758"/>
  <c r="P1757"/>
  <c r="P1756"/>
  <c r="BI1754"/>
  <c r="BH1754"/>
  <c r="BG1754"/>
  <c r="BE1754"/>
  <c r="T1754"/>
  <c r="R1754"/>
  <c r="P1754"/>
  <c r="BI1753"/>
  <c r="BH1753"/>
  <c r="BG1753"/>
  <c r="BE1753"/>
  <c r="T1753"/>
  <c r="R1753"/>
  <c r="P1753"/>
  <c r="BI1750"/>
  <c r="BH1750"/>
  <c r="BG1750"/>
  <c r="BE1750"/>
  <c r="T1750"/>
  <c r="R1750"/>
  <c r="P1750"/>
  <c r="BI1748"/>
  <c r="BH1748"/>
  <c r="BG1748"/>
  <c r="BE1748"/>
  <c r="T1748"/>
  <c r="R1748"/>
  <c r="P1748"/>
  <c r="BI1727"/>
  <c r="BH1727"/>
  <c r="BG1727"/>
  <c r="BE1727"/>
  <c r="T1727"/>
  <c r="R1727"/>
  <c r="P1727"/>
  <c r="BI1695"/>
  <c r="BH1695"/>
  <c r="BG1695"/>
  <c r="BE1695"/>
  <c r="T1695"/>
  <c r="R1695"/>
  <c r="P1695"/>
  <c r="BI1663"/>
  <c r="BH1663"/>
  <c r="BG1663"/>
  <c r="BE1663"/>
  <c r="T1663"/>
  <c r="R1663"/>
  <c r="P1663"/>
  <c r="BI1661"/>
  <c r="BH1661"/>
  <c r="BG1661"/>
  <c r="BE1661"/>
  <c r="T1661"/>
  <c r="R1661"/>
  <c r="P1661"/>
  <c r="BI1659"/>
  <c r="BH1659"/>
  <c r="BG1659"/>
  <c r="BE1659"/>
  <c r="T1659"/>
  <c r="R1659"/>
  <c r="P1659"/>
  <c r="BI1657"/>
  <c r="BH1657"/>
  <c r="BG1657"/>
  <c r="BE1657"/>
  <c r="T1657"/>
  <c r="R1657"/>
  <c r="P1657"/>
  <c r="BI1643"/>
  <c r="BH1643"/>
  <c r="BG1643"/>
  <c r="BE1643"/>
  <c r="T1643"/>
  <c r="R1643"/>
  <c r="P1643"/>
  <c r="BI1640"/>
  <c r="BH1640"/>
  <c r="BG1640"/>
  <c r="BE1640"/>
  <c r="T1640"/>
  <c r="R1640"/>
  <c r="P1640"/>
  <c r="BI1629"/>
  <c r="BH1629"/>
  <c r="BG1629"/>
  <c r="BE1629"/>
  <c r="T1629"/>
  <c r="R1629"/>
  <c r="P1629"/>
  <c r="BI1618"/>
  <c r="BH1618"/>
  <c r="BG1618"/>
  <c r="BE1618"/>
  <c r="T1618"/>
  <c r="R1618"/>
  <c r="P1618"/>
  <c r="BI1607"/>
  <c r="BH1607"/>
  <c r="BG1607"/>
  <c r="BE1607"/>
  <c r="T1607"/>
  <c r="R1607"/>
  <c r="P1607"/>
  <c r="BI1579"/>
  <c r="BH1579"/>
  <c r="BG1579"/>
  <c r="BE1579"/>
  <c r="T1579"/>
  <c r="R1579"/>
  <c r="P1579"/>
  <c r="BI1547"/>
  <c r="BH1547"/>
  <c r="BG1547"/>
  <c r="BE1547"/>
  <c r="T1547"/>
  <c r="R1547"/>
  <c r="P1547"/>
  <c r="BI1544"/>
  <c r="BH1544"/>
  <c r="BG1544"/>
  <c r="BE1544"/>
  <c r="T1544"/>
  <c r="R1544"/>
  <c r="P1544"/>
  <c r="BI1542"/>
  <c r="BH1542"/>
  <c r="BG1542"/>
  <c r="BE1542"/>
  <c r="T1542"/>
  <c r="R1542"/>
  <c r="P1542"/>
  <c r="BI1540"/>
  <c r="BH1540"/>
  <c r="BG1540"/>
  <c r="BE1540"/>
  <c r="T1540"/>
  <c r="R1540"/>
  <c r="P1540"/>
  <c r="BI1538"/>
  <c r="BH1538"/>
  <c r="BG1538"/>
  <c r="BE1538"/>
  <c r="T1538"/>
  <c r="R1538"/>
  <c r="P1538"/>
  <c r="BI1536"/>
  <c r="BH1536"/>
  <c r="BG1536"/>
  <c r="BE1536"/>
  <c r="T1536"/>
  <c r="R1536"/>
  <c r="P1536"/>
  <c r="BI1534"/>
  <c r="BH1534"/>
  <c r="BG1534"/>
  <c r="BE1534"/>
  <c r="T1534"/>
  <c r="R1534"/>
  <c r="P1534"/>
  <c r="BI1532"/>
  <c r="BH1532"/>
  <c r="BG1532"/>
  <c r="BE1532"/>
  <c r="T1532"/>
  <c r="R1532"/>
  <c r="P1532"/>
  <c r="BI1530"/>
  <c r="BH1530"/>
  <c r="BG1530"/>
  <c r="BE1530"/>
  <c r="T1530"/>
  <c r="R1530"/>
  <c r="P1530"/>
  <c r="BI1528"/>
  <c r="BH1528"/>
  <c r="BG1528"/>
  <c r="BE1528"/>
  <c r="T1528"/>
  <c r="R1528"/>
  <c r="P1528"/>
  <c r="BI1526"/>
  <c r="BH1526"/>
  <c r="BG1526"/>
  <c r="BE1526"/>
  <c r="T1526"/>
  <c r="R1526"/>
  <c r="P1526"/>
  <c r="BI1524"/>
  <c r="BH1524"/>
  <c r="BG1524"/>
  <c r="BE1524"/>
  <c r="T1524"/>
  <c r="R1524"/>
  <c r="P1524"/>
  <c r="BI1522"/>
  <c r="BH1522"/>
  <c r="BG1522"/>
  <c r="BE1522"/>
  <c r="T1522"/>
  <c r="R1522"/>
  <c r="P1522"/>
  <c r="BI1519"/>
  <c r="BH1519"/>
  <c r="BG1519"/>
  <c r="BE1519"/>
  <c r="T1519"/>
  <c r="R1519"/>
  <c r="P1519"/>
  <c r="BI1516"/>
  <c r="BH1516"/>
  <c r="BG1516"/>
  <c r="BE1516"/>
  <c r="T1516"/>
  <c r="R1516"/>
  <c r="P1516"/>
  <c r="BI1513"/>
  <c r="BH1513"/>
  <c r="BG1513"/>
  <c r="BE1513"/>
  <c r="T1513"/>
  <c r="R1513"/>
  <c r="P1513"/>
  <c r="BI1510"/>
  <c r="BH1510"/>
  <c r="BG1510"/>
  <c r="BE1510"/>
  <c r="T1510"/>
  <c r="R1510"/>
  <c r="P1510"/>
  <c r="BI1507"/>
  <c r="BH1507"/>
  <c r="BG1507"/>
  <c r="BE1507"/>
  <c r="T1507"/>
  <c r="R1507"/>
  <c r="P1507"/>
  <c r="BI1504"/>
  <c r="BH1504"/>
  <c r="BG1504"/>
  <c r="BE1504"/>
  <c r="T1504"/>
  <c r="R1504"/>
  <c r="P1504"/>
  <c r="BI1501"/>
  <c r="BH1501"/>
  <c r="BG1501"/>
  <c r="BE1501"/>
  <c r="T1501"/>
  <c r="R1501"/>
  <c r="P1501"/>
  <c r="BI1498"/>
  <c r="BH1498"/>
  <c r="BG1498"/>
  <c r="BE1498"/>
  <c r="T1498"/>
  <c r="R1498"/>
  <c r="P1498"/>
  <c r="BI1497"/>
  <c r="BH1497"/>
  <c r="BG1497"/>
  <c r="BE1497"/>
  <c r="T1497"/>
  <c r="R1497"/>
  <c r="P1497"/>
  <c r="BI1491"/>
  <c r="BH1491"/>
  <c r="BG1491"/>
  <c r="BE1491"/>
  <c r="T1491"/>
  <c r="R1491"/>
  <c r="P1491"/>
  <c r="BI1488"/>
  <c r="BH1488"/>
  <c r="BG1488"/>
  <c r="BE1488"/>
  <c r="T1488"/>
  <c r="R1488"/>
  <c r="P1488"/>
  <c r="BI1482"/>
  <c r="BH1482"/>
  <c r="BG1482"/>
  <c r="BE1482"/>
  <c r="T1482"/>
  <c r="R1482"/>
  <c r="P1482"/>
  <c r="BI1478"/>
  <c r="BH1478"/>
  <c r="BG1478"/>
  <c r="BE1478"/>
  <c r="T1478"/>
  <c r="R1478"/>
  <c r="P1478"/>
  <c r="BI1477"/>
  <c r="BH1477"/>
  <c r="BG1477"/>
  <c r="BE1477"/>
  <c r="T1477"/>
  <c r="R1477"/>
  <c r="P1477"/>
  <c r="BI1474"/>
  <c r="BH1474"/>
  <c r="BG1474"/>
  <c r="BE1474"/>
  <c r="T1474"/>
  <c r="R1474"/>
  <c r="P1474"/>
  <c r="BI1471"/>
  <c r="BH1471"/>
  <c r="BG1471"/>
  <c r="BE1471"/>
  <c r="T1471"/>
  <c r="R1471"/>
  <c r="P1471"/>
  <c r="BI1466"/>
  <c r="BH1466"/>
  <c r="BG1466"/>
  <c r="BE1466"/>
  <c r="T1466"/>
  <c r="R1466"/>
  <c r="P1466"/>
  <c r="BI1463"/>
  <c r="BH1463"/>
  <c r="BG1463"/>
  <c r="BE1463"/>
  <c r="T1463"/>
  <c r="R1463"/>
  <c r="P1463"/>
  <c r="BI1459"/>
  <c r="BH1459"/>
  <c r="BG1459"/>
  <c r="BE1459"/>
  <c r="T1459"/>
  <c r="R1459"/>
  <c r="P1459"/>
  <c r="BI1458"/>
  <c r="BH1458"/>
  <c r="BG1458"/>
  <c r="BE1458"/>
  <c r="T1458"/>
  <c r="R1458"/>
  <c r="P1458"/>
  <c r="BI1453"/>
  <c r="BH1453"/>
  <c r="BG1453"/>
  <c r="BE1453"/>
  <c r="T1453"/>
  <c r="R1453"/>
  <c r="P1453"/>
  <c r="BI1447"/>
  <c r="BH1447"/>
  <c r="BG1447"/>
  <c r="BE1447"/>
  <c r="T1447"/>
  <c r="R1447"/>
  <c r="P1447"/>
  <c r="BI1441"/>
  <c r="BH1441"/>
  <c r="BG1441"/>
  <c r="BE1441"/>
  <c r="T1441"/>
  <c r="R1441"/>
  <c r="P1441"/>
  <c r="BI1437"/>
  <c r="BH1437"/>
  <c r="BG1437"/>
  <c r="BE1437"/>
  <c r="T1437"/>
  <c r="R1437"/>
  <c r="P1437"/>
  <c r="BI1431"/>
  <c r="BH1431"/>
  <c r="BG1431"/>
  <c r="BE1431"/>
  <c r="T1431"/>
  <c r="R1431"/>
  <c r="P1431"/>
  <c r="BI1425"/>
  <c r="BH1425"/>
  <c r="BG1425"/>
  <c r="BE1425"/>
  <c r="T1425"/>
  <c r="R1425"/>
  <c r="P1425"/>
  <c r="BI1422"/>
  <c r="BH1422"/>
  <c r="BG1422"/>
  <c r="BE1422"/>
  <c r="T1422"/>
  <c r="R1422"/>
  <c r="P1422"/>
  <c r="BI1421"/>
  <c r="BH1421"/>
  <c r="BG1421"/>
  <c r="BE1421"/>
  <c r="T1421"/>
  <c r="R1421"/>
  <c r="P1421"/>
  <c r="BI1410"/>
  <c r="BH1410"/>
  <c r="BG1410"/>
  <c r="BE1410"/>
  <c r="T1410"/>
  <c r="R1410"/>
  <c r="P1410"/>
  <c r="BI1399"/>
  <c r="BH1399"/>
  <c r="BG1399"/>
  <c r="BE1399"/>
  <c r="T1399"/>
  <c r="R1399"/>
  <c r="P1399"/>
  <c r="BI1396"/>
  <c r="BH1396"/>
  <c r="BG1396"/>
  <c r="BE1396"/>
  <c r="T1396"/>
  <c r="R1396"/>
  <c r="P1396"/>
  <c r="BI1386"/>
  <c r="BH1386"/>
  <c r="BG1386"/>
  <c r="BE1386"/>
  <c r="T1386"/>
  <c r="R1386"/>
  <c r="P1386"/>
  <c r="BI1372"/>
  <c r="BH1372"/>
  <c r="BG1372"/>
  <c r="BE1372"/>
  <c r="T1372"/>
  <c r="R1372"/>
  <c r="P1372"/>
  <c r="BI1362"/>
  <c r="BH1362"/>
  <c r="BG1362"/>
  <c r="BE1362"/>
  <c r="T1362"/>
  <c r="R1362"/>
  <c r="P1362"/>
  <c r="BI1352"/>
  <c r="BH1352"/>
  <c r="BG1352"/>
  <c r="BE1352"/>
  <c r="T1352"/>
  <c r="R1352"/>
  <c r="P1352"/>
  <c r="BI1342"/>
  <c r="BH1342"/>
  <c r="BG1342"/>
  <c r="BE1342"/>
  <c r="T1342"/>
  <c r="R1342"/>
  <c r="P1342"/>
  <c r="BI1332"/>
  <c r="BH1332"/>
  <c r="BG1332"/>
  <c r="BE1332"/>
  <c r="T1332"/>
  <c r="R1332"/>
  <c r="P1332"/>
  <c r="BI1330"/>
  <c r="BH1330"/>
  <c r="BG1330"/>
  <c r="BE1330"/>
  <c r="T1330"/>
  <c r="R1330"/>
  <c r="P1330"/>
  <c r="BI1329"/>
  <c r="BH1329"/>
  <c r="BG1329"/>
  <c r="BE1329"/>
  <c r="T1329"/>
  <c r="R1329"/>
  <c r="P1329"/>
  <c r="BI1317"/>
  <c r="BH1317"/>
  <c r="BG1317"/>
  <c r="BE1317"/>
  <c r="T1317"/>
  <c r="R1317"/>
  <c r="P1317"/>
  <c r="BI1306"/>
  <c r="BH1306"/>
  <c r="BG1306"/>
  <c r="BE1306"/>
  <c r="T1306"/>
  <c r="R1306"/>
  <c r="P1306"/>
  <c r="BI1303"/>
  <c r="BH1303"/>
  <c r="BG1303"/>
  <c r="BE1303"/>
  <c r="T1303"/>
  <c r="R1303"/>
  <c r="P1303"/>
  <c r="BI1302"/>
  <c r="BH1302"/>
  <c r="BG1302"/>
  <c r="BE1302"/>
  <c r="T1302"/>
  <c r="R1302"/>
  <c r="P1302"/>
  <c r="BI1296"/>
  <c r="BH1296"/>
  <c r="BG1296"/>
  <c r="BE1296"/>
  <c r="T1296"/>
  <c r="R1296"/>
  <c r="P1296"/>
  <c r="BI1293"/>
  <c r="BH1293"/>
  <c r="BG1293"/>
  <c r="BE1293"/>
  <c r="T1293"/>
  <c r="R1293"/>
  <c r="P1293"/>
  <c r="BI1286"/>
  <c r="BH1286"/>
  <c r="BG1286"/>
  <c r="BE1286"/>
  <c r="T1286"/>
  <c r="R1286"/>
  <c r="P1286"/>
  <c r="BI1279"/>
  <c r="BH1279"/>
  <c r="BG1279"/>
  <c r="BE1279"/>
  <c r="T1279"/>
  <c r="R1279"/>
  <c r="P1279"/>
  <c r="BI1273"/>
  <c r="BH1273"/>
  <c r="BG1273"/>
  <c r="BE1273"/>
  <c r="T1273"/>
  <c r="R1273"/>
  <c r="P1273"/>
  <c r="BI1269"/>
  <c r="BH1269"/>
  <c r="BG1269"/>
  <c r="BE1269"/>
  <c r="T1269"/>
  <c r="R1269"/>
  <c r="P1269"/>
  <c r="BI1263"/>
  <c r="BH1263"/>
  <c r="BG1263"/>
  <c r="BE1263"/>
  <c r="T1263"/>
  <c r="R1263"/>
  <c r="P1263"/>
  <c r="BI1257"/>
  <c r="BH1257"/>
  <c r="BG1257"/>
  <c r="BE1257"/>
  <c r="T1257"/>
  <c r="R1257"/>
  <c r="P1257"/>
  <c r="BI1251"/>
  <c r="BH1251"/>
  <c r="BG1251"/>
  <c r="BE1251"/>
  <c r="T1251"/>
  <c r="R1251"/>
  <c r="P1251"/>
  <c r="BI1245"/>
  <c r="BH1245"/>
  <c r="BG1245"/>
  <c r="BE1245"/>
  <c r="T1245"/>
  <c r="R1245"/>
  <c r="P1245"/>
  <c r="BI1230"/>
  <c r="BH1230"/>
  <c r="BG1230"/>
  <c r="BE1230"/>
  <c r="T1230"/>
  <c r="R1230"/>
  <c r="P1230"/>
  <c r="BI1228"/>
  <c r="BH1228"/>
  <c r="BG1228"/>
  <c r="BE1228"/>
  <c r="T1228"/>
  <c r="R1228"/>
  <c r="P1228"/>
  <c r="BI1225"/>
  <c r="BH1225"/>
  <c r="BG1225"/>
  <c r="BE1225"/>
  <c r="T1225"/>
  <c r="R1225"/>
  <c r="P1225"/>
  <c r="BI1224"/>
  <c r="BH1224"/>
  <c r="BG1224"/>
  <c r="BE1224"/>
  <c r="T1224"/>
  <c r="R1224"/>
  <c r="P1224"/>
  <c r="BI1221"/>
  <c r="BH1221"/>
  <c r="BG1221"/>
  <c r="BE1221"/>
  <c r="T1221"/>
  <c r="R1221"/>
  <c r="P1221"/>
  <c r="BI1218"/>
  <c r="BH1218"/>
  <c r="BG1218"/>
  <c r="BE1218"/>
  <c r="T1218"/>
  <c r="R1218"/>
  <c r="P1218"/>
  <c r="BI1217"/>
  <c r="BH1217"/>
  <c r="BG1217"/>
  <c r="BE1217"/>
  <c r="T1217"/>
  <c r="R1217"/>
  <c r="P1217"/>
  <c r="BI1215"/>
  <c r="BH1215"/>
  <c r="BG1215"/>
  <c r="BE1215"/>
  <c r="T1215"/>
  <c r="R1215"/>
  <c r="P1215"/>
  <c r="BI1213"/>
  <c r="BH1213"/>
  <c r="BG1213"/>
  <c r="BE1213"/>
  <c r="T1213"/>
  <c r="R1213"/>
  <c r="P1213"/>
  <c r="BI1211"/>
  <c r="BH1211"/>
  <c r="BG1211"/>
  <c r="BE1211"/>
  <c r="T1211"/>
  <c r="R1211"/>
  <c r="P1211"/>
  <c r="BI1209"/>
  <c r="BH1209"/>
  <c r="BG1209"/>
  <c r="BE1209"/>
  <c r="T1209"/>
  <c r="R1209"/>
  <c r="P1209"/>
  <c r="BI1205"/>
  <c r="BH1205"/>
  <c r="BG1205"/>
  <c r="BE1205"/>
  <c r="T1205"/>
  <c r="R1205"/>
  <c r="P1205"/>
  <c r="BI1203"/>
  <c r="BH1203"/>
  <c r="BG1203"/>
  <c r="BE1203"/>
  <c r="T1203"/>
  <c r="R1203"/>
  <c r="P1203"/>
  <c r="BI1200"/>
  <c r="BH1200"/>
  <c r="BG1200"/>
  <c r="BE1200"/>
  <c r="T1200"/>
  <c r="R1200"/>
  <c r="P1200"/>
  <c r="BI1198"/>
  <c r="BH1198"/>
  <c r="BG1198"/>
  <c r="BE1198"/>
  <c r="T1198"/>
  <c r="R1198"/>
  <c r="P1198"/>
  <c r="BI1195"/>
  <c r="BH1195"/>
  <c r="BG1195"/>
  <c r="BE1195"/>
  <c r="T1195"/>
  <c r="R1195"/>
  <c r="P1195"/>
  <c r="BI1192"/>
  <c r="BH1192"/>
  <c r="BG1192"/>
  <c r="BE1192"/>
  <c r="T1192"/>
  <c r="R1192"/>
  <c r="P1192"/>
  <c r="BI1189"/>
  <c r="BH1189"/>
  <c r="BG1189"/>
  <c r="BE1189"/>
  <c r="T1189"/>
  <c r="R1189"/>
  <c r="P1189"/>
  <c r="BI1186"/>
  <c r="BH1186"/>
  <c r="BG1186"/>
  <c r="BE1186"/>
  <c r="T1186"/>
  <c r="R1186"/>
  <c r="P1186"/>
  <c r="BI1184"/>
  <c r="BH1184"/>
  <c r="BG1184"/>
  <c r="BE1184"/>
  <c r="T1184"/>
  <c r="R1184"/>
  <c r="P1184"/>
  <c r="BI1176"/>
  <c r="BH1176"/>
  <c r="BG1176"/>
  <c r="BE1176"/>
  <c r="T1176"/>
  <c r="R1176"/>
  <c r="P1176"/>
  <c r="BI1172"/>
  <c r="BH1172"/>
  <c r="BG1172"/>
  <c r="BE1172"/>
  <c r="T1172"/>
  <c r="R1172"/>
  <c r="P1172"/>
  <c r="BI1168"/>
  <c r="BH1168"/>
  <c r="BG1168"/>
  <c r="BE1168"/>
  <c r="T1168"/>
  <c r="R1168"/>
  <c r="P1168"/>
  <c r="BI1164"/>
  <c r="BH1164"/>
  <c r="BG1164"/>
  <c r="BE1164"/>
  <c r="T1164"/>
  <c r="R1164"/>
  <c r="P1164"/>
  <c r="BI1157"/>
  <c r="BH1157"/>
  <c r="BG1157"/>
  <c r="BE1157"/>
  <c r="T1157"/>
  <c r="R1157"/>
  <c r="P1157"/>
  <c r="BI1154"/>
  <c r="BH1154"/>
  <c r="BG1154"/>
  <c r="BE1154"/>
  <c r="T1154"/>
  <c r="R1154"/>
  <c r="P1154"/>
  <c r="BI1153"/>
  <c r="BH1153"/>
  <c r="BG1153"/>
  <c r="BE1153"/>
  <c r="T1153"/>
  <c r="R1153"/>
  <c r="P1153"/>
  <c r="BI1150"/>
  <c r="BH1150"/>
  <c r="BG1150"/>
  <c r="BE1150"/>
  <c r="T1150"/>
  <c r="R1150"/>
  <c r="P1150"/>
  <c r="BI1147"/>
  <c r="BH1147"/>
  <c r="BG1147"/>
  <c r="BE1147"/>
  <c r="T1147"/>
  <c r="R1147"/>
  <c r="P1147"/>
  <c r="BI1144"/>
  <c r="BH1144"/>
  <c r="BG1144"/>
  <c r="BE1144"/>
  <c r="T1144"/>
  <c r="R1144"/>
  <c r="P1144"/>
  <c r="BI1138"/>
  <c r="BH1138"/>
  <c r="BG1138"/>
  <c r="BE1138"/>
  <c r="T1138"/>
  <c r="R1138"/>
  <c r="P1138"/>
  <c r="BI1137"/>
  <c r="BH1137"/>
  <c r="BG1137"/>
  <c r="BE1137"/>
  <c r="T1137"/>
  <c r="R1137"/>
  <c r="P1137"/>
  <c r="BI1133"/>
  <c r="BH1133"/>
  <c r="BG1133"/>
  <c r="BE1133"/>
  <c r="T1133"/>
  <c r="R1133"/>
  <c r="P1133"/>
  <c r="BI1129"/>
  <c r="BH1129"/>
  <c r="BG1129"/>
  <c r="BE1129"/>
  <c r="T1129"/>
  <c r="R1129"/>
  <c r="P1129"/>
  <c r="BI1125"/>
  <c r="BH1125"/>
  <c r="BG1125"/>
  <c r="BE1125"/>
  <c r="T1125"/>
  <c r="R1125"/>
  <c r="P1125"/>
  <c r="BI1123"/>
  <c r="BH1123"/>
  <c r="BG1123"/>
  <c r="BE1123"/>
  <c r="T1123"/>
  <c r="R1123"/>
  <c r="P1123"/>
  <c r="BI1122"/>
  <c r="BH1122"/>
  <c r="BG1122"/>
  <c r="BE1122"/>
  <c r="T1122"/>
  <c r="R1122"/>
  <c r="P1122"/>
  <c r="BI1119"/>
  <c r="BH1119"/>
  <c r="BG1119"/>
  <c r="BE1119"/>
  <c r="T1119"/>
  <c r="R1119"/>
  <c r="P1119"/>
  <c r="BI1116"/>
  <c r="BH1116"/>
  <c r="BG1116"/>
  <c r="BE1116"/>
  <c r="T1116"/>
  <c r="R1116"/>
  <c r="P1116"/>
  <c r="BI1113"/>
  <c r="BH1113"/>
  <c r="BG1113"/>
  <c r="BE1113"/>
  <c r="T1113"/>
  <c r="R1113"/>
  <c r="P1113"/>
  <c r="BI1111"/>
  <c r="BH1111"/>
  <c r="BG1111"/>
  <c r="BE1111"/>
  <c r="T1111"/>
  <c r="R1111"/>
  <c r="P1111"/>
  <c r="BI1108"/>
  <c r="BH1108"/>
  <c r="BG1108"/>
  <c r="BE1108"/>
  <c r="T1108"/>
  <c r="R1108"/>
  <c r="P1108"/>
  <c r="BI1105"/>
  <c r="BH1105"/>
  <c r="BG1105"/>
  <c r="BE1105"/>
  <c r="T1105"/>
  <c r="R1105"/>
  <c r="P1105"/>
  <c r="BI1104"/>
  <c r="BH1104"/>
  <c r="BG1104"/>
  <c r="BE1104"/>
  <c r="T1104"/>
  <c r="R1104"/>
  <c r="P1104"/>
  <c r="BI1102"/>
  <c r="BH1102"/>
  <c r="BG1102"/>
  <c r="BE1102"/>
  <c r="T1102"/>
  <c r="R1102"/>
  <c r="P1102"/>
  <c r="BI1100"/>
  <c r="BH1100"/>
  <c r="BG1100"/>
  <c r="BE1100"/>
  <c r="T1100"/>
  <c r="R1100"/>
  <c r="P1100"/>
  <c r="BI1097"/>
  <c r="BH1097"/>
  <c r="BG1097"/>
  <c r="BE1097"/>
  <c r="T1097"/>
  <c r="R1097"/>
  <c r="P1097"/>
  <c r="BI1095"/>
  <c r="BH1095"/>
  <c r="BG1095"/>
  <c r="BE1095"/>
  <c r="T1095"/>
  <c r="R1095"/>
  <c r="P1095"/>
  <c r="BI1093"/>
  <c r="BH1093"/>
  <c r="BG1093"/>
  <c r="BE1093"/>
  <c r="T1093"/>
  <c r="R1093"/>
  <c r="P1093"/>
  <c r="BI1091"/>
  <c r="BH1091"/>
  <c r="BG1091"/>
  <c r="BE1091"/>
  <c r="T1091"/>
  <c r="R1091"/>
  <c r="P1091"/>
  <c r="BI1090"/>
  <c r="BH1090"/>
  <c r="BG1090"/>
  <c r="BE1090"/>
  <c r="T1090"/>
  <c r="R1090"/>
  <c r="P1090"/>
  <c r="BI1087"/>
  <c r="BH1087"/>
  <c r="BG1087"/>
  <c r="BE1087"/>
  <c r="T1087"/>
  <c r="R1087"/>
  <c r="P1087"/>
  <c r="BI1086"/>
  <c r="BH1086"/>
  <c r="BG1086"/>
  <c r="BE1086"/>
  <c r="T1086"/>
  <c r="R1086"/>
  <c r="P1086"/>
  <c r="BI1083"/>
  <c r="BH1083"/>
  <c r="BG1083"/>
  <c r="BE1083"/>
  <c r="T1083"/>
  <c r="R1083"/>
  <c r="P1083"/>
  <c r="BI1081"/>
  <c r="BH1081"/>
  <c r="BG1081"/>
  <c r="BE1081"/>
  <c r="T1081"/>
  <c r="R1081"/>
  <c r="P1081"/>
  <c r="BI1078"/>
  <c r="BH1078"/>
  <c r="BG1078"/>
  <c r="BE1078"/>
  <c r="T1078"/>
  <c r="R1078"/>
  <c r="P1078"/>
  <c r="BI1076"/>
  <c r="BH1076"/>
  <c r="BG1076"/>
  <c r="BE1076"/>
  <c r="T1076"/>
  <c r="R1076"/>
  <c r="P1076"/>
  <c r="BI1075"/>
  <c r="BH1075"/>
  <c r="BG1075"/>
  <c r="BE1075"/>
  <c r="T1075"/>
  <c r="R1075"/>
  <c r="P1075"/>
  <c r="BI1074"/>
  <c r="BH1074"/>
  <c r="BG1074"/>
  <c r="BE1074"/>
  <c r="T1074"/>
  <c r="R1074"/>
  <c r="P1074"/>
  <c r="BI1071"/>
  <c r="BH1071"/>
  <c r="BG1071"/>
  <c r="BE1071"/>
  <c r="T1071"/>
  <c r="R1071"/>
  <c r="P1071"/>
  <c r="BI1069"/>
  <c r="BH1069"/>
  <c r="BG1069"/>
  <c r="BE1069"/>
  <c r="T1069"/>
  <c r="R1069"/>
  <c r="P1069"/>
  <c r="BI1066"/>
  <c r="BH1066"/>
  <c r="BG1066"/>
  <c r="BE1066"/>
  <c r="T1066"/>
  <c r="R1066"/>
  <c r="P1066"/>
  <c r="BI1065"/>
  <c r="BH1065"/>
  <c r="BG1065"/>
  <c r="BE1065"/>
  <c r="T1065"/>
  <c r="R1065"/>
  <c r="P1065"/>
  <c r="BI1064"/>
  <c r="BH1064"/>
  <c r="BG1064"/>
  <c r="BE1064"/>
  <c r="T1064"/>
  <c r="R1064"/>
  <c r="P1064"/>
  <c r="BI1061"/>
  <c r="BH1061"/>
  <c r="BG1061"/>
  <c r="BE1061"/>
  <c r="T1061"/>
  <c r="R1061"/>
  <c r="P1061"/>
  <c r="BI1059"/>
  <c r="BH1059"/>
  <c r="BG1059"/>
  <c r="BE1059"/>
  <c r="T1059"/>
  <c r="R1059"/>
  <c r="P1059"/>
  <c r="BI1056"/>
  <c r="BH1056"/>
  <c r="BG1056"/>
  <c r="BE1056"/>
  <c r="T1056"/>
  <c r="R1056"/>
  <c r="P1056"/>
  <c r="BI1053"/>
  <c r="BH1053"/>
  <c r="BG1053"/>
  <c r="BE1053"/>
  <c r="T1053"/>
  <c r="R1053"/>
  <c r="P1053"/>
  <c r="BI1043"/>
  <c r="BH1043"/>
  <c r="BG1043"/>
  <c r="BE1043"/>
  <c r="T1043"/>
  <c r="R1043"/>
  <c r="P1043"/>
  <c r="BI1033"/>
  <c r="BH1033"/>
  <c r="BG1033"/>
  <c r="BE1033"/>
  <c r="T1033"/>
  <c r="R1033"/>
  <c r="P1033"/>
  <c r="BI1031"/>
  <c r="BH1031"/>
  <c r="BG1031"/>
  <c r="BE1031"/>
  <c r="T1031"/>
  <c r="R1031"/>
  <c r="P1031"/>
  <c r="BI1027"/>
  <c r="BH1027"/>
  <c r="BG1027"/>
  <c r="BE1027"/>
  <c r="T1027"/>
  <c r="R1027"/>
  <c r="P1027"/>
  <c r="BI1025"/>
  <c r="BH1025"/>
  <c r="BG1025"/>
  <c r="BE1025"/>
  <c r="T1025"/>
  <c r="R1025"/>
  <c r="P1025"/>
  <c r="BI1022"/>
  <c r="BH1022"/>
  <c r="BG1022"/>
  <c r="BE1022"/>
  <c r="T1022"/>
  <c r="R1022"/>
  <c r="P1022"/>
  <c r="BI1016"/>
  <c r="BH1016"/>
  <c r="BG1016"/>
  <c r="BE1016"/>
  <c r="T1016"/>
  <c r="R1016"/>
  <c r="P1016"/>
  <c r="BI1014"/>
  <c r="BH1014"/>
  <c r="BG1014"/>
  <c r="BE1014"/>
  <c r="T1014"/>
  <c r="R1014"/>
  <c r="P1014"/>
  <c r="BI1012"/>
  <c r="BH1012"/>
  <c r="BG1012"/>
  <c r="BE1012"/>
  <c r="T1012"/>
  <c r="R1012"/>
  <c r="P1012"/>
  <c r="BI1010"/>
  <c r="BH1010"/>
  <c r="BG1010"/>
  <c r="BE1010"/>
  <c r="T1010"/>
  <c r="R1010"/>
  <c r="P1010"/>
  <c r="BI1008"/>
  <c r="BH1008"/>
  <c r="BG1008"/>
  <c r="BE1008"/>
  <c r="T1008"/>
  <c r="R1008"/>
  <c r="P1008"/>
  <c r="BI1005"/>
  <c r="BH1005"/>
  <c r="BG1005"/>
  <c r="BE1005"/>
  <c r="T1005"/>
  <c r="R1005"/>
  <c r="P1005"/>
  <c r="BI1003"/>
  <c r="BH1003"/>
  <c r="BG1003"/>
  <c r="BE1003"/>
  <c r="T1003"/>
  <c r="R1003"/>
  <c r="P1003"/>
  <c r="BI1001"/>
  <c r="BH1001"/>
  <c r="BG1001"/>
  <c r="BE1001"/>
  <c r="T1001"/>
  <c r="R1001"/>
  <c r="P1001"/>
  <c r="BI999"/>
  <c r="BH999"/>
  <c r="BG999"/>
  <c r="BE999"/>
  <c r="T999"/>
  <c r="R999"/>
  <c r="P999"/>
  <c r="BI995"/>
  <c r="BH995"/>
  <c r="BG995"/>
  <c r="BE995"/>
  <c r="T995"/>
  <c r="R995"/>
  <c r="P995"/>
  <c r="BI991"/>
  <c r="BH991"/>
  <c r="BG991"/>
  <c r="BE991"/>
  <c r="T991"/>
  <c r="R991"/>
  <c r="P991"/>
  <c r="BI989"/>
  <c r="BH989"/>
  <c r="BG989"/>
  <c r="BE989"/>
  <c r="T989"/>
  <c r="R989"/>
  <c r="P989"/>
  <c r="BI986"/>
  <c r="BH986"/>
  <c r="BG986"/>
  <c r="BE986"/>
  <c r="T986"/>
  <c r="R986"/>
  <c r="P986"/>
  <c r="BI984"/>
  <c r="BH984"/>
  <c r="BG984"/>
  <c r="BE984"/>
  <c r="T984"/>
  <c r="R984"/>
  <c r="P984"/>
  <c r="BI972"/>
  <c r="BH972"/>
  <c r="BG972"/>
  <c r="BE972"/>
  <c r="T972"/>
  <c r="R972"/>
  <c r="P972"/>
  <c r="BI952"/>
  <c r="BH952"/>
  <c r="BG952"/>
  <c r="BE952"/>
  <c r="T952"/>
  <c r="R952"/>
  <c r="P952"/>
  <c r="BI932"/>
  <c r="BH932"/>
  <c r="BG932"/>
  <c r="BE932"/>
  <c r="T932"/>
  <c r="R932"/>
  <c r="P932"/>
  <c r="BI912"/>
  <c r="BH912"/>
  <c r="BG912"/>
  <c r="BE912"/>
  <c r="T912"/>
  <c r="R912"/>
  <c r="P912"/>
  <c r="BI909"/>
  <c r="BH909"/>
  <c r="BG909"/>
  <c r="BE909"/>
  <c r="T909"/>
  <c r="R909"/>
  <c r="P909"/>
  <c r="BI906"/>
  <c r="BH906"/>
  <c r="BG906"/>
  <c r="BE906"/>
  <c r="T906"/>
  <c r="R906"/>
  <c r="P906"/>
  <c r="BI892"/>
  <c r="BH892"/>
  <c r="BG892"/>
  <c r="BE892"/>
  <c r="T892"/>
  <c r="R892"/>
  <c r="P892"/>
  <c r="BI886"/>
  <c r="BH886"/>
  <c r="BG886"/>
  <c r="BE886"/>
  <c r="T886"/>
  <c r="R886"/>
  <c r="P886"/>
  <c r="BI880"/>
  <c r="BH880"/>
  <c r="BG880"/>
  <c r="BE880"/>
  <c r="T880"/>
  <c r="R880"/>
  <c r="P880"/>
  <c r="BI874"/>
  <c r="BH874"/>
  <c r="BG874"/>
  <c r="BE874"/>
  <c r="T874"/>
  <c r="R874"/>
  <c r="P874"/>
  <c r="BI871"/>
  <c r="BH871"/>
  <c r="BG871"/>
  <c r="BE871"/>
  <c r="T871"/>
  <c r="R871"/>
  <c r="P871"/>
  <c r="BI868"/>
  <c r="BH868"/>
  <c r="BG868"/>
  <c r="BE868"/>
  <c r="T868"/>
  <c r="R868"/>
  <c r="P868"/>
  <c r="BI866"/>
  <c r="BH866"/>
  <c r="BG866"/>
  <c r="BE866"/>
  <c r="T866"/>
  <c r="R866"/>
  <c r="P866"/>
  <c r="BI858"/>
  <c r="BH858"/>
  <c r="BG858"/>
  <c r="BE858"/>
  <c r="T858"/>
  <c r="R858"/>
  <c r="P858"/>
  <c r="BI848"/>
  <c r="BH848"/>
  <c r="BG848"/>
  <c r="BE848"/>
  <c r="T848"/>
  <c r="R848"/>
  <c r="P848"/>
  <c r="BI838"/>
  <c r="BH838"/>
  <c r="BG838"/>
  <c r="BE838"/>
  <c r="T838"/>
  <c r="R838"/>
  <c r="P838"/>
  <c r="BI837"/>
  <c r="BH837"/>
  <c r="BG837"/>
  <c r="BE837"/>
  <c r="T837"/>
  <c r="R837"/>
  <c r="P837"/>
  <c r="BI835"/>
  <c r="BH835"/>
  <c r="BG835"/>
  <c r="BE835"/>
  <c r="T835"/>
  <c r="R835"/>
  <c r="P835"/>
  <c r="BI832"/>
  <c r="BH832"/>
  <c r="BG832"/>
  <c r="BE832"/>
  <c r="T832"/>
  <c r="R832"/>
  <c r="P832"/>
  <c r="BI831"/>
  <c r="BH831"/>
  <c r="BG831"/>
  <c r="BE831"/>
  <c r="T831"/>
  <c r="R831"/>
  <c r="P831"/>
  <c r="BI830"/>
  <c r="BH830"/>
  <c r="BG830"/>
  <c r="BE830"/>
  <c r="T830"/>
  <c r="R830"/>
  <c r="P830"/>
  <c r="BI829"/>
  <c r="BH829"/>
  <c r="BG829"/>
  <c r="BE829"/>
  <c r="T829"/>
  <c r="R829"/>
  <c r="P829"/>
  <c r="BI827"/>
  <c r="BH827"/>
  <c r="BG827"/>
  <c r="BE827"/>
  <c r="T827"/>
  <c r="R827"/>
  <c r="P827"/>
  <c r="BI826"/>
  <c r="BH826"/>
  <c r="BG826"/>
  <c r="BE826"/>
  <c r="T826"/>
  <c r="R826"/>
  <c r="P826"/>
  <c r="BI823"/>
  <c r="BH823"/>
  <c r="BG823"/>
  <c r="BE823"/>
  <c r="T823"/>
  <c r="R823"/>
  <c r="P823"/>
  <c r="BI819"/>
  <c r="BH819"/>
  <c r="BG819"/>
  <c r="BE819"/>
  <c r="T819"/>
  <c r="R819"/>
  <c r="P819"/>
  <c r="BI793"/>
  <c r="BH793"/>
  <c r="BG793"/>
  <c r="BE793"/>
  <c r="T793"/>
  <c r="R793"/>
  <c r="P793"/>
  <c r="BI775"/>
  <c r="BH775"/>
  <c r="BG775"/>
  <c r="BE775"/>
  <c r="T775"/>
  <c r="R775"/>
  <c r="P775"/>
  <c r="BI773"/>
  <c r="BH773"/>
  <c r="BG773"/>
  <c r="BE773"/>
  <c r="T773"/>
  <c r="R773"/>
  <c r="P773"/>
  <c r="BI770"/>
  <c r="BH770"/>
  <c r="BG770"/>
  <c r="BE770"/>
  <c r="T770"/>
  <c r="R770"/>
  <c r="P770"/>
  <c r="BI768"/>
  <c r="BH768"/>
  <c r="BG768"/>
  <c r="BE768"/>
  <c r="T768"/>
  <c r="R768"/>
  <c r="P768"/>
  <c r="BI766"/>
  <c r="BH766"/>
  <c r="BG766"/>
  <c r="BE766"/>
  <c r="T766"/>
  <c r="R766"/>
  <c r="P766"/>
  <c r="BI763"/>
  <c r="BH763"/>
  <c r="BG763"/>
  <c r="BE763"/>
  <c r="T763"/>
  <c r="R763"/>
  <c r="P763"/>
  <c r="BI760"/>
  <c r="BH760"/>
  <c r="BG760"/>
  <c r="BE760"/>
  <c r="T760"/>
  <c r="R760"/>
  <c r="P760"/>
  <c r="BI758"/>
  <c r="BH758"/>
  <c r="BG758"/>
  <c r="BE758"/>
  <c r="T758"/>
  <c r="R758"/>
  <c r="P758"/>
  <c r="BI756"/>
  <c r="BH756"/>
  <c r="BG756"/>
  <c r="BE756"/>
  <c r="T756"/>
  <c r="R756"/>
  <c r="P756"/>
  <c r="BI754"/>
  <c r="BH754"/>
  <c r="BG754"/>
  <c r="BE754"/>
  <c r="T754"/>
  <c r="R754"/>
  <c r="P754"/>
  <c r="BI752"/>
  <c r="BH752"/>
  <c r="BG752"/>
  <c r="BE752"/>
  <c r="T752"/>
  <c r="R752"/>
  <c r="P752"/>
  <c r="BI749"/>
  <c r="BH749"/>
  <c r="BG749"/>
  <c r="BE749"/>
  <c r="T749"/>
  <c r="R749"/>
  <c r="P749"/>
  <c r="BI747"/>
  <c r="BH747"/>
  <c r="BG747"/>
  <c r="BE747"/>
  <c r="T747"/>
  <c r="R747"/>
  <c r="P747"/>
  <c r="BI745"/>
  <c r="BH745"/>
  <c r="BG745"/>
  <c r="BE745"/>
  <c r="T745"/>
  <c r="R745"/>
  <c r="P745"/>
  <c r="BI742"/>
  <c r="BH742"/>
  <c r="BG742"/>
  <c r="BE742"/>
  <c r="T742"/>
  <c r="R742"/>
  <c r="P742"/>
  <c r="BI741"/>
  <c r="BH741"/>
  <c r="BG741"/>
  <c r="BE741"/>
  <c r="T741"/>
  <c r="R741"/>
  <c r="P741"/>
  <c r="BI739"/>
  <c r="BH739"/>
  <c r="BG739"/>
  <c r="BE739"/>
  <c r="T739"/>
  <c r="R739"/>
  <c r="P739"/>
  <c r="BI737"/>
  <c r="BH737"/>
  <c r="BG737"/>
  <c r="BE737"/>
  <c r="T737"/>
  <c r="R737"/>
  <c r="P737"/>
  <c r="BI735"/>
  <c r="BH735"/>
  <c r="BG735"/>
  <c r="BE735"/>
  <c r="T735"/>
  <c r="R735"/>
  <c r="P735"/>
  <c r="BI733"/>
  <c r="BH733"/>
  <c r="BG733"/>
  <c r="BE733"/>
  <c r="T733"/>
  <c r="R733"/>
  <c r="P733"/>
  <c r="BI730"/>
  <c r="BH730"/>
  <c r="BG730"/>
  <c r="BE730"/>
  <c r="T730"/>
  <c r="R730"/>
  <c r="P730"/>
  <c r="BI727"/>
  <c r="BH727"/>
  <c r="BG727"/>
  <c r="BE727"/>
  <c r="T727"/>
  <c r="R727"/>
  <c r="P727"/>
  <c r="BI725"/>
  <c r="BH725"/>
  <c r="BG725"/>
  <c r="BE725"/>
  <c r="T725"/>
  <c r="R725"/>
  <c r="P725"/>
  <c r="BI723"/>
  <c r="BH723"/>
  <c r="BG723"/>
  <c r="BE723"/>
  <c r="T723"/>
  <c r="R723"/>
  <c r="P723"/>
  <c r="BI721"/>
  <c r="BH721"/>
  <c r="BG721"/>
  <c r="BE721"/>
  <c r="T721"/>
  <c r="R721"/>
  <c r="P721"/>
  <c r="BI718"/>
  <c r="BH718"/>
  <c r="BG718"/>
  <c r="BE718"/>
  <c r="T718"/>
  <c r="R718"/>
  <c r="P718"/>
  <c r="BI717"/>
  <c r="BH717"/>
  <c r="BG717"/>
  <c r="BE717"/>
  <c r="T717"/>
  <c r="R717"/>
  <c r="P717"/>
  <c r="BI715"/>
  <c r="BH715"/>
  <c r="BG715"/>
  <c r="BE715"/>
  <c r="T715"/>
  <c r="R715"/>
  <c r="P715"/>
  <c r="BI714"/>
  <c r="BH714"/>
  <c r="BG714"/>
  <c r="BE714"/>
  <c r="T714"/>
  <c r="R714"/>
  <c r="P714"/>
  <c r="BI711"/>
  <c r="BH711"/>
  <c r="BG711"/>
  <c r="BE711"/>
  <c r="T711"/>
  <c r="R711"/>
  <c r="P711"/>
  <c r="BI708"/>
  <c r="BH708"/>
  <c r="BG708"/>
  <c r="BE708"/>
  <c r="T708"/>
  <c r="R708"/>
  <c r="P708"/>
  <c r="BI707"/>
  <c r="BH707"/>
  <c r="BG707"/>
  <c r="BE707"/>
  <c r="T707"/>
  <c r="R707"/>
  <c r="P707"/>
  <c r="BI706"/>
  <c r="BH706"/>
  <c r="BG706"/>
  <c r="BE706"/>
  <c r="T706"/>
  <c r="R706"/>
  <c r="P706"/>
  <c r="BI703"/>
  <c r="BH703"/>
  <c r="BG703"/>
  <c r="BE703"/>
  <c r="T703"/>
  <c r="R703"/>
  <c r="P703"/>
  <c r="BI702"/>
  <c r="BH702"/>
  <c r="BG702"/>
  <c r="BE702"/>
  <c r="T702"/>
  <c r="R702"/>
  <c r="P702"/>
  <c r="BI701"/>
  <c r="BH701"/>
  <c r="BG701"/>
  <c r="BE701"/>
  <c r="T701"/>
  <c r="R701"/>
  <c r="P701"/>
  <c r="BI700"/>
  <c r="BH700"/>
  <c r="BG700"/>
  <c r="BE700"/>
  <c r="T700"/>
  <c r="R700"/>
  <c r="P700"/>
  <c r="BI699"/>
  <c r="BH699"/>
  <c r="BG699"/>
  <c r="BE699"/>
  <c r="T699"/>
  <c r="R699"/>
  <c r="P699"/>
  <c r="BI696"/>
  <c r="BH696"/>
  <c r="BG696"/>
  <c r="BE696"/>
  <c r="T696"/>
  <c r="R696"/>
  <c r="P696"/>
  <c r="BI695"/>
  <c r="BH695"/>
  <c r="BG695"/>
  <c r="BE695"/>
  <c r="T695"/>
  <c r="R695"/>
  <c r="P695"/>
  <c r="BI694"/>
  <c r="BH694"/>
  <c r="BG694"/>
  <c r="BE694"/>
  <c r="T694"/>
  <c r="R694"/>
  <c r="P694"/>
  <c r="BI691"/>
  <c r="BH691"/>
  <c r="BG691"/>
  <c r="BE691"/>
  <c r="T691"/>
  <c r="R691"/>
  <c r="P691"/>
  <c r="BI683"/>
  <c r="BH683"/>
  <c r="BG683"/>
  <c r="BE683"/>
  <c r="T683"/>
  <c r="R683"/>
  <c r="P683"/>
  <c r="BI682"/>
  <c r="BH682"/>
  <c r="BG682"/>
  <c r="BE682"/>
  <c r="T682"/>
  <c r="R682"/>
  <c r="P682"/>
  <c r="BI678"/>
  <c r="BH678"/>
  <c r="BG678"/>
  <c r="BE678"/>
  <c r="T678"/>
  <c r="R678"/>
  <c r="P678"/>
  <c r="BI677"/>
  <c r="BH677"/>
  <c r="BG677"/>
  <c r="BE677"/>
  <c r="T677"/>
  <c r="R677"/>
  <c r="P677"/>
  <c r="BI676"/>
  <c r="BH676"/>
  <c r="BG676"/>
  <c r="BE676"/>
  <c r="T676"/>
  <c r="R676"/>
  <c r="P676"/>
  <c r="BI674"/>
  <c r="BH674"/>
  <c r="BG674"/>
  <c r="BE674"/>
  <c r="T674"/>
  <c r="R674"/>
  <c r="P674"/>
  <c r="BI673"/>
  <c r="BH673"/>
  <c r="BG673"/>
  <c r="BE673"/>
  <c r="T673"/>
  <c r="R673"/>
  <c r="P673"/>
  <c r="BI670"/>
  <c r="BH670"/>
  <c r="BG670"/>
  <c r="BE670"/>
  <c r="T670"/>
  <c r="R670"/>
  <c r="P670"/>
  <c r="BI664"/>
  <c r="BH664"/>
  <c r="BG664"/>
  <c r="BE664"/>
  <c r="T664"/>
  <c r="R664"/>
  <c r="P664"/>
  <c r="BI662"/>
  <c r="BH662"/>
  <c r="BG662"/>
  <c r="BE662"/>
  <c r="T662"/>
  <c r="R662"/>
  <c r="P662"/>
  <c r="BI659"/>
  <c r="BH659"/>
  <c r="BG659"/>
  <c r="BE659"/>
  <c r="T659"/>
  <c r="R659"/>
  <c r="P659"/>
  <c r="BI656"/>
  <c r="BH656"/>
  <c r="BG656"/>
  <c r="BE656"/>
  <c r="T656"/>
  <c r="R656"/>
  <c r="P656"/>
  <c r="BI655"/>
  <c r="BH655"/>
  <c r="BG655"/>
  <c r="BE655"/>
  <c r="T655"/>
  <c r="R655"/>
  <c r="P655"/>
  <c r="BI653"/>
  <c r="BH653"/>
  <c r="BG653"/>
  <c r="BE653"/>
  <c r="T653"/>
  <c r="R653"/>
  <c r="P653"/>
  <c r="BI651"/>
  <c r="BH651"/>
  <c r="BG651"/>
  <c r="BE651"/>
  <c r="T651"/>
  <c r="R651"/>
  <c r="P651"/>
  <c r="BI650"/>
  <c r="BH650"/>
  <c r="BG650"/>
  <c r="BE650"/>
  <c r="T650"/>
  <c r="R650"/>
  <c r="P650"/>
  <c r="BI649"/>
  <c r="BH649"/>
  <c r="BG649"/>
  <c r="BE649"/>
  <c r="T649"/>
  <c r="R649"/>
  <c r="P649"/>
  <c r="BI648"/>
  <c r="BH648"/>
  <c r="BG648"/>
  <c r="BE648"/>
  <c r="T648"/>
  <c r="R648"/>
  <c r="P648"/>
  <c r="BI647"/>
  <c r="BH647"/>
  <c r="BG647"/>
  <c r="BE647"/>
  <c r="T647"/>
  <c r="R647"/>
  <c r="P647"/>
  <c r="BI645"/>
  <c r="BH645"/>
  <c r="BG645"/>
  <c r="BE645"/>
  <c r="T645"/>
  <c r="R645"/>
  <c r="P645"/>
  <c r="BI644"/>
  <c r="BH644"/>
  <c r="BG644"/>
  <c r="BE644"/>
  <c r="T644"/>
  <c r="R644"/>
  <c r="P644"/>
  <c r="BI642"/>
  <c r="BH642"/>
  <c r="BG642"/>
  <c r="BE642"/>
  <c r="T642"/>
  <c r="R642"/>
  <c r="P642"/>
  <c r="BI641"/>
  <c r="BH641"/>
  <c r="BG641"/>
  <c r="BE641"/>
  <c r="T641"/>
  <c r="R641"/>
  <c r="P641"/>
  <c r="BI640"/>
  <c r="BH640"/>
  <c r="BG640"/>
  <c r="BE640"/>
  <c r="T640"/>
  <c r="R640"/>
  <c r="P640"/>
  <c r="BI639"/>
  <c r="BH639"/>
  <c r="BG639"/>
  <c r="BE639"/>
  <c r="T639"/>
  <c r="R639"/>
  <c r="P639"/>
  <c r="BI638"/>
  <c r="BH638"/>
  <c r="BG638"/>
  <c r="BE638"/>
  <c r="T638"/>
  <c r="R638"/>
  <c r="P638"/>
  <c r="BI637"/>
  <c r="BH637"/>
  <c r="BG637"/>
  <c r="BE637"/>
  <c r="T637"/>
  <c r="R637"/>
  <c r="P637"/>
  <c r="BI636"/>
  <c r="BH636"/>
  <c r="BG636"/>
  <c r="BE636"/>
  <c r="T636"/>
  <c r="R636"/>
  <c r="P636"/>
  <c r="BI634"/>
  <c r="BH634"/>
  <c r="BG634"/>
  <c r="BE634"/>
  <c r="T634"/>
  <c r="R634"/>
  <c r="P634"/>
  <c r="BI633"/>
  <c r="BH633"/>
  <c r="BG633"/>
  <c r="BE633"/>
  <c r="T633"/>
  <c r="R633"/>
  <c r="P633"/>
  <c r="BI632"/>
  <c r="BH632"/>
  <c r="BG632"/>
  <c r="BE632"/>
  <c r="T632"/>
  <c r="R632"/>
  <c r="P632"/>
  <c r="BI631"/>
  <c r="BH631"/>
  <c r="BG631"/>
  <c r="BE631"/>
  <c r="T631"/>
  <c r="R631"/>
  <c r="P631"/>
  <c r="BI628"/>
  <c r="BH628"/>
  <c r="BG628"/>
  <c r="BE628"/>
  <c r="T628"/>
  <c r="R628"/>
  <c r="P628"/>
  <c r="BI627"/>
  <c r="BH627"/>
  <c r="BG627"/>
  <c r="BE627"/>
  <c r="T627"/>
  <c r="R627"/>
  <c r="P627"/>
  <c r="BI625"/>
  <c r="BH625"/>
  <c r="BG625"/>
  <c r="BE625"/>
  <c r="T625"/>
  <c r="R625"/>
  <c r="P625"/>
  <c r="BI623"/>
  <c r="BH623"/>
  <c r="BG623"/>
  <c r="BE623"/>
  <c r="T623"/>
  <c r="R623"/>
  <c r="P623"/>
  <c r="BI621"/>
  <c r="BH621"/>
  <c r="BG621"/>
  <c r="BE621"/>
  <c r="T621"/>
  <c r="R621"/>
  <c r="P621"/>
  <c r="BI615"/>
  <c r="BH615"/>
  <c r="BG615"/>
  <c r="BE615"/>
  <c r="T615"/>
  <c r="R615"/>
  <c r="P615"/>
  <c r="BI612"/>
  <c r="BH612"/>
  <c r="BG612"/>
  <c r="BE612"/>
  <c r="T612"/>
  <c r="R612"/>
  <c r="P612"/>
  <c r="BI610"/>
  <c r="BH610"/>
  <c r="BG610"/>
  <c r="BE610"/>
  <c r="T610"/>
  <c r="R610"/>
  <c r="P610"/>
  <c r="BI606"/>
  <c r="BH606"/>
  <c r="BG606"/>
  <c r="BE606"/>
  <c r="T606"/>
  <c r="R606"/>
  <c r="P606"/>
  <c r="BI600"/>
  <c r="BH600"/>
  <c r="BG600"/>
  <c r="BE600"/>
  <c r="T600"/>
  <c r="R600"/>
  <c r="P600"/>
  <c r="BI594"/>
  <c r="BH594"/>
  <c r="BG594"/>
  <c r="BE594"/>
  <c r="T594"/>
  <c r="R594"/>
  <c r="P594"/>
  <c r="BI586"/>
  <c r="BH586"/>
  <c r="BG586"/>
  <c r="BE586"/>
  <c r="T586"/>
  <c r="R586"/>
  <c r="P586"/>
  <c r="BI583"/>
  <c r="BH583"/>
  <c r="BG583"/>
  <c r="BE583"/>
  <c r="T583"/>
  <c r="R583"/>
  <c r="P583"/>
  <c r="BI575"/>
  <c r="BH575"/>
  <c r="BG575"/>
  <c r="BE575"/>
  <c r="T575"/>
  <c r="R575"/>
  <c r="P575"/>
  <c r="BI573"/>
  <c r="BH573"/>
  <c r="BG573"/>
  <c r="BE573"/>
  <c r="T573"/>
  <c r="R573"/>
  <c r="P573"/>
  <c r="BI565"/>
  <c r="BH565"/>
  <c r="BG565"/>
  <c r="BE565"/>
  <c r="T565"/>
  <c r="R565"/>
  <c r="P565"/>
  <c r="BI563"/>
  <c r="BH563"/>
  <c r="BG563"/>
  <c r="BE563"/>
  <c r="T563"/>
  <c r="R563"/>
  <c r="P563"/>
  <c r="BI561"/>
  <c r="BH561"/>
  <c r="BG561"/>
  <c r="BE561"/>
  <c r="T561"/>
  <c r="R561"/>
  <c r="P561"/>
  <c r="BI560"/>
  <c r="BH560"/>
  <c r="BG560"/>
  <c r="BE560"/>
  <c r="T560"/>
  <c r="R560"/>
  <c r="P560"/>
  <c r="BI559"/>
  <c r="BH559"/>
  <c r="BG559"/>
  <c r="BE559"/>
  <c r="T559"/>
  <c r="R559"/>
  <c r="P559"/>
  <c r="BI558"/>
  <c r="BH558"/>
  <c r="BG558"/>
  <c r="BE558"/>
  <c r="T558"/>
  <c r="R558"/>
  <c r="P558"/>
  <c r="BI550"/>
  <c r="BH550"/>
  <c r="BG550"/>
  <c r="BE550"/>
  <c r="T550"/>
  <c r="R550"/>
  <c r="P550"/>
  <c r="BI542"/>
  <c r="BH542"/>
  <c r="BG542"/>
  <c r="BE542"/>
  <c r="T542"/>
  <c r="R542"/>
  <c r="P542"/>
  <c r="BI539"/>
  <c r="BH539"/>
  <c r="BG539"/>
  <c r="BE539"/>
  <c r="T539"/>
  <c r="R539"/>
  <c r="P539"/>
  <c r="BI538"/>
  <c r="BH538"/>
  <c r="BG538"/>
  <c r="BE538"/>
  <c r="T538"/>
  <c r="R538"/>
  <c r="P538"/>
  <c r="BI535"/>
  <c r="BH535"/>
  <c r="BG535"/>
  <c r="BE535"/>
  <c r="T535"/>
  <c r="R535"/>
  <c r="P535"/>
  <c r="BI533"/>
  <c r="BH533"/>
  <c r="BG533"/>
  <c r="BE533"/>
  <c r="T533"/>
  <c r="R533"/>
  <c r="P533"/>
  <c r="BI530"/>
  <c r="BH530"/>
  <c r="BG530"/>
  <c r="BE530"/>
  <c r="T530"/>
  <c r="R530"/>
  <c r="P530"/>
  <c r="BI527"/>
  <c r="BH527"/>
  <c r="BG527"/>
  <c r="BE527"/>
  <c r="T527"/>
  <c r="R527"/>
  <c r="P527"/>
  <c r="BI524"/>
  <c r="BH524"/>
  <c r="BG524"/>
  <c r="BE524"/>
  <c r="T524"/>
  <c r="R524"/>
  <c r="P524"/>
  <c r="BI521"/>
  <c r="BH521"/>
  <c r="BG521"/>
  <c r="BE521"/>
  <c r="T521"/>
  <c r="R521"/>
  <c r="P521"/>
  <c r="BI518"/>
  <c r="BH518"/>
  <c r="BG518"/>
  <c r="BE518"/>
  <c r="T518"/>
  <c r="R518"/>
  <c r="P518"/>
  <c r="BI514"/>
  <c r="BH514"/>
  <c r="BG514"/>
  <c r="BE514"/>
  <c r="T514"/>
  <c r="R514"/>
  <c r="P514"/>
  <c r="BI511"/>
  <c r="BH511"/>
  <c r="BG511"/>
  <c r="BE511"/>
  <c r="T511"/>
  <c r="R511"/>
  <c r="P511"/>
  <c r="BI508"/>
  <c r="BH508"/>
  <c r="BG508"/>
  <c r="BE508"/>
  <c r="T508"/>
  <c r="R508"/>
  <c r="P508"/>
  <c r="BI504"/>
  <c r="BH504"/>
  <c r="BG504"/>
  <c r="BE504"/>
  <c r="T504"/>
  <c r="R504"/>
  <c r="P504"/>
  <c r="BI501"/>
  <c r="BH501"/>
  <c r="BG501"/>
  <c r="BE501"/>
  <c r="T501"/>
  <c r="R501"/>
  <c r="P501"/>
  <c r="BI500"/>
  <c r="BH500"/>
  <c r="BG500"/>
  <c r="BE500"/>
  <c r="T500"/>
  <c r="R500"/>
  <c r="P500"/>
  <c r="BI497"/>
  <c r="BH497"/>
  <c r="BG497"/>
  <c r="BE497"/>
  <c r="T497"/>
  <c r="R497"/>
  <c r="P497"/>
  <c r="BI494"/>
  <c r="BH494"/>
  <c r="BG494"/>
  <c r="BE494"/>
  <c r="T494"/>
  <c r="R494"/>
  <c r="P494"/>
  <c r="BI491"/>
  <c r="BH491"/>
  <c r="BG491"/>
  <c r="BE491"/>
  <c r="T491"/>
  <c r="R491"/>
  <c r="P491"/>
  <c r="BI488"/>
  <c r="BH488"/>
  <c r="BG488"/>
  <c r="BE488"/>
  <c r="T488"/>
  <c r="R488"/>
  <c r="P488"/>
  <c r="BI478"/>
  <c r="BH478"/>
  <c r="BG478"/>
  <c r="BE478"/>
  <c r="T478"/>
  <c r="R478"/>
  <c r="P478"/>
  <c r="BI475"/>
  <c r="BH475"/>
  <c r="BG475"/>
  <c r="BE475"/>
  <c r="T475"/>
  <c r="R475"/>
  <c r="P475"/>
  <c r="BI474"/>
  <c r="BH474"/>
  <c r="BG474"/>
  <c r="BE474"/>
  <c r="T474"/>
  <c r="R474"/>
  <c r="P474"/>
  <c r="BI469"/>
  <c r="BH469"/>
  <c r="BG469"/>
  <c r="BE469"/>
  <c r="T469"/>
  <c r="R469"/>
  <c r="P469"/>
  <c r="BI465"/>
  <c r="BH465"/>
  <c r="BG465"/>
  <c r="BE465"/>
  <c r="T465"/>
  <c r="R465"/>
  <c r="P465"/>
  <c r="BI464"/>
  <c r="BH464"/>
  <c r="BG464"/>
  <c r="BE464"/>
  <c r="T464"/>
  <c r="R464"/>
  <c r="P464"/>
  <c r="BI462"/>
  <c r="BH462"/>
  <c r="BG462"/>
  <c r="BE462"/>
  <c r="T462"/>
  <c r="R462"/>
  <c r="P462"/>
  <c r="BI459"/>
  <c r="BH459"/>
  <c r="BG459"/>
  <c r="BE459"/>
  <c r="T459"/>
  <c r="R459"/>
  <c r="P459"/>
  <c r="BI454"/>
  <c r="BH454"/>
  <c r="BG454"/>
  <c r="BE454"/>
  <c r="T454"/>
  <c r="R454"/>
  <c r="P454"/>
  <c r="BI450"/>
  <c r="BH450"/>
  <c r="BG450"/>
  <c r="BE450"/>
  <c r="T450"/>
  <c r="R450"/>
  <c r="P450"/>
  <c r="BI449"/>
  <c r="BH449"/>
  <c r="BG449"/>
  <c r="BE449"/>
  <c r="T449"/>
  <c r="R449"/>
  <c r="P449"/>
  <c r="BI447"/>
  <c r="BH447"/>
  <c r="BG447"/>
  <c r="BE447"/>
  <c r="T447"/>
  <c r="R447"/>
  <c r="P447"/>
  <c r="BI445"/>
  <c r="BH445"/>
  <c r="BG445"/>
  <c r="BE445"/>
  <c r="T445"/>
  <c r="R445"/>
  <c r="P445"/>
  <c r="BI444"/>
  <c r="BH444"/>
  <c r="BG444"/>
  <c r="BE444"/>
  <c r="T444"/>
  <c r="R444"/>
  <c r="P444"/>
  <c r="BI442"/>
  <c r="BH442"/>
  <c r="BG442"/>
  <c r="BE442"/>
  <c r="T442"/>
  <c r="R442"/>
  <c r="P442"/>
  <c r="BI441"/>
  <c r="BH441"/>
  <c r="BG441"/>
  <c r="BE441"/>
  <c r="T441"/>
  <c r="R441"/>
  <c r="P441"/>
  <c r="BI436"/>
  <c r="BH436"/>
  <c r="BG436"/>
  <c r="BE436"/>
  <c r="T436"/>
  <c r="R436"/>
  <c r="P436"/>
  <c r="BI433"/>
  <c r="BH433"/>
  <c r="BG433"/>
  <c r="BE433"/>
  <c r="T433"/>
  <c r="R433"/>
  <c r="P433"/>
  <c r="BI431"/>
  <c r="BH431"/>
  <c r="BG431"/>
  <c r="BE431"/>
  <c r="T431"/>
  <c r="R431"/>
  <c r="P431"/>
  <c r="BI429"/>
  <c r="BH429"/>
  <c r="BG429"/>
  <c r="BE429"/>
  <c r="T429"/>
  <c r="R429"/>
  <c r="P429"/>
  <c r="BI426"/>
  <c r="BH426"/>
  <c r="BG426"/>
  <c r="BE426"/>
  <c r="T426"/>
  <c r="R426"/>
  <c r="P426"/>
  <c r="BI423"/>
  <c r="BH423"/>
  <c r="BG423"/>
  <c r="BE423"/>
  <c r="T423"/>
  <c r="R423"/>
  <c r="P423"/>
  <c r="BI420"/>
  <c r="BH420"/>
  <c r="BG420"/>
  <c r="BE420"/>
  <c r="T420"/>
  <c r="R420"/>
  <c r="P420"/>
  <c r="BI413"/>
  <c r="BH413"/>
  <c r="BG413"/>
  <c r="BE413"/>
  <c r="T413"/>
  <c r="R413"/>
  <c r="P413"/>
  <c r="BI406"/>
  <c r="BH406"/>
  <c r="BG406"/>
  <c r="BE406"/>
  <c r="T406"/>
  <c r="R406"/>
  <c r="P406"/>
  <c r="BI403"/>
  <c r="BH403"/>
  <c r="BG403"/>
  <c r="BE403"/>
  <c r="T403"/>
  <c r="R403"/>
  <c r="P403"/>
  <c r="BI399"/>
  <c r="BH399"/>
  <c r="BG399"/>
  <c r="BE399"/>
  <c r="T399"/>
  <c r="R399"/>
  <c r="P399"/>
  <c r="BI396"/>
  <c r="BH396"/>
  <c r="BG396"/>
  <c r="BE396"/>
  <c r="T396"/>
  <c r="R396"/>
  <c r="P396"/>
  <c r="BI382"/>
  <c r="BH382"/>
  <c r="BG382"/>
  <c r="BE382"/>
  <c r="T382"/>
  <c r="R382"/>
  <c r="P382"/>
  <c r="BI368"/>
  <c r="BH368"/>
  <c r="BG368"/>
  <c r="BE368"/>
  <c r="T368"/>
  <c r="R368"/>
  <c r="P368"/>
  <c r="BI365"/>
  <c r="BH365"/>
  <c r="BG365"/>
  <c r="BE365"/>
  <c r="T365"/>
  <c r="R365"/>
  <c r="P365"/>
  <c r="BI351"/>
  <c r="BH351"/>
  <c r="BG351"/>
  <c r="BE351"/>
  <c r="T351"/>
  <c r="R351"/>
  <c r="P351"/>
  <c r="BI337"/>
  <c r="BH337"/>
  <c r="BG337"/>
  <c r="BE337"/>
  <c r="T337"/>
  <c r="R337"/>
  <c r="P337"/>
  <c r="BI335"/>
  <c r="BH335"/>
  <c r="BG335"/>
  <c r="BE335"/>
  <c r="T335"/>
  <c r="R335"/>
  <c r="P335"/>
  <c r="BI332"/>
  <c r="BH332"/>
  <c r="BG332"/>
  <c r="BE332"/>
  <c r="T332"/>
  <c r="R332"/>
  <c r="P332"/>
  <c r="BI329"/>
  <c r="BH329"/>
  <c r="BG329"/>
  <c r="BE329"/>
  <c r="T329"/>
  <c r="R329"/>
  <c r="P329"/>
  <c r="BI326"/>
  <c r="BH326"/>
  <c r="BG326"/>
  <c r="BE326"/>
  <c r="T326"/>
  <c r="R326"/>
  <c r="P326"/>
  <c r="BI312"/>
  <c r="BH312"/>
  <c r="BG312"/>
  <c r="BE312"/>
  <c r="T312"/>
  <c r="R312"/>
  <c r="P312"/>
  <c r="BI300"/>
  <c r="BH300"/>
  <c r="BG300"/>
  <c r="BE300"/>
  <c r="T300"/>
  <c r="R300"/>
  <c r="P300"/>
  <c r="BI296"/>
  <c r="BH296"/>
  <c r="BG296"/>
  <c r="BE296"/>
  <c r="T296"/>
  <c r="R296"/>
  <c r="P296"/>
  <c r="BI288"/>
  <c r="BH288"/>
  <c r="BG288"/>
  <c r="BE288"/>
  <c r="T288"/>
  <c r="R288"/>
  <c r="P288"/>
  <c r="BI270"/>
  <c r="BH270"/>
  <c r="BG270"/>
  <c r="BE270"/>
  <c r="T270"/>
  <c r="R270"/>
  <c r="P270"/>
  <c r="BI258"/>
  <c r="BH258"/>
  <c r="BG258"/>
  <c r="BE258"/>
  <c r="T258"/>
  <c r="R258"/>
  <c r="P258"/>
  <c r="BI240"/>
  <c r="BH240"/>
  <c r="BG240"/>
  <c r="BE240"/>
  <c r="T240"/>
  <c r="R240"/>
  <c r="P240"/>
  <c r="BI224"/>
  <c r="BH224"/>
  <c r="BG224"/>
  <c r="BE224"/>
  <c r="T224"/>
  <c r="R224"/>
  <c r="P224"/>
  <c r="BI220"/>
  <c r="BH220"/>
  <c r="BG220"/>
  <c r="BE220"/>
  <c r="T220"/>
  <c r="R220"/>
  <c r="P220"/>
  <c r="BI206"/>
  <c r="BH206"/>
  <c r="BG206"/>
  <c r="BE206"/>
  <c r="T206"/>
  <c r="R206"/>
  <c r="P206"/>
  <c r="BI192"/>
  <c r="BH192"/>
  <c r="BG192"/>
  <c r="BE192"/>
  <c r="T192"/>
  <c r="R192"/>
  <c r="P192"/>
  <c r="BI188"/>
  <c r="BH188"/>
  <c r="BG188"/>
  <c r="BE188"/>
  <c r="T188"/>
  <c r="R188"/>
  <c r="P188"/>
  <c r="BI185"/>
  <c r="BH185"/>
  <c r="BG185"/>
  <c r="BE185"/>
  <c r="T185"/>
  <c r="R185"/>
  <c r="P185"/>
  <c r="BI182"/>
  <c r="BH182"/>
  <c r="BG182"/>
  <c r="BE182"/>
  <c r="T182"/>
  <c r="R182"/>
  <c r="P182"/>
  <c r="BI180"/>
  <c r="BH180"/>
  <c r="BG180"/>
  <c r="BE180"/>
  <c r="T180"/>
  <c r="R180"/>
  <c r="P180"/>
  <c r="BI174"/>
  <c r="BH174"/>
  <c r="BG174"/>
  <c r="BE174"/>
  <c r="T174"/>
  <c r="R174"/>
  <c r="P174"/>
  <c r="BI169"/>
  <c r="BH169"/>
  <c r="BG169"/>
  <c r="BE169"/>
  <c r="T169"/>
  <c r="R169"/>
  <c r="P169"/>
  <c r="BI165"/>
  <c r="BH165"/>
  <c r="BG165"/>
  <c r="BE165"/>
  <c r="T165"/>
  <c r="R165"/>
  <c r="P165"/>
  <c r="BI161"/>
  <c r="BH161"/>
  <c r="BG161"/>
  <c r="BE161"/>
  <c r="T161"/>
  <c r="R161"/>
  <c r="P161"/>
  <c r="BI157"/>
  <c r="BH157"/>
  <c r="BG157"/>
  <c r="BE157"/>
  <c r="T157"/>
  <c r="R157"/>
  <c r="P157"/>
  <c r="BI153"/>
  <c r="BH153"/>
  <c r="BG153"/>
  <c r="BE153"/>
  <c r="T153"/>
  <c r="R153"/>
  <c r="P153"/>
  <c r="F144"/>
  <c r="E142"/>
  <c r="F89"/>
  <c r="E87"/>
  <c r="J24"/>
  <c r="E24"/>
  <c r="J147"/>
  <c r="J23"/>
  <c r="J21"/>
  <c r="E21"/>
  <c r="J146"/>
  <c r="J20"/>
  <c r="J18"/>
  <c r="E18"/>
  <c r="F147"/>
  <c r="J17"/>
  <c r="J15"/>
  <c r="E15"/>
  <c r="F146"/>
  <c r="J14"/>
  <c r="J12"/>
  <c r="J144"/>
  <c r="E7"/>
  <c r="E140"/>
  <c i="1" r="L90"/>
  <c r="AM90"/>
  <c r="AM89"/>
  <c r="L89"/>
  <c r="AM87"/>
  <c r="L87"/>
  <c r="L85"/>
  <c r="L84"/>
  <c i="2" r="BK475"/>
  <c r="J830"/>
  <c r="J501"/>
  <c r="J1225"/>
  <c r="J429"/>
  <c r="J157"/>
  <c r="BK500"/>
  <c r="BK1195"/>
  <c r="J696"/>
  <c r="BK445"/>
  <c r="BK1513"/>
  <c r="J1396"/>
  <c r="BK511"/>
  <c r="J1209"/>
  <c r="BK995"/>
  <c r="BK1108"/>
  <c r="BK1176"/>
  <c r="J1100"/>
  <c r="BK1061"/>
  <c r="BK682"/>
  <c r="J527"/>
  <c r="BK775"/>
  <c r="BK627"/>
  <c r="BK332"/>
  <c r="J763"/>
  <c r="BK858"/>
  <c r="BK449"/>
  <c r="BK756"/>
  <c r="BK508"/>
  <c r="J300"/>
  <c r="J1104"/>
  <c r="BK742"/>
  <c r="BK696"/>
  <c r="J558"/>
  <c r="BK326"/>
  <c r="J1224"/>
  <c r="J1447"/>
  <c r="J1116"/>
  <c r="J991"/>
  <c r="BK700"/>
  <c r="J426"/>
  <c r="J1727"/>
  <c r="BK606"/>
  <c r="J258"/>
  <c r="J1111"/>
  <c r="J1010"/>
  <c r="J714"/>
  <c r="J450"/>
  <c r="J1765"/>
  <c r="BK1516"/>
  <c r="BK1466"/>
  <c r="J1245"/>
  <c r="J1157"/>
  <c r="J1086"/>
  <c r="J1532"/>
  <c r="BK1504"/>
  <c r="BK1474"/>
  <c r="J1441"/>
  <c r="BK1372"/>
  <c r="BK1661"/>
  <c r="BK1629"/>
  <c r="J1504"/>
  <c r="BK1306"/>
  <c r="J1069"/>
  <c r="BK866"/>
  <c r="BK1441"/>
  <c r="BK1090"/>
  <c r="J1005"/>
  <c r="J701"/>
  <c r="BK586"/>
  <c r="BK497"/>
  <c r="J188"/>
  <c r="BK1640"/>
  <c r="J1453"/>
  <c r="J1332"/>
  <c r="BK1111"/>
  <c r="J1186"/>
  <c r="BK1157"/>
  <c r="BK1137"/>
  <c r="BK1116"/>
  <c r="BK1097"/>
  <c r="BK1076"/>
  <c r="BK1059"/>
  <c r="BK868"/>
  <c r="BK649"/>
  <c r="J565"/>
  <c r="J469"/>
  <c r="J240"/>
  <c r="BK837"/>
  <c r="BK703"/>
  <c r="J645"/>
  <c r="J606"/>
  <c r="J1033"/>
  <c r="J989"/>
  <c r="J760"/>
  <c r="J742"/>
  <c r="BK725"/>
  <c r="J561"/>
  <c r="J518"/>
  <c r="BK1022"/>
  <c r="BK829"/>
  <c r="BK749"/>
  <c r="BK678"/>
  <c r="BK524"/>
  <c r="J413"/>
  <c r="J165"/>
  <c r="J723"/>
  <c r="J445"/>
  <c r="J866"/>
  <c r="J1003"/>
  <c r="J694"/>
  <c r="J475"/>
  <c r="J1230"/>
  <c r="J1147"/>
  <c r="J912"/>
  <c r="J673"/>
  <c r="J634"/>
  <c r="J433"/>
  <c r="J1618"/>
  <c r="BK984"/>
  <c r="BK647"/>
  <c r="J1767"/>
  <c r="BK1497"/>
  <c r="BK1228"/>
  <c r="J1168"/>
  <c r="BK773"/>
  <c r="J621"/>
  <c r="J174"/>
  <c r="J1629"/>
  <c r="BK1482"/>
  <c r="J488"/>
  <c r="BK871"/>
  <c r="BK721"/>
  <c r="J462"/>
  <c r="BK368"/>
  <c r="J1053"/>
  <c r="J678"/>
  <c r="BK1168"/>
  <c r="J831"/>
  <c r="BK628"/>
  <c r="J478"/>
  <c r="J465"/>
  <c r="BK1218"/>
  <c r="J530"/>
  <c r="J1748"/>
  <c r="J1425"/>
  <c r="J1200"/>
  <c r="BK1279"/>
  <c r="BK1164"/>
  <c r="BK768"/>
  <c r="J638"/>
  <c r="J1695"/>
  <c r="BK1579"/>
  <c r="J1293"/>
  <c r="BK707"/>
  <c r="BK830"/>
  <c r="BK575"/>
  <c r="F35"/>
  <c r="BK1510"/>
  <c r="J1329"/>
  <c r="BK1081"/>
  <c r="J662"/>
  <c r="BK153"/>
  <c r="BK912"/>
  <c r="J715"/>
  <c r="J1113"/>
  <c r="J747"/>
  <c r="BK1488"/>
  <c r="J1466"/>
  <c r="J1410"/>
  <c r="J1352"/>
  <c r="J1263"/>
  <c r="J1218"/>
  <c r="J1137"/>
  <c r="J1125"/>
  <c r="BK1016"/>
  <c r="J431"/>
  <c r="J180"/>
  <c r="BK1659"/>
  <c r="J1513"/>
  <c r="J1330"/>
  <c r="BK874"/>
  <c r="BK1727"/>
  <c r="J1043"/>
  <c r="J819"/>
  <c r="J648"/>
  <c r="J500"/>
  <c r="J288"/>
  <c r="J1750"/>
  <c r="J1524"/>
  <c r="J1421"/>
  <c r="J1257"/>
  <c r="J838"/>
  <c r="BK670"/>
  <c r="BK426"/>
  <c r="J1213"/>
  <c r="J1138"/>
  <c r="BK1071"/>
  <c r="J952"/>
  <c r="J691"/>
  <c r="BK638"/>
  <c r="BK558"/>
  <c r="BK436"/>
  <c r="J182"/>
  <c r="J1497"/>
  <c r="BK1198"/>
  <c r="BK1025"/>
  <c r="J573"/>
  <c r="J1534"/>
  <c r="BK1396"/>
  <c r="J1090"/>
  <c r="J1522"/>
  <c r="BK1491"/>
  <c r="J1463"/>
  <c r="J1661"/>
  <c r="BK1643"/>
  <c r="BK1410"/>
  <c r="BK1083"/>
  <c r="BK1184"/>
  <c r="J1076"/>
  <c r="BK717"/>
  <c r="J627"/>
  <c r="J403"/>
  <c r="BK683"/>
  <c r="J639"/>
  <c r="BK538"/>
  <c r="J1074"/>
  <c r="J733"/>
  <c r="BK636"/>
  <c r="J1025"/>
  <c r="BK733"/>
  <c r="J560"/>
  <c r="BK335"/>
  <c r="J1027"/>
  <c r="J868"/>
  <c r="J718"/>
  <c r="J610"/>
  <c r="BK431"/>
  <c r="BK270"/>
  <c r="BK763"/>
  <c r="BK474"/>
  <c r="BK180"/>
  <c r="BK594"/>
  <c r="BK459"/>
  <c r="J296"/>
  <c r="BK835"/>
  <c r="BK691"/>
  <c r="BK521"/>
  <c r="J332"/>
  <c r="J185"/>
  <c r="BK932"/>
  <c r="BK600"/>
  <c r="J1228"/>
  <c r="J1081"/>
  <c r="J829"/>
  <c r="BK559"/>
  <c r="J351"/>
  <c r="J1471"/>
  <c r="J1059"/>
  <c r="BK488"/>
  <c r="BK396"/>
  <c r="BK1056"/>
  <c r="BK655"/>
  <c r="BK165"/>
  <c r="J1544"/>
  <c r="BK1209"/>
  <c r="BK1542"/>
  <c r="J1501"/>
  <c r="J1399"/>
  <c r="BK1225"/>
  <c r="J1657"/>
  <c r="J1488"/>
  <c r="J1095"/>
  <c r="J1176"/>
  <c r="J775"/>
  <c r="J637"/>
  <c r="BK157"/>
  <c r="BK1530"/>
  <c r="J1273"/>
  <c r="J1763"/>
  <c r="BK1153"/>
  <c r="BK1102"/>
  <c r="BK1078"/>
  <c r="J756"/>
  <c r="J615"/>
  <c r="BK848"/>
  <c r="J655"/>
  <c r="J594"/>
  <c r="BK952"/>
  <c r="J745"/>
  <c r="J542"/>
  <c r="J1016"/>
  <c r="BK760"/>
  <c r="BK530"/>
  <c r="BK1005"/>
  <c r="J161"/>
  <c r="BK561"/>
  <c r="BK1399"/>
  <c r="J1075"/>
  <c r="J365"/>
  <c r="J1538"/>
  <c r="J1474"/>
  <c r="BK1273"/>
  <c r="BK1203"/>
  <c r="J1078"/>
  <c r="J1526"/>
  <c r="BK1471"/>
  <c r="BK1422"/>
  <c r="BK1362"/>
  <c r="BK1269"/>
  <c r="J1203"/>
  <c r="BK1138"/>
  <c r="J1105"/>
  <c r="J741"/>
  <c r="BK634"/>
  <c r="J206"/>
  <c r="BK1540"/>
  <c r="BK1507"/>
  <c r="J1422"/>
  <c r="J312"/>
  <c r="BK832"/>
  <c r="BK639"/>
  <c r="J1064"/>
  <c r="J1014"/>
  <c r="J737"/>
  <c r="BK644"/>
  <c r="BK539"/>
  <c r="BK1033"/>
  <c r="BK826"/>
  <c r="BK708"/>
  <c r="BK501"/>
  <c r="J335"/>
  <c r="J1001"/>
  <c r="J464"/>
  <c r="BK174"/>
  <c r="J702"/>
  <c r="J511"/>
  <c r="J447"/>
  <c r="BK880"/>
  <c r="BK737"/>
  <c r="BK573"/>
  <c r="BK337"/>
  <c r="J1519"/>
  <c r="BK1113"/>
  <c r="BK664"/>
  <c r="BK351"/>
  <c r="J837"/>
  <c r="J586"/>
  <c i="1" r="AS94"/>
  <c i="2" r="J1215"/>
  <c r="BK752"/>
  <c r="J1510"/>
  <c r="BK612"/>
  <c r="BK182"/>
  <c r="J1643"/>
  <c r="BK1463"/>
  <c r="BK1303"/>
  <c r="BK1105"/>
  <c r="BK1754"/>
  <c r="BK653"/>
  <c r="J612"/>
  <c r="J326"/>
  <c r="J754"/>
  <c r="BK433"/>
  <c r="J886"/>
  <c r="J656"/>
  <c r="BK462"/>
  <c r="BK192"/>
  <c r="BK745"/>
  <c r="BK650"/>
  <c r="J442"/>
  <c r="J220"/>
  <c r="J770"/>
  <c r="J683"/>
  <c r="BK633"/>
  <c r="BK399"/>
  <c r="BK1538"/>
  <c r="J497"/>
  <c r="J1547"/>
  <c r="BK1286"/>
  <c r="J1144"/>
  <c r="J1540"/>
  <c r="J1458"/>
  <c r="BK909"/>
  <c r="BK695"/>
  <c r="J625"/>
  <c r="BK1251"/>
  <c r="J1189"/>
  <c r="BK1091"/>
  <c r="J932"/>
  <c r="J677"/>
  <c r="BK518"/>
  <c r="BK420"/>
  <c r="BK1534"/>
  <c r="J1386"/>
  <c r="BK1053"/>
  <c r="BK673"/>
  <c r="J329"/>
  <c r="J725"/>
  <c r="J674"/>
  <c r="J1221"/>
  <c r="J749"/>
  <c r="BK560"/>
  <c r="BK1765"/>
  <c r="BK1501"/>
  <c r="BK1332"/>
  <c r="J1217"/>
  <c r="BK1087"/>
  <c r="BK1524"/>
  <c r="BK1425"/>
  <c r="J1306"/>
  <c r="J1251"/>
  <c r="J1195"/>
  <c r="J1108"/>
  <c r="J676"/>
  <c r="J636"/>
  <c r="BK382"/>
  <c r="BK1695"/>
  <c r="BK1522"/>
  <c r="J1431"/>
  <c r="BK1133"/>
  <c r="BK1763"/>
  <c r="J1198"/>
  <c r="BK1154"/>
  <c r="BK1104"/>
  <c r="J1087"/>
  <c r="BK1043"/>
  <c r="BK723"/>
  <c r="BK641"/>
  <c r="J533"/>
  <c r="BK442"/>
  <c r="J826"/>
  <c r="J700"/>
  <c r="J623"/>
  <c r="BK1031"/>
  <c r="BK892"/>
  <c r="J758"/>
  <c r="BK727"/>
  <c r="BK550"/>
  <c r="J1093"/>
  <c r="J906"/>
  <c r="J793"/>
  <c r="J644"/>
  <c r="BK621"/>
  <c r="J420"/>
  <c r="BK793"/>
  <c r="J406"/>
  <c r="J1498"/>
  <c r="J1129"/>
  <c r="BK1607"/>
  <c r="BK1528"/>
  <c r="J1482"/>
  <c r="J1302"/>
  <c r="BK1205"/>
  <c r="J1754"/>
  <c r="J1536"/>
  <c r="BK637"/>
  <c r="J368"/>
  <c r="BK1663"/>
  <c r="J1516"/>
  <c r="J1342"/>
  <c r="J999"/>
  <c r="BK1459"/>
  <c r="J909"/>
  <c r="BK677"/>
  <c r="BK615"/>
  <c r="BK447"/>
  <c r="F37"/>
  <c r="J880"/>
  <c r="BK441"/>
  <c r="BK1192"/>
  <c r="J1056"/>
  <c r="J670"/>
  <c r="J1296"/>
  <c r="J752"/>
  <c r="J1491"/>
  <c r="BK1453"/>
  <c r="BK1293"/>
  <c r="BK1186"/>
  <c r="J1022"/>
  <c r="BK1526"/>
  <c r="BK1065"/>
  <c r="BK1172"/>
  <c r="J766"/>
  <c r="J337"/>
  <c r="BK1536"/>
  <c r="BK1342"/>
  <c r="BK1753"/>
  <c r="BK1122"/>
  <c r="BK1075"/>
  <c r="BK827"/>
  <c r="J640"/>
  <c r="BK464"/>
  <c r="BK754"/>
  <c r="J559"/>
  <c r="BK986"/>
  <c r="BK706"/>
  <c r="BK423"/>
  <c r="J695"/>
  <c r="BK542"/>
  <c r="BK188"/>
  <c r="BK735"/>
  <c r="J628"/>
  <c r="BK514"/>
  <c r="J1071"/>
  <c r="BK694"/>
  <c r="BK563"/>
  <c r="J423"/>
  <c r="J1008"/>
  <c r="BK610"/>
  <c r="J892"/>
  <c r="J995"/>
  <c r="BK1519"/>
  <c r="BK1478"/>
  <c r="BK1431"/>
  <c r="J1659"/>
  <c r="BK1618"/>
  <c r="BK1437"/>
  <c r="J1279"/>
  <c r="BK718"/>
  <c r="J1154"/>
  <c r="BK1147"/>
  <c r="J1083"/>
  <c r="J984"/>
  <c r="J707"/>
  <c r="BK651"/>
  <c r="J575"/>
  <c r="J1091"/>
  <c r="BK886"/>
  <c r="J651"/>
  <c r="BK469"/>
  <c r="J735"/>
  <c r="J396"/>
  <c r="BK565"/>
  <c r="J454"/>
  <c r="J169"/>
  <c r="BK831"/>
  <c r="J441"/>
  <c r="BK240"/>
  <c r="BK533"/>
  <c r="BK1215"/>
  <c r="J1123"/>
  <c r="BK1069"/>
  <c r="J823"/>
  <c r="BK648"/>
  <c r="J632"/>
  <c r="BK702"/>
  <c r="BK1086"/>
  <c r="BK741"/>
  <c r="J682"/>
  <c r="BK413"/>
  <c r="BK1748"/>
  <c r="BK1329"/>
  <c r="J1286"/>
  <c r="BK1221"/>
  <c r="J1153"/>
  <c r="J1031"/>
  <c r="BK714"/>
  <c r="J633"/>
  <c r="BK258"/>
  <c r="BK406"/>
  <c r="J727"/>
  <c r="J491"/>
  <c r="BK1217"/>
  <c r="BK1144"/>
  <c r="BK1066"/>
  <c r="J835"/>
  <c r="J721"/>
  <c r="J641"/>
  <c r="BK631"/>
  <c r="J270"/>
  <c r="BK1544"/>
  <c r="J1507"/>
  <c r="J1211"/>
  <c r="J1061"/>
  <c r="J858"/>
  <c r="J563"/>
  <c r="BK365"/>
  <c r="BK991"/>
  <c r="BK1330"/>
  <c r="BK1213"/>
  <c r="J1122"/>
  <c r="J1528"/>
  <c r="BK1477"/>
  <c r="BK1421"/>
  <c r="J1317"/>
  <c r="BK1296"/>
  <c r="BK1224"/>
  <c r="J1172"/>
  <c r="BK1119"/>
  <c r="BK770"/>
  <c r="J664"/>
  <c r="BK444"/>
  <c r="BK206"/>
  <c r="J1579"/>
  <c r="J1477"/>
  <c r="BK1352"/>
  <c r="BK1125"/>
  <c r="BK1767"/>
  <c r="BK1189"/>
  <c r="J1150"/>
  <c r="BK1123"/>
  <c r="BK1093"/>
  <c r="BK1074"/>
  <c r="J874"/>
  <c r="BK701"/>
  <c r="J653"/>
  <c r="J583"/>
  <c r="J508"/>
  <c r="BK161"/>
  <c r="BK819"/>
  <c r="J649"/>
  <c r="J539"/>
  <c r="BK1010"/>
  <c r="J768"/>
  <c r="BK747"/>
  <c r="BK715"/>
  <c r="BK623"/>
  <c r="J474"/>
  <c r="J514"/>
  <c r="J382"/>
  <c r="J986"/>
  <c r="J711"/>
  <c r="BK583"/>
  <c r="J436"/>
  <c r="BK296"/>
  <c r="J1133"/>
  <c r="J1012"/>
  <c r="J773"/>
  <c r="J650"/>
  <c r="BK1003"/>
  <c r="J521"/>
  <c r="J1753"/>
  <c r="J832"/>
  <c r="BK659"/>
  <c r="J494"/>
  <c r="BK1447"/>
  <c r="BK1302"/>
  <c r="BK1245"/>
  <c r="BK1200"/>
  <c r="BK1150"/>
  <c r="BK989"/>
  <c r="BK1001"/>
  <c r="BK656"/>
  <c r="BK465"/>
  <c r="J1607"/>
  <c r="BK1498"/>
  <c r="BK1317"/>
  <c r="BK906"/>
  <c r="BK676"/>
  <c r="BK632"/>
  <c r="BK999"/>
  <c r="BK766"/>
  <c r="BK730"/>
  <c r="BK640"/>
  <c r="J538"/>
  <c r="J1065"/>
  <c r="J827"/>
  <c r="J848"/>
  <c r="J708"/>
  <c r="BK494"/>
  <c r="BK329"/>
  <c r="J153"/>
  <c r="J659"/>
  <c r="BK625"/>
  <c r="J449"/>
  <c r="BK403"/>
  <c r="BK1547"/>
  <c r="BK1458"/>
  <c r="J1269"/>
  <c r="J1066"/>
  <c r="J972"/>
  <c r="J524"/>
  <c r="J1758"/>
  <c r="J717"/>
  <c r="BK220"/>
  <c r="J1184"/>
  <c r="BK739"/>
  <c r="BK662"/>
  <c r="J459"/>
  <c r="BK1750"/>
  <c r="J1542"/>
  <c r="J1478"/>
  <c r="J1362"/>
  <c r="BK1263"/>
  <c r="BK1129"/>
  <c r="J1102"/>
  <c r="BK711"/>
  <c r="BK527"/>
  <c r="BK224"/>
  <c r="J1663"/>
  <c r="BK1657"/>
  <c r="BK1532"/>
  <c r="J1372"/>
  <c r="BK1211"/>
  <c r="BK1100"/>
  <c r="BK1758"/>
  <c r="J1164"/>
  <c r="J1119"/>
  <c r="BK1095"/>
  <c r="BK1027"/>
  <c r="BK699"/>
  <c r="J600"/>
  <c r="BK478"/>
  <c r="BK169"/>
  <c r="BK823"/>
  <c r="J642"/>
  <c r="BK450"/>
  <c r="BK288"/>
  <c r="J550"/>
  <c r="BK1008"/>
  <c r="J699"/>
  <c r="BK429"/>
  <c r="BK972"/>
  <c r="J739"/>
  <c r="J703"/>
  <c r="BK504"/>
  <c r="J399"/>
  <c r="J224"/>
  <c r="BK1257"/>
  <c r="J1205"/>
  <c r="J1097"/>
  <c r="BK1014"/>
  <c r="J730"/>
  <c r="BK645"/>
  <c r="J444"/>
  <c r="BK185"/>
  <c r="J1530"/>
  <c r="J1437"/>
  <c r="BK491"/>
  <c r="BK1386"/>
  <c r="J1303"/>
  <c r="BK1230"/>
  <c r="J1192"/>
  <c r="J871"/>
  <c r="BK674"/>
  <c r="BK535"/>
  <c r="J192"/>
  <c r="J1640"/>
  <c r="J1459"/>
  <c r="BK454"/>
  <c r="BK1064"/>
  <c r="BK758"/>
  <c r="BK642"/>
  <c r="J504"/>
  <c r="BK1012"/>
  <c r="J647"/>
  <c r="BK300"/>
  <c r="J706"/>
  <c r="J535"/>
  <c r="BK312"/>
  <c r="BK838"/>
  <c r="J631"/>
  <c r="F36"/>
  <c r="J33"/>
  <c l="1" r="R477"/>
  <c r="T477"/>
  <c r="BK152"/>
  <c r="J152"/>
  <c r="J98"/>
  <c r="P477"/>
  <c r="BK720"/>
  <c r="J720"/>
  <c r="J111"/>
  <c r="T152"/>
  <c r="BK541"/>
  <c r="J541"/>
  <c r="J106"/>
  <c r="P1068"/>
  <c r="T191"/>
  <c r="R440"/>
  <c r="P448"/>
  <c r="R453"/>
  <c r="T630"/>
  <c r="BK705"/>
  <c r="J705"/>
  <c r="J109"/>
  <c r="R710"/>
  <c r="R1068"/>
  <c r="R1244"/>
  <c r="P1305"/>
  <c r="R191"/>
  <c r="T448"/>
  <c r="T541"/>
  <c r="R698"/>
  <c r="T710"/>
  <c r="P1156"/>
  <c r="R1424"/>
  <c r="P336"/>
  <c r="R448"/>
  <c r="P453"/>
  <c r="P630"/>
  <c r="BK710"/>
  <c r="J710"/>
  <c r="J110"/>
  <c r="R720"/>
  <c r="BK1107"/>
  <c r="J1107"/>
  <c r="J114"/>
  <c r="P1244"/>
  <c r="T1331"/>
  <c r="T1500"/>
  <c r="BK191"/>
  <c r="J191"/>
  <c r="J99"/>
  <c r="BK440"/>
  <c r="J440"/>
  <c r="J101"/>
  <c r="P541"/>
  <c r="T1156"/>
  <c r="T744"/>
  <c r="P1107"/>
  <c r="P1124"/>
  <c r="BK1227"/>
  <c r="J1227"/>
  <c r="J117"/>
  <c r="BK1305"/>
  <c r="J1305"/>
  <c r="J119"/>
  <c r="T1424"/>
  <c r="R152"/>
  <c r="R744"/>
  <c r="BK1124"/>
  <c r="J1124"/>
  <c r="J115"/>
  <c r="BK1244"/>
  <c r="J1244"/>
  <c r="J118"/>
  <c r="R1331"/>
  <c r="BK1500"/>
  <c r="J1500"/>
  <c r="J122"/>
  <c r="BK1546"/>
  <c r="J1546"/>
  <c r="J123"/>
  <c r="P152"/>
  <c r="P744"/>
  <c r="R1107"/>
  <c r="T1124"/>
  <c r="R1227"/>
  <c r="R1305"/>
  <c r="BK1424"/>
  <c r="J1424"/>
  <c r="J121"/>
  <c r="R1500"/>
  <c r="BK336"/>
  <c r="J336"/>
  <c r="J100"/>
  <c r="BK744"/>
  <c r="J744"/>
  <c r="J112"/>
  <c r="BK1156"/>
  <c r="J1156"/>
  <c r="J116"/>
  <c r="BK1331"/>
  <c r="J1331"/>
  <c r="J120"/>
  <c r="P1546"/>
  <c r="R336"/>
  <c r="T440"/>
  <c r="BK477"/>
  <c r="J477"/>
  <c r="J105"/>
  <c r="BK630"/>
  <c r="J630"/>
  <c r="J107"/>
  <c r="P698"/>
  <c r="P705"/>
  <c r="P710"/>
  <c r="P720"/>
  <c r="T1068"/>
  <c r="R1124"/>
  <c r="T1227"/>
  <c r="T1305"/>
  <c r="P1424"/>
  <c r="P1500"/>
  <c r="P1747"/>
  <c r="P191"/>
  <c r="P440"/>
  <c r="BK453"/>
  <c r="R541"/>
  <c r="BK698"/>
  <c r="J698"/>
  <c r="J108"/>
  <c r="R705"/>
  <c r="BK1068"/>
  <c r="J1068"/>
  <c r="J113"/>
  <c r="T1107"/>
  <c r="T1244"/>
  <c r="T1546"/>
  <c r="T1747"/>
  <c r="T336"/>
  <c r="BK448"/>
  <c r="J448"/>
  <c r="J102"/>
  <c r="T453"/>
  <c r="R630"/>
  <c r="T698"/>
  <c r="T705"/>
  <c r="T720"/>
  <c r="R1156"/>
  <c r="P1227"/>
  <c r="P1331"/>
  <c r="R1546"/>
  <c r="BK1747"/>
  <c r="J1747"/>
  <c r="J124"/>
  <c r="R1747"/>
  <c r="BK1764"/>
  <c r="J1764"/>
  <c r="J129"/>
  <c r="BK1766"/>
  <c r="J1766"/>
  <c r="J130"/>
  <c r="BK1757"/>
  <c r="BK1756"/>
  <c r="J1756"/>
  <c r="J125"/>
  <c r="BK1762"/>
  <c r="BK1761"/>
  <c r="J1761"/>
  <c r="J127"/>
  <c r="J89"/>
  <c r="J92"/>
  <c r="BF157"/>
  <c r="BF188"/>
  <c r="BF206"/>
  <c r="BF224"/>
  <c r="BF270"/>
  <c r="BF382"/>
  <c r="BF465"/>
  <c r="BF560"/>
  <c r="BF561"/>
  <c r="BF565"/>
  <c r="BF600"/>
  <c r="BF656"/>
  <c r="BF701"/>
  <c r="BF721"/>
  <c r="BF766"/>
  <c r="BF775"/>
  <c r="BF823"/>
  <c r="BF868"/>
  <c r="BF892"/>
  <c r="BF932"/>
  <c r="BF169"/>
  <c r="BF326"/>
  <c r="BF329"/>
  <c r="BF332"/>
  <c r="BF365"/>
  <c r="BF426"/>
  <c r="BF450"/>
  <c r="BF518"/>
  <c r="BF527"/>
  <c r="BF538"/>
  <c r="BF558"/>
  <c r="BF559"/>
  <c r="BF575"/>
  <c r="BF625"/>
  <c r="BF628"/>
  <c r="BF632"/>
  <c r="BF634"/>
  <c r="BF637"/>
  <c r="BF691"/>
  <c r="BF694"/>
  <c r="BF760"/>
  <c r="BF763"/>
  <c r="BF826"/>
  <c r="BF874"/>
  <c r="BF1003"/>
  <c r="E85"/>
  <c r="BF288"/>
  <c r="BF423"/>
  <c r="BF429"/>
  <c r="BF442"/>
  <c r="BF533"/>
  <c r="BF631"/>
  <c r="BF638"/>
  <c r="BF699"/>
  <c r="BF700"/>
  <c r="BF742"/>
  <c r="BF752"/>
  <c r="BF758"/>
  <c r="F92"/>
  <c r="BF161"/>
  <c r="BF258"/>
  <c r="BF474"/>
  <c r="BF478"/>
  <c r="BF504"/>
  <c r="BF535"/>
  <c r="BF644"/>
  <c r="BF647"/>
  <c r="BF662"/>
  <c r="BF745"/>
  <c r="BF747"/>
  <c r="BF768"/>
  <c r="BF770"/>
  <c r="BF819"/>
  <c r="BF995"/>
  <c r="BF1053"/>
  <c r="BF1074"/>
  <c r="BF1075"/>
  <c r="BF1087"/>
  <c r="BF431"/>
  <c r="BF441"/>
  <c r="BF447"/>
  <c r="BF449"/>
  <c r="BF459"/>
  <c r="BF501"/>
  <c r="BF633"/>
  <c r="BF702"/>
  <c r="BF714"/>
  <c r="BF739"/>
  <c r="BF912"/>
  <c r="BF1005"/>
  <c r="BF542"/>
  <c r="BF573"/>
  <c r="BF610"/>
  <c r="BF612"/>
  <c r="BF615"/>
  <c r="BF659"/>
  <c r="BF831"/>
  <c r="BF837"/>
  <c r="BF909"/>
  <c r="BF1012"/>
  <c r="BF1056"/>
  <c r="BF1059"/>
  <c r="J91"/>
  <c r="BF153"/>
  <c r="BF180"/>
  <c r="BF240"/>
  <c r="BF396"/>
  <c r="BF445"/>
  <c r="BF500"/>
  <c r="BF521"/>
  <c r="BF550"/>
  <c r="BF586"/>
  <c r="BF606"/>
  <c r="BF621"/>
  <c r="BF642"/>
  <c r="BF645"/>
  <c r="BF650"/>
  <c r="BF696"/>
  <c r="BF703"/>
  <c r="BF737"/>
  <c r="BF741"/>
  <c r="BF989"/>
  <c r="BF1069"/>
  <c r="BF1076"/>
  <c r="BF1091"/>
  <c r="BF1097"/>
  <c r="BF1113"/>
  <c r="BF1119"/>
  <c r="BF1123"/>
  <c r="BF1144"/>
  <c r="BF1147"/>
  <c r="BF1150"/>
  <c r="BF1154"/>
  <c r="BF1172"/>
  <c r="BF1186"/>
  <c r="BF1754"/>
  <c r="BF1758"/>
  <c r="BF1263"/>
  <c r="BF1286"/>
  <c r="BF1296"/>
  <c r="BF1362"/>
  <c r="BF1399"/>
  <c r="BF1431"/>
  <c r="BF1516"/>
  <c r="BF1524"/>
  <c r="BF1579"/>
  <c r="BF1618"/>
  <c r="BF413"/>
  <c r="BF433"/>
  <c r="BF454"/>
  <c r="BF491"/>
  <c r="BF530"/>
  <c r="BF594"/>
  <c r="BF623"/>
  <c r="BF674"/>
  <c r="BF754"/>
  <c r="BF1078"/>
  <c r="BF1102"/>
  <c r="BF1111"/>
  <c r="BF1137"/>
  <c r="BF1198"/>
  <c r="BF1211"/>
  <c r="BF1422"/>
  <c r="BF1471"/>
  <c r="BF1765"/>
  <c r="BF730"/>
  <c r="BF848"/>
  <c r="BF906"/>
  <c r="BF1200"/>
  <c r="BF1215"/>
  <c r="BF1218"/>
  <c r="BF1225"/>
  <c r="BF1230"/>
  <c r="BF1245"/>
  <c r="BF1303"/>
  <c r="BF1317"/>
  <c r="BF1342"/>
  <c r="BF1372"/>
  <c r="BF1466"/>
  <c r="BF1477"/>
  <c r="BF1507"/>
  <c r="BF1528"/>
  <c r="BF1536"/>
  <c r="BF1640"/>
  <c r="BF1643"/>
  <c r="BF1657"/>
  <c r="BF1659"/>
  <c r="BF1661"/>
  <c r="BF1663"/>
  <c r="BF1763"/>
  <c r="F91"/>
  <c r="BF220"/>
  <c r="BF337"/>
  <c r="BF351"/>
  <c r="BF464"/>
  <c r="BF539"/>
  <c r="BF639"/>
  <c r="BF641"/>
  <c r="BF682"/>
  <c r="BF723"/>
  <c r="BF749"/>
  <c r="BF886"/>
  <c r="BF952"/>
  <c r="BF972"/>
  <c r="BF984"/>
  <c r="BF1061"/>
  <c r="BF1122"/>
  <c r="BF1205"/>
  <c r="BF1209"/>
  <c r="BF1269"/>
  <c r="BF1279"/>
  <c r="BF1302"/>
  <c r="BF1329"/>
  <c r="BF1332"/>
  <c r="BF1352"/>
  <c r="BF1386"/>
  <c r="BF1396"/>
  <c r="BF1425"/>
  <c r="BF1437"/>
  <c r="BF1441"/>
  <c r="BF1447"/>
  <c r="BF1453"/>
  <c r="BF1459"/>
  <c r="BF1463"/>
  <c r="BF1474"/>
  <c r="BF1478"/>
  <c r="BF1491"/>
  <c r="BF1497"/>
  <c r="BF1498"/>
  <c r="BF1501"/>
  <c r="BF1504"/>
  <c r="BF1510"/>
  <c r="BF1513"/>
  <c r="BF1526"/>
  <c r="BF1530"/>
  <c r="BF1532"/>
  <c r="BF1534"/>
  <c r="BF1540"/>
  <c r="BF1542"/>
  <c r="BF1695"/>
  <c i="1" r="AV95"/>
  <c i="2" r="BF1065"/>
  <c r="BF1105"/>
  <c r="BF1125"/>
  <c r="BF1168"/>
  <c r="BF1184"/>
  <c r="BF1293"/>
  <c r="BF1306"/>
  <c r="BF1421"/>
  <c r="BF1458"/>
  <c r="BF1519"/>
  <c r="BF1538"/>
  <c r="BF1547"/>
  <c i="1" r="BB95"/>
  <c i="2" r="BF185"/>
  <c r="BF192"/>
  <c r="BF436"/>
  <c r="BF444"/>
  <c r="BF475"/>
  <c r="BF488"/>
  <c r="BF563"/>
  <c r="BF640"/>
  <c r="BF651"/>
  <c r="BF664"/>
  <c r="BF670"/>
  <c r="BF673"/>
  <c r="BF677"/>
  <c r="BF683"/>
  <c r="BF715"/>
  <c r="BF735"/>
  <c r="BF835"/>
  <c r="BF858"/>
  <c r="BF866"/>
  <c r="BF1014"/>
  <c r="BF1071"/>
  <c r="BF1090"/>
  <c r="BF1104"/>
  <c r="BF1189"/>
  <c r="BF1192"/>
  <c r="BF1217"/>
  <c r="BF1750"/>
  <c r="BF368"/>
  <c r="BF462"/>
  <c r="BF494"/>
  <c r="BF636"/>
  <c r="BF711"/>
  <c r="BF727"/>
  <c r="BF733"/>
  <c r="BF829"/>
  <c r="BF1008"/>
  <c r="BF165"/>
  <c r="BF174"/>
  <c r="BF182"/>
  <c r="BF300"/>
  <c r="BF399"/>
  <c r="BF406"/>
  <c r="BF469"/>
  <c r="BF497"/>
  <c r="BF514"/>
  <c r="BF583"/>
  <c r="BF676"/>
  <c r="BF678"/>
  <c r="BF695"/>
  <c r="BF706"/>
  <c r="BF707"/>
  <c r="BF717"/>
  <c r="BF725"/>
  <c r="BF838"/>
  <c r="BF880"/>
  <c r="BF991"/>
  <c r="BF1022"/>
  <c r="BF1027"/>
  <c r="BF1031"/>
  <c r="BF1043"/>
  <c r="BF1064"/>
  <c r="BF1066"/>
  <c r="BF1083"/>
  <c r="BF1100"/>
  <c r="BF1133"/>
  <c r="BF1157"/>
  <c r="BF1164"/>
  <c r="BF1176"/>
  <c r="BF1203"/>
  <c r="BF1224"/>
  <c r="BF1257"/>
  <c r="BF1273"/>
  <c r="BF1330"/>
  <c r="BF1410"/>
  <c r="BF1482"/>
  <c r="BF1488"/>
  <c r="BF1522"/>
  <c r="BF1544"/>
  <c r="BF1607"/>
  <c r="BF1629"/>
  <c r="BF1748"/>
  <c i="1" r="BC95"/>
  <c i="2" r="BF296"/>
  <c r="BF312"/>
  <c r="BF335"/>
  <c r="BF508"/>
  <c r="BF511"/>
  <c r="BF524"/>
  <c r="BF648"/>
  <c r="BF649"/>
  <c r="BF653"/>
  <c r="BF655"/>
  <c r="BF708"/>
  <c r="BF718"/>
  <c r="BF756"/>
  <c r="BF773"/>
  <c r="BF793"/>
  <c r="BF830"/>
  <c r="BF832"/>
  <c r="BF986"/>
  <c r="BF999"/>
  <c r="BF1001"/>
  <c r="BF1010"/>
  <c r="BF1016"/>
  <c r="BF1033"/>
  <c r="BF1081"/>
  <c r="BF1086"/>
  <c r="BF1093"/>
  <c r="BF1095"/>
  <c r="BF1108"/>
  <c r="BF1116"/>
  <c r="BF1129"/>
  <c r="BF1138"/>
  <c r="BF1153"/>
  <c r="BF1195"/>
  <c r="BF1213"/>
  <c r="BF1221"/>
  <c r="BF1228"/>
  <c r="BF1251"/>
  <c r="BF1753"/>
  <c r="BF403"/>
  <c r="BF420"/>
  <c r="BF627"/>
  <c r="BF827"/>
  <c r="BF871"/>
  <c r="BF1025"/>
  <c r="BF1727"/>
  <c r="BF1767"/>
  <c i="1" r="BD95"/>
  <c r="BC94"/>
  <c r="AY94"/>
  <c r="BB94"/>
  <c r="AX94"/>
  <c r="BD94"/>
  <c r="W33"/>
  <c i="2" r="F33"/>
  <c l="1" r="BK452"/>
  <c r="J452"/>
  <c r="J103"/>
  <c r="P151"/>
  <c r="P452"/>
  <c r="R452"/>
  <c r="T452"/>
  <c r="R151"/>
  <c r="T151"/>
  <c r="T150"/>
  <c i="1" r="AZ95"/>
  <c i="2" r="J453"/>
  <c r="J104"/>
  <c r="BK151"/>
  <c r="J151"/>
  <c r="J97"/>
  <c r="J1757"/>
  <c r="J126"/>
  <c r="J1762"/>
  <c r="J128"/>
  <c r="F34"/>
  <c i="1" r="BA95"/>
  <c r="BA94"/>
  <c r="W30"/>
  <c r="AZ94"/>
  <c r="W29"/>
  <c r="W32"/>
  <c i="2" r="J34"/>
  <c i="1" r="AW95"/>
  <c r="AT95"/>
  <c r="W31"/>
  <c i="2" l="1" r="P150"/>
  <c i="1" r="AU95"/>
  <c i="2" r="R150"/>
  <c r="BK150"/>
  <c r="J150"/>
  <c r="J96"/>
  <c i="1" r="AU94"/>
  <c r="AV94"/>
  <c r="AK29"/>
  <c r="AW94"/>
  <c r="AK30"/>
  <c i="2" l="1" r="J30"/>
  <c i="1" r="AG95"/>
  <c r="AG94"/>
  <c r="AK26"/>
  <c r="AT94"/>
  <c i="2" l="1" r="J39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<sst xmlns="http://schemas.openxmlformats.org/spreadsheetml/2006/main">
  <si>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</si>
  <si>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</si>
  <si>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</si>
  <si>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</si>
  <si>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</si>
  <si>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{00d8e3e5-4aa4-43c0-80e8-ed8c0576cd3d}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</si>
  <si>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</si>
  <si>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</si>
  <si>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</si>
  <si>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</si>
  <si>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</si>
  <si>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</si>
  <si>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</si>
  <si>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</si>
  <si>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</si>
  <si>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</si>
  <si>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</si>
  <si>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U Valu</t>
  </si>
  <si>
    <t>KSO:</t>
  </si>
  <si>
    <t>CC-CZ:</t>
  </si>
  <si>
    <t>Místo:</t>
  </si>
  <si>
    <t xml:space="preserve"> </t>
  </si>
  <si>
    <t>Datum:</t>
  </si>
  <si>
    <t>28. 2. 2025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</si>
  <si>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</si>
  <si>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</si>
  <si>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</si>
  <si>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</si>
  <si>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</si>
  <si>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</si>
  <si>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</si>
  <si>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</si>
  <si>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</si>
  <si>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</si>
  <si>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</si>
  <si>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</si>
  <si>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</si>
  <si>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</si>
  <si>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</si>
  <si>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</si>
  <si>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</si>
  <si>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</si>
  <si>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</si>
  <si>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</si>
  <si>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</si>
  <si>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</si>
  <si>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</si>
  <si>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</si>
  <si>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</si>
  <si>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</si>
  <si>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</si>
  <si>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</si>
  <si>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</si>
  <si>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</si>
  <si>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</si>
  <si>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</si>
  <si>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</si>
  <si>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</si>
  <si>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</si>
  <si>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</si>
  <si>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</si>
  <si>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</si>
  <si>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</si>
  <si>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</si>
  <si>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</si>
  <si>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</si>
  <si>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</si>
  <si>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</si>
  <si>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</si>
  <si>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</si>
  <si>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</si>
  <si>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</si>
  <si>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</si>
  <si>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</si>
  <si>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</si>
  <si>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</si>
  <si>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</si>
  <si>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</si>
  <si>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</si>
  <si>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U Valu 844/1, byt č.83, 8.NP - p. Semecká</t>
  </si>
  <si>
    <t>STA</t>
  </si>
  <si>
    <t>1</t>
  </si>
  <si>
    <t>{c75d3678-5030-4a20-b5f5-589ce35956ad}</t>
  </si>
  <si>
    <t>KRYCÍ LIST SOUPISU PRACÍ</t>
  </si>
  <si>
    <t>Objekt:</t>
  </si>
  <si>
    <t>01 - U Valu 844/1, byt č.83, 8.NP - p. Semecká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</si>
  <si>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</si>
  <si>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</si>
  <si>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</si>
  <si>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</si>
  <si>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</si>
  <si>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</si>
  <si>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</si>
  <si>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</si>
  <si>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</si>
  <si>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</si>
  <si>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</si>
  <si>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</si>
  <si>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</si>
  <si>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</si>
  <si>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</si>
  <si>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</si>
  <si>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</si>
  <si>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</si>
  <si>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</si>
  <si>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</si>
  <si>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</si>
  <si>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</si>
  <si>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</si>
  <si>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</si>
  <si>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</si>
  <si>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</si>
  <si>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</si>
  <si>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</si>
  <si>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</si>
  <si>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</si>
  <si>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</si>
  <si>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</si>
  <si>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</si>
  <si>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M - Práce a dodávky M</t>
  </si>
  <si>
    <t xml:space="preserve">    22-M - Montáže technologických zařízení pro dopravní stavby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</si>
  <si>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</si>
  <si>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</si>
  <si>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</si>
  <si>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</si>
  <si>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</si>
  <si>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</si>
  <si>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</si>
  <si>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</si>
  <si>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</si>
  <si>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</si>
  <si>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</si>
  <si>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</si>
  <si>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</si>
  <si>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</si>
  <si>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</si>
  <si>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</si>
  <si>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</si>
  <si>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</si>
  <si>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</si>
  <si>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</si>
  <si>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</si>
  <si>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</si>
  <si>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</si>
  <si>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317941121</t>
  </si>
  <si>
    <t>Osazování ocelových válcovaných nosníků na zdivu I, IE, U, UE nebo L do č. 12 nebo výšky do 120 mm</t>
  </si>
  <si>
    <t>t</t>
  </si>
  <si>
    <t>4</t>
  </si>
  <si>
    <t>2</t>
  </si>
  <si>
    <t>651208512</t>
  </si>
  <si>
    <t>VV</t>
  </si>
  <si>
    <t>Překlad nad novou zárubní do koupelny a WC</t>
  </si>
  <si>
    <t>9,32*1,1/1000*2</t>
  </si>
  <si>
    <t>Součet</t>
  </si>
  <si>
    <t>M</t>
  </si>
  <si>
    <t>13332003</t>
  </si>
  <si>
    <t>úhelník ocelový nerovnostranný jakost S235JR (11 375) 100x75x7mm</t>
  </si>
  <si>
    <t>8</t>
  </si>
  <si>
    <t>98595386</t>
  </si>
  <si>
    <t>9,32*1,1*1,05/1000*2</t>
  </si>
  <si>
    <t>340237211</t>
  </si>
  <si>
    <t>Zazdívka otvorů v příčkách nebo stěnách pl přes 0,09 do 0,25 m2 cihlami plnými tl do 100 mm</t>
  </si>
  <si>
    <t>kus</t>
  </si>
  <si>
    <t>1372719965</t>
  </si>
  <si>
    <t>Rozvody ZTI a elektro</t>
  </si>
  <si>
    <t>378</t>
  </si>
  <si>
    <t>342272205</t>
  </si>
  <si>
    <t>Příčka z pórobetonových hladkých tvárnic na tenkovrstvou maltu tl 50 mm</t>
  </si>
  <si>
    <t>m2</t>
  </si>
  <si>
    <t>1807723620</t>
  </si>
  <si>
    <t>Za WC</t>
  </si>
  <si>
    <t>0,806*2,555</t>
  </si>
  <si>
    <t>373</t>
  </si>
  <si>
    <t>342272225</t>
  </si>
  <si>
    <t>Příčka z pórobetonových hladkých tvárnic na tenkovrstvou maltu tl 100 mm</t>
  </si>
  <si>
    <t>2044042863</t>
  </si>
  <si>
    <t>Stěna WC a koupelny k chodbě</t>
  </si>
  <si>
    <t>2,321*2,555</t>
  </si>
  <si>
    <t>-0,7*1,97*2</t>
  </si>
  <si>
    <t>374</t>
  </si>
  <si>
    <t>342272245</t>
  </si>
  <si>
    <t>Příčka z pórobetonových hladkých tvárnic na tenkovrstvou maltu tl 150 mm</t>
  </si>
  <si>
    <t>-1017593562</t>
  </si>
  <si>
    <t>Dělící stěna mezi WC a koupelnou</t>
  </si>
  <si>
    <t>1,887*2,555</t>
  </si>
  <si>
    <t>Stěna mezi jádrem, koupelnou a kuchyní</t>
  </si>
  <si>
    <t>2,27*2,555</t>
  </si>
  <si>
    <t>394</t>
  </si>
  <si>
    <t>342291131</t>
  </si>
  <si>
    <t>Ukotvení příček k betonovým konstrukcím plochými kotvami</t>
  </si>
  <si>
    <t>m</t>
  </si>
  <si>
    <t>-1310575005</t>
  </si>
  <si>
    <t>2,555*6</t>
  </si>
  <si>
    <t>5</t>
  </si>
  <si>
    <t>346244353</t>
  </si>
  <si>
    <t>Obezdívka koupelnových van ploch rovných tl 75 mm z pórobetonových přesných tvárnic</t>
  </si>
  <si>
    <t>1604161186</t>
  </si>
  <si>
    <t>Vanička</t>
  </si>
  <si>
    <t>0,8*4*0,2</t>
  </si>
  <si>
    <t>6</t>
  </si>
  <si>
    <t>346272256</t>
  </si>
  <si>
    <t>Přizdívka z pórobetonových tvárnic tl 150 mm</t>
  </si>
  <si>
    <t>-112484648</t>
  </si>
  <si>
    <t>Zazdění WC nádržky</t>
  </si>
  <si>
    <t>393</t>
  </si>
  <si>
    <t>349231811</t>
  </si>
  <si>
    <t>Přizdívka ostění s ozubem z cihel tl přes 80 do 150 mm</t>
  </si>
  <si>
    <t>354874576</t>
  </si>
  <si>
    <t>Levá strana vstupu do kuchyně</t>
  </si>
  <si>
    <t>0,2*2</t>
  </si>
  <si>
    <t>Úpravy povrchů, podlahy a osazování výplní</t>
  </si>
  <si>
    <t>7</t>
  </si>
  <si>
    <t>611131121</t>
  </si>
  <si>
    <t>Penetrační disperzní nátěr vnitřních stropů nanášený ručně</t>
  </si>
  <si>
    <t>-1322285090</t>
  </si>
  <si>
    <t>Chodba 1.1</t>
  </si>
  <si>
    <t>1,71*2,321+0,9*0,2+1,2*2,6</t>
  </si>
  <si>
    <t>WC</t>
  </si>
  <si>
    <t>0,8*1,12</t>
  </si>
  <si>
    <t>Koupelna</t>
  </si>
  <si>
    <t>1,3*1,887</t>
  </si>
  <si>
    <t>Kuchyně 1.4</t>
  </si>
  <si>
    <t>2,051*2,27+0,9*0,2</t>
  </si>
  <si>
    <t>Pokoj 1.5</t>
  </si>
  <si>
    <t>3,975*2,593</t>
  </si>
  <si>
    <t>Obývací pokoj</t>
  </si>
  <si>
    <t>3,149*5,212</t>
  </si>
  <si>
    <t>611311131</t>
  </si>
  <si>
    <t>Vápenný štuk vnitřních rovných stropů tloušťky do 3 mm</t>
  </si>
  <si>
    <t>190256818</t>
  </si>
  <si>
    <t>9</t>
  </si>
  <si>
    <t>611315101</t>
  </si>
  <si>
    <t>Vápenná hrubá omítka rýh ve stropech š do 150 mm</t>
  </si>
  <si>
    <t>2101365469</t>
  </si>
  <si>
    <t>Elektro</t>
  </si>
  <si>
    <t>14*0,1</t>
  </si>
  <si>
    <t>10</t>
  </si>
  <si>
    <t>612131101</t>
  </si>
  <si>
    <t>Cementový postřik vnitřních stěn nanášený celoplošně ručně</t>
  </si>
  <si>
    <t>1690304809</t>
  </si>
  <si>
    <t>Kanalizace připojovací</t>
  </si>
  <si>
    <t>10,5*0,15</t>
  </si>
  <si>
    <t>Vodovod</t>
  </si>
  <si>
    <t>20*0,2</t>
  </si>
  <si>
    <t>250*0,05</t>
  </si>
  <si>
    <t>Nové příčky</t>
  </si>
  <si>
    <t>Stěny WC a koupelny</t>
  </si>
  <si>
    <t>2,321*3*2,555+1,887*2,555*2+1,12*2,555*2+1,3*2,555</t>
  </si>
  <si>
    <t>-0,7*1,97*2*2</t>
  </si>
  <si>
    <t>Po obkladu v kuchyni</t>
  </si>
  <si>
    <t>0,45*2,05</t>
  </si>
  <si>
    <t>11</t>
  </si>
  <si>
    <t>612131121</t>
  </si>
  <si>
    <t>Penetrační disperzní nátěr vnitřních stěn nanášený ručně</t>
  </si>
  <si>
    <t>955061044</t>
  </si>
  <si>
    <t>(1,71*2+2,321*2+0,2*2*2+1,2*2+2,6*2)*2,555-1,6*3-1,4*2-0,9*2*2</t>
  </si>
  <si>
    <t xml:space="preserve"> WC 1.2</t>
  </si>
  <si>
    <t>(1,12*2+0,806*2)*2,555-1,4</t>
  </si>
  <si>
    <t>Koupelna 1.3</t>
  </si>
  <si>
    <t>(1,887*2+1,3*2)*2,555-1,4</t>
  </si>
  <si>
    <t>(2,051*2+2,27*2)*2,555+0,2*2*2-0,9*2</t>
  </si>
  <si>
    <t>(2,593*2+3,975*2)*2,555-1,6-1,8*1,55+0,2*1,8+0,2*1,55*2</t>
  </si>
  <si>
    <t>Obývací pokoj 1.6</t>
  </si>
  <si>
    <t>(3,149*2+5,212*2)*2,555-0,9*2-1,6-2,4*1,55+0,2*2,4+0,2*1,55*2</t>
  </si>
  <si>
    <t>Odpočet obklady</t>
  </si>
  <si>
    <t>Pod obklady koupelna a WC</t>
  </si>
  <si>
    <t>-((1,887*2+1,3*2)*2-1,4)</t>
  </si>
  <si>
    <t>-((1,12*2+0,806*2)*2-1,4)</t>
  </si>
  <si>
    <t>612142001</t>
  </si>
  <si>
    <t>Pletivo sklovláknité vnitřních stěn vtlačené do tmelu</t>
  </si>
  <si>
    <t>856694026</t>
  </si>
  <si>
    <t>2,321*2,555-1,4*2</t>
  </si>
  <si>
    <t>2,051*2,555</t>
  </si>
  <si>
    <t>Styky zdiva</t>
  </si>
  <si>
    <t>13</t>
  </si>
  <si>
    <t>612311131</t>
  </si>
  <si>
    <t>Vápenný štuk vnitřních stěn tloušťky do 3 mm</t>
  </si>
  <si>
    <t>-420867475</t>
  </si>
  <si>
    <t>14</t>
  </si>
  <si>
    <t>612315101</t>
  </si>
  <si>
    <t>Vápenná hrubá omítka rýh ve stěnách š do 150 mm</t>
  </si>
  <si>
    <t>187600534</t>
  </si>
  <si>
    <t>15</t>
  </si>
  <si>
    <t>612315212</t>
  </si>
  <si>
    <t>Vápenná hladká omítka malých ploch přes 0,09 do 0,25 m2 na stěnách</t>
  </si>
  <si>
    <t>-18456135</t>
  </si>
  <si>
    <t>8*2</t>
  </si>
  <si>
    <t>17</t>
  </si>
  <si>
    <t>612321121</t>
  </si>
  <si>
    <t>Vápenocementová omítka hladká jednovrstvá vnitřních stěn nanášená ručně</t>
  </si>
  <si>
    <t>609819476</t>
  </si>
  <si>
    <t>Kuchyně po obklado</t>
  </si>
  <si>
    <t>0,45*2,051</t>
  </si>
  <si>
    <t>18</t>
  </si>
  <si>
    <t>619991001</t>
  </si>
  <si>
    <t>Zakrytí podlahy fólií</t>
  </si>
  <si>
    <t>1976269310</t>
  </si>
  <si>
    <t>19</t>
  </si>
  <si>
    <t>629991011</t>
  </si>
  <si>
    <t>Zakrytí výplní otvorů a svislých ploch fólií přilepenou lepící páskou</t>
  </si>
  <si>
    <t>985732119</t>
  </si>
  <si>
    <t>Okna</t>
  </si>
  <si>
    <t>2*2+2,6*2</t>
  </si>
  <si>
    <t>20</t>
  </si>
  <si>
    <t>632452441</t>
  </si>
  <si>
    <t>Doplnění cementového potěru hlazeného pl přes 1 do 4 m2 tl přes 30 do 40 mm</t>
  </si>
  <si>
    <t>1476230577</t>
  </si>
  <si>
    <t>Drážky elektro v podlaze</t>
  </si>
  <si>
    <t>50*0,05</t>
  </si>
  <si>
    <t>642944121</t>
  </si>
  <si>
    <t>Osazování ocelových zárubní dodatečné pl do 2,5 m2</t>
  </si>
  <si>
    <t>-1460638549</t>
  </si>
  <si>
    <t>Koupelna a WC</t>
  </si>
  <si>
    <t>22</t>
  </si>
  <si>
    <t>55331436</t>
  </si>
  <si>
    <t>zárubeň jednokřídlá ocelová pro dodatečnou montáž tl stěny 110-150mm rozměru 700/1970, 2100mm</t>
  </si>
  <si>
    <t>1244087266</t>
  </si>
  <si>
    <t>Ostatní konstrukce a práce, bourání</t>
  </si>
  <si>
    <t>23</t>
  </si>
  <si>
    <t>949101111</t>
  </si>
  <si>
    <t>Lešení pomocné pro objekty pozemních staveb s lešeňovou podlahou v do 1,9 m zatížení do 150 kg/m2</t>
  </si>
  <si>
    <t>-835086881</t>
  </si>
  <si>
    <t>WC 1.2</t>
  </si>
  <si>
    <t>1,887*1,3</t>
  </si>
  <si>
    <t>2,051*2,270+0,90*0,2</t>
  </si>
  <si>
    <t>24</t>
  </si>
  <si>
    <t>952901111</t>
  </si>
  <si>
    <t>Vyčištění budov bytové a občanské výstavby při výšce podlaží do 4 m</t>
  </si>
  <si>
    <t>835803822</t>
  </si>
  <si>
    <t>25</t>
  </si>
  <si>
    <t>952902021</t>
  </si>
  <si>
    <t>Čištění budov zametení hladkých podlah</t>
  </si>
  <si>
    <t>1537428792</t>
  </si>
  <si>
    <t>Společné prostory - dny x plocha</t>
  </si>
  <si>
    <t>45*100</t>
  </si>
  <si>
    <t>27</t>
  </si>
  <si>
    <t>965046111</t>
  </si>
  <si>
    <t>Broušení stávajících betonových podlah úběr do 3 mm</t>
  </si>
  <si>
    <t>-189182676</t>
  </si>
  <si>
    <t>28</t>
  </si>
  <si>
    <t>965046119</t>
  </si>
  <si>
    <t>Příplatek k broušení stávajících betonových podlah za každý další 1 mm úběru</t>
  </si>
  <si>
    <t>-1632876459</t>
  </si>
  <si>
    <t>29</t>
  </si>
  <si>
    <t>968072455</t>
  </si>
  <si>
    <t>Vybourání kovových dveřních zárubní pl do 2 m2</t>
  </si>
  <si>
    <t>-1589066971</t>
  </si>
  <si>
    <t>WC a koupelna</t>
  </si>
  <si>
    <t>1,2*2</t>
  </si>
  <si>
    <t>30</t>
  </si>
  <si>
    <t>971033431</t>
  </si>
  <si>
    <t>Vybourání otvorů ve zdivu cihelném pl do 0,25 m2 na MVC nebo MV tl do 150 mm</t>
  </si>
  <si>
    <t>1849579091</t>
  </si>
  <si>
    <t>31</t>
  </si>
  <si>
    <t>974031132</t>
  </si>
  <si>
    <t>Vysekání rýh ve zdivu cihelném hl do 50 mm š do 70 mm</t>
  </si>
  <si>
    <t>-1877002062</t>
  </si>
  <si>
    <t>Připojovací umyvadlo</t>
  </si>
  <si>
    <t>1,5</t>
  </si>
  <si>
    <t>32</t>
  </si>
  <si>
    <t>974031142</t>
  </si>
  <si>
    <t>Vysekání rýh ve zdivu cihelném hl do 70 mm š do 70 mm</t>
  </si>
  <si>
    <t>-2022523691</t>
  </si>
  <si>
    <t xml:space="preserve">Připojovací potrubí  - myčka, pračka, dřez</t>
  </si>
  <si>
    <t xml:space="preserve">Kuchyně myčka a  pračka</t>
  </si>
  <si>
    <t>33</t>
  </si>
  <si>
    <t>974031144</t>
  </si>
  <si>
    <t>Vysekání rýh ve zdivu cihelném hl do 70 mm š do 150 mm</t>
  </si>
  <si>
    <t>-319213269</t>
  </si>
  <si>
    <t>Vovovod</t>
  </si>
  <si>
    <t>Kuchyně dřez</t>
  </si>
  <si>
    <t>34</t>
  </si>
  <si>
    <t>974031153</t>
  </si>
  <si>
    <t>Vysekání rýh ve zdivu cihelném hl do 100 mm š do 100 mm</t>
  </si>
  <si>
    <t>-480600482</t>
  </si>
  <si>
    <t>Koupelna sprcha</t>
  </si>
  <si>
    <t>35</t>
  </si>
  <si>
    <t>974031164</t>
  </si>
  <si>
    <t>Vysekání rýh ve zdivu cihelném hl do 150 mm š do 150 mm</t>
  </si>
  <si>
    <t>-1681452679</t>
  </si>
  <si>
    <t>0,5</t>
  </si>
  <si>
    <t>36</t>
  </si>
  <si>
    <t>977142111</t>
  </si>
  <si>
    <t>Vyvrtání otvorů pro elektroinstalační krabice ve stěnách z betonu hloubky do 60 mm</t>
  </si>
  <si>
    <t>923782164</t>
  </si>
  <si>
    <t>Krabice elektro silno + slaboproud</t>
  </si>
  <si>
    <t>44</t>
  </si>
  <si>
    <t>37</t>
  </si>
  <si>
    <t>977342111</t>
  </si>
  <si>
    <t>Frézování drážek ve stěnách z betonu do 30x30 mm</t>
  </si>
  <si>
    <t>-1850644957</t>
  </si>
  <si>
    <t>120</t>
  </si>
  <si>
    <t>38</t>
  </si>
  <si>
    <t>977343121</t>
  </si>
  <si>
    <t>Frézování drážek ve stropech z betonu včetně omítky do 30x30 mm</t>
  </si>
  <si>
    <t>211934201</t>
  </si>
  <si>
    <t>39</t>
  </si>
  <si>
    <t>977343211</t>
  </si>
  <si>
    <t>Frézování drážek v podlahách z betonu do 30x30 mm</t>
  </si>
  <si>
    <t>111589007</t>
  </si>
  <si>
    <t>50</t>
  </si>
  <si>
    <t>40</t>
  </si>
  <si>
    <t>978059541</t>
  </si>
  <si>
    <t>Odsekání a odebrání obkladů stěn z vnitřních obkládaček plochy přes 1 m2</t>
  </si>
  <si>
    <t>-329142647</t>
  </si>
  <si>
    <t>Kuchyně</t>
  </si>
  <si>
    <t>997</t>
  </si>
  <si>
    <t>Přesun sutě</t>
  </si>
  <si>
    <t>41</t>
  </si>
  <si>
    <t>997013216</t>
  </si>
  <si>
    <t>Vnitrostaveništní doprava suti a vybouraných hmot pro budovy v přes 18 do 21 m ručně</t>
  </si>
  <si>
    <t>319300269</t>
  </si>
  <si>
    <t>42</t>
  </si>
  <si>
    <t>997013219</t>
  </si>
  <si>
    <t>Příplatek k vnitrostaveništní dopravě suti a vybouraných hmot za zvětšenou dopravu suti ZKD 10 m</t>
  </si>
  <si>
    <t>-951206057</t>
  </si>
  <si>
    <t>3,592*25 'Přepočtené koeficientem množství</t>
  </si>
  <si>
    <t>43</t>
  </si>
  <si>
    <t>997013501</t>
  </si>
  <si>
    <t>Odvoz suti a vybouraných hmot na skládku nebo meziskládku do 1 km se složením</t>
  </si>
  <si>
    <t>-131787602</t>
  </si>
  <si>
    <t>997013509</t>
  </si>
  <si>
    <t>Příplatek k odvozu suti a vybouraných hmot na skládku ZKD 1 km přes 1 km</t>
  </si>
  <si>
    <t>-820884655</t>
  </si>
  <si>
    <t>3,592*19 'Přepočtené koeficientem množství</t>
  </si>
  <si>
    <t>45</t>
  </si>
  <si>
    <t>997013631</t>
  </si>
  <si>
    <t>Poplatek za uložení na skládce (skládkovné) stavebního odpadu směsného kód odpadu 17 09 04</t>
  </si>
  <si>
    <t>-780448375</t>
  </si>
  <si>
    <t>998</t>
  </si>
  <si>
    <t>Přesun hmot</t>
  </si>
  <si>
    <t>46</t>
  </si>
  <si>
    <t>998018003</t>
  </si>
  <si>
    <t>Přesun hmot pro budovy ruční pro budovy v přes 12 do 24 m</t>
  </si>
  <si>
    <t>-561391239</t>
  </si>
  <si>
    <t>47</t>
  </si>
  <si>
    <t>998018011</t>
  </si>
  <si>
    <t>Příplatek k ručnímu přesunu hmot pro budovy za zvětšený přesun ZKD 100 m</t>
  </si>
  <si>
    <t>1625256994</t>
  </si>
  <si>
    <t>4,633*2 'Přepočtené koeficientem množství</t>
  </si>
  <si>
    <t>PSV</t>
  </si>
  <si>
    <t>Práce a dodávky PSV</t>
  </si>
  <si>
    <t>711</t>
  </si>
  <si>
    <t>Izolace proti vodě, vlhkosti a plynům</t>
  </si>
  <si>
    <t>48</t>
  </si>
  <si>
    <t>711199101</t>
  </si>
  <si>
    <t>Provedení těsnícího pásu do spoje dilatační nebo styčné spáry podlaha - stěna</t>
  </si>
  <si>
    <t>16</t>
  </si>
  <si>
    <t>1453298577</t>
  </si>
  <si>
    <t>Koupelna podlaha a roh sprchového koutu</t>
  </si>
  <si>
    <t>1,887*2+1,3*2</t>
  </si>
  <si>
    <t>2,2</t>
  </si>
  <si>
    <t>49</t>
  </si>
  <si>
    <t>28355022</t>
  </si>
  <si>
    <t>páska pružná těsnící hydroizolační š do 125mm</t>
  </si>
  <si>
    <t>-2131543748</t>
  </si>
  <si>
    <t>8,574</t>
  </si>
  <si>
    <t>8,574*1,1 'Přepočtené koeficientem množství</t>
  </si>
  <si>
    <t>711199102</t>
  </si>
  <si>
    <t>Provedení těsnícího koutu pro vnější nebo vnitřní roh spáry podlaha - stěna</t>
  </si>
  <si>
    <t>2041575411</t>
  </si>
  <si>
    <t>51</t>
  </si>
  <si>
    <t>59054242</t>
  </si>
  <si>
    <t>páska pružná těsnící hydroizolační -kout</t>
  </si>
  <si>
    <t>312370741</t>
  </si>
  <si>
    <t>52</t>
  </si>
  <si>
    <t>711493112</t>
  </si>
  <si>
    <t>Izolace proti podpovrchové a tlakové vodě vodorovná těsnicí stěrkou jednosložkovou na bázi cementu</t>
  </si>
  <si>
    <t>-1939219129</t>
  </si>
  <si>
    <t xml:space="preserve">Koupelna </t>
  </si>
  <si>
    <t>53</t>
  </si>
  <si>
    <t>711493122</t>
  </si>
  <si>
    <t>Izolace proti podpovrchové a tlakové vodě svislá těsnicí stěrkou jednosložkovou na bázi cementu</t>
  </si>
  <si>
    <t>-948225380</t>
  </si>
  <si>
    <t xml:space="preserve">Koupelna  -soklík podlahy a za sprchou</t>
  </si>
  <si>
    <t>(1,887*2+1,3*2)*0,1</t>
  </si>
  <si>
    <t>(1+1)*2,2</t>
  </si>
  <si>
    <t>54</t>
  </si>
  <si>
    <t>998711123</t>
  </si>
  <si>
    <t>Přesun hmot tonážní pro izolace proti vodě, vlhkosti a plynům ruční v objektech v přes 12 do 24 m</t>
  </si>
  <si>
    <t>2141032526</t>
  </si>
  <si>
    <t>55</t>
  </si>
  <si>
    <t>998711129</t>
  </si>
  <si>
    <t>Příplatek k ručnímu přesunu hmot tonážnímu pro izolace proti vodě, vlhkosti a plynům za zvětšený přesun ZKD 50 m</t>
  </si>
  <si>
    <t>792090031</t>
  </si>
  <si>
    <t>0,034*2 'Přepočtené koeficientem množství</t>
  </si>
  <si>
    <t>721</t>
  </si>
  <si>
    <t>Zdravotechnika - vnitřní kanalizace</t>
  </si>
  <si>
    <t>56</t>
  </si>
  <si>
    <t>721170972</t>
  </si>
  <si>
    <t>Potrubí z PVC krácení trub DN 50</t>
  </si>
  <si>
    <t>-447147144</t>
  </si>
  <si>
    <t>Umyvadlo</t>
  </si>
  <si>
    <t>Dřez</t>
  </si>
  <si>
    <t>Myčka</t>
  </si>
  <si>
    <t>Pračka</t>
  </si>
  <si>
    <t>57</t>
  </si>
  <si>
    <t>721170973</t>
  </si>
  <si>
    <t>Potrubí z PVC krácení trub DN 70</t>
  </si>
  <si>
    <t>1870673368</t>
  </si>
  <si>
    <t>Koupelna vana</t>
  </si>
  <si>
    <t>58</t>
  </si>
  <si>
    <t>721170974</t>
  </si>
  <si>
    <t>Potrubí z PVC krácení trub DN 110</t>
  </si>
  <si>
    <t>437072046</t>
  </si>
  <si>
    <t>59</t>
  </si>
  <si>
    <t>721171803</t>
  </si>
  <si>
    <t>Demontáž potrubí z PVC D do 75</t>
  </si>
  <si>
    <t>1644334501</t>
  </si>
  <si>
    <t>Vana,umyvadlo, dřez, pračka, myčka</t>
  </si>
  <si>
    <t>60</t>
  </si>
  <si>
    <t>721171808</t>
  </si>
  <si>
    <t>Demontáž potrubí z PVC D přes 75 do 114</t>
  </si>
  <si>
    <t>380741851</t>
  </si>
  <si>
    <t>61</t>
  </si>
  <si>
    <t>721171905</t>
  </si>
  <si>
    <t>Potrubí z PP vsazení odbočky do hrdla DN 110</t>
  </si>
  <si>
    <t>-375774693</t>
  </si>
  <si>
    <t>62</t>
  </si>
  <si>
    <t>721174042</t>
  </si>
  <si>
    <t>Potrubí kanalizační z PP připojovací DN 40</t>
  </si>
  <si>
    <t>-473667395</t>
  </si>
  <si>
    <t>Umyvadlo koupelna</t>
  </si>
  <si>
    <t>63</t>
  </si>
  <si>
    <t>721174043</t>
  </si>
  <si>
    <t>Potrubí kanalizační z PP připojovací DN 50</t>
  </si>
  <si>
    <t>1620654609</t>
  </si>
  <si>
    <t>Pračka,myčka,dřez</t>
  </si>
  <si>
    <t>64</t>
  </si>
  <si>
    <t>721174044</t>
  </si>
  <si>
    <t>Potrubí kanalizační z PP připojovací DN 75</t>
  </si>
  <si>
    <t>1151329923</t>
  </si>
  <si>
    <t>Sprcha koupelna</t>
  </si>
  <si>
    <t>65</t>
  </si>
  <si>
    <t>721174045</t>
  </si>
  <si>
    <t>Potrubí kanalizační z PP připojovací DN 110</t>
  </si>
  <si>
    <t>69641624</t>
  </si>
  <si>
    <t>66</t>
  </si>
  <si>
    <t>721194104</t>
  </si>
  <si>
    <t>Vyvedení a upevnění odpadních výpustek DN 40</t>
  </si>
  <si>
    <t>-931469322</t>
  </si>
  <si>
    <t>67</t>
  </si>
  <si>
    <t>721194105</t>
  </si>
  <si>
    <t>Vyvedení a upevnění odpadních výpustek DN 50</t>
  </si>
  <si>
    <t>912449581</t>
  </si>
  <si>
    <t>Pračka, myčka, dřez</t>
  </si>
  <si>
    <t>1+1+1</t>
  </si>
  <si>
    <t>68</t>
  </si>
  <si>
    <t>721194107</t>
  </si>
  <si>
    <t>Vyvedení a upevnění odpadních výpustek DN 70</t>
  </si>
  <si>
    <t>-47397820</t>
  </si>
  <si>
    <t>Vana</t>
  </si>
  <si>
    <t>69</t>
  </si>
  <si>
    <t>721194109</t>
  </si>
  <si>
    <t>Vyvedení a upevnění odpadních výpustek DN 110</t>
  </si>
  <si>
    <t>-230782080</t>
  </si>
  <si>
    <t>wc</t>
  </si>
  <si>
    <t>70</t>
  </si>
  <si>
    <t>721226512</t>
  </si>
  <si>
    <t>Zápachová uzávěrka podomítková pro pračku a myčku DN 50</t>
  </si>
  <si>
    <t>-1853340028</t>
  </si>
  <si>
    <t>Pračka, myčka</t>
  </si>
  <si>
    <t>1+1</t>
  </si>
  <si>
    <t>71</t>
  </si>
  <si>
    <t>28615689</t>
  </si>
  <si>
    <t>zátka hrdlová odpadní HTM DN 50</t>
  </si>
  <si>
    <t>429349032</t>
  </si>
  <si>
    <t>Příprava dřez, pračka, myčka</t>
  </si>
  <si>
    <t>72</t>
  </si>
  <si>
    <t>721290111</t>
  </si>
  <si>
    <t>Zkouška těsnosti potrubí kanalizace vodou DN do 125</t>
  </si>
  <si>
    <t>-1230939760</t>
  </si>
  <si>
    <t>10,5</t>
  </si>
  <si>
    <t>73</t>
  </si>
  <si>
    <t>725813112</t>
  </si>
  <si>
    <t>Ventil rohový pračkový G 3/4"</t>
  </si>
  <si>
    <t>1484401101</t>
  </si>
  <si>
    <t>Pračka a myčka</t>
  </si>
  <si>
    <t>74</t>
  </si>
  <si>
    <t>998721123</t>
  </si>
  <si>
    <t>Přesun hmot tonážní pro vnitřní kanalizaci ruční v objektech v přes 12 do 24 m</t>
  </si>
  <si>
    <t>-1082511241</t>
  </si>
  <si>
    <t>75</t>
  </si>
  <si>
    <t>998721129</t>
  </si>
  <si>
    <t>Příplatek k ručnímu přesunu hmot tonážnímu pro vnitřní kanalizaci za zvětšený přesun ZKD 50 m</t>
  </si>
  <si>
    <t>-429013027</t>
  </si>
  <si>
    <t>0,01*2 'Přepočtené koeficientem množství</t>
  </si>
  <si>
    <t>722</t>
  </si>
  <si>
    <t>Zdravotechnika - vnitřní vodovod</t>
  </si>
  <si>
    <t>76</t>
  </si>
  <si>
    <t>722170801</t>
  </si>
  <si>
    <t>Demontáž rozvodů vody z plastů D do 25</t>
  </si>
  <si>
    <t>710745926</t>
  </si>
  <si>
    <t>Rozvody v koupelně</t>
  </si>
  <si>
    <t>3*2</t>
  </si>
  <si>
    <t>Rozvod WC</t>
  </si>
  <si>
    <t>5,5*2</t>
  </si>
  <si>
    <t>77</t>
  </si>
  <si>
    <t>722174022</t>
  </si>
  <si>
    <t>Potrubí vodovodní plastové PPR svar polyfúze PN 20 D 20x3,4 mm</t>
  </si>
  <si>
    <t>895785482</t>
  </si>
  <si>
    <t>Vodovod kuchyně</t>
  </si>
  <si>
    <t>4*2+2</t>
  </si>
  <si>
    <t>4,5*2</t>
  </si>
  <si>
    <t>78</t>
  </si>
  <si>
    <t>722174062</t>
  </si>
  <si>
    <t>Potrubí vodovodní plastové křížení PPR svar polyfúze PN 20 D 20x3,4 mm</t>
  </si>
  <si>
    <t>-2127197029</t>
  </si>
  <si>
    <t>79</t>
  </si>
  <si>
    <t>722179191</t>
  </si>
  <si>
    <t>Příplatek k rozvodu vody z plastů za malý rozsah prací na zakázce do 20 m</t>
  </si>
  <si>
    <t>soubor</t>
  </si>
  <si>
    <t>235182237</t>
  </si>
  <si>
    <t>80</t>
  </si>
  <si>
    <t>722179192</t>
  </si>
  <si>
    <t>Příplatek k rozvodu vody z plastů za potrubí do D 32 mm do 15 svarů</t>
  </si>
  <si>
    <t>1432704325</t>
  </si>
  <si>
    <t>81</t>
  </si>
  <si>
    <t>722181231</t>
  </si>
  <si>
    <t>Ochrana vodovodního potrubí přilepenými termoizolačními trubicemi z PE tl přes 9 do 13 mm DN do 22 mm</t>
  </si>
  <si>
    <t>525617137</t>
  </si>
  <si>
    <t>82</t>
  </si>
  <si>
    <t>722181812</t>
  </si>
  <si>
    <t>Demontáž plstěných pásů z trub D do 50</t>
  </si>
  <si>
    <t>17309088</t>
  </si>
  <si>
    <t>83</t>
  </si>
  <si>
    <t>722190401</t>
  </si>
  <si>
    <t>Vyvedení a upevnění výpustku DN do 25</t>
  </si>
  <si>
    <t>-703645877</t>
  </si>
  <si>
    <t>Kuchyně pro dřez,myčku a pračku</t>
  </si>
  <si>
    <t>2+1+1</t>
  </si>
  <si>
    <t>Koupelna umyvadlo a sprcha</t>
  </si>
  <si>
    <t>2+2</t>
  </si>
  <si>
    <t>84</t>
  </si>
  <si>
    <t>722190901</t>
  </si>
  <si>
    <t>Uzavření nebo otevření vodovodního potrubí při opravách</t>
  </si>
  <si>
    <t>-428215143</t>
  </si>
  <si>
    <t>85</t>
  </si>
  <si>
    <t>722220152</t>
  </si>
  <si>
    <t>Nástěnka závitová plastová PPR PN 20 DN 20 x G 1/2"</t>
  </si>
  <si>
    <t>-464861539</t>
  </si>
  <si>
    <t>Dřez,myčka</t>
  </si>
  <si>
    <t>2+1</t>
  </si>
  <si>
    <t>Koupelna umyvadlo a WC</t>
  </si>
  <si>
    <t>86</t>
  </si>
  <si>
    <t>722220161</t>
  </si>
  <si>
    <t>Nástěnný komplet plastový PPR PN 20 DN 20 x G 1/2"</t>
  </si>
  <si>
    <t>1326744495</t>
  </si>
  <si>
    <t>87</t>
  </si>
  <si>
    <t>722220861</t>
  </si>
  <si>
    <t>Demontáž armatur závitových se dvěma závity G do 3/4</t>
  </si>
  <si>
    <t>772689590</t>
  </si>
  <si>
    <t>Rohový ventil k WC</t>
  </si>
  <si>
    <t>Koupelna umyvadlo a pračka</t>
  </si>
  <si>
    <t>88</t>
  </si>
  <si>
    <t>722220872</t>
  </si>
  <si>
    <t>Demontáž armatur závitových se dvěma závity a šroubením G přes 3/8 do 3/4</t>
  </si>
  <si>
    <t>1618123886</t>
  </si>
  <si>
    <t>Hadička k WC</t>
  </si>
  <si>
    <t>Hadičky k baterii umyvadla</t>
  </si>
  <si>
    <t>89</t>
  </si>
  <si>
    <t>722232172</t>
  </si>
  <si>
    <t>Kohout kulový rohový G 3/4" PN 42 do 185°C plnoprůtokový s vnějším a vnitřním závitem</t>
  </si>
  <si>
    <t>-656532429</t>
  </si>
  <si>
    <t>Kuchyně pro dřez</t>
  </si>
  <si>
    <t xml:space="preserve">Koupelna umyvadlo </t>
  </si>
  <si>
    <t>90</t>
  </si>
  <si>
    <t>722239101</t>
  </si>
  <si>
    <t>Montáž armatur vodovodních se dvěma závity G 1/2"</t>
  </si>
  <si>
    <t>258534545</t>
  </si>
  <si>
    <t>Hadice k umyvadlu</t>
  </si>
  <si>
    <t>91</t>
  </si>
  <si>
    <t>55190005</t>
  </si>
  <si>
    <t>flexi hadice ohebná k baterii D 8x12mm F 1/2"xM10 500mm</t>
  </si>
  <si>
    <t>-842330517</t>
  </si>
  <si>
    <t>92</t>
  </si>
  <si>
    <t>722240122</t>
  </si>
  <si>
    <t>Kohout kulový plastový PPR DN 20</t>
  </si>
  <si>
    <t>1832396290</t>
  </si>
  <si>
    <t>Vodoměry</t>
  </si>
  <si>
    <t>93</t>
  </si>
  <si>
    <t>722260812</t>
  </si>
  <si>
    <t>Demontáž vodoměrů závitových G 3/4</t>
  </si>
  <si>
    <t>340828749</t>
  </si>
  <si>
    <t>94</t>
  </si>
  <si>
    <t>722260922</t>
  </si>
  <si>
    <t>Zpětná montáž vodoměrů závitových G 3/4</t>
  </si>
  <si>
    <t>864472907</t>
  </si>
  <si>
    <t>95</t>
  </si>
  <si>
    <t>722290234</t>
  </si>
  <si>
    <t>Proplach a dezinfekce vodovodního potrubí DN do 80</t>
  </si>
  <si>
    <t>1260737972</t>
  </si>
  <si>
    <t>96</t>
  </si>
  <si>
    <t>722290246</t>
  </si>
  <si>
    <t>Zkouška těsnosti vodovodního potrubí plastového DN do 40</t>
  </si>
  <si>
    <t>-272698790</t>
  </si>
  <si>
    <t>97</t>
  </si>
  <si>
    <t>998722123</t>
  </si>
  <si>
    <t>Přesun hmot tonážní pro vnitřní vodovod ruční v objektech v přes 12 do 24 m</t>
  </si>
  <si>
    <t>951627439</t>
  </si>
  <si>
    <t>98</t>
  </si>
  <si>
    <t>998722129</t>
  </si>
  <si>
    <t>Příplatek k ručnímu k přesunu hmot tonážnímu pro vnitřní vodovod za zvětšený přesun ZKD 50 m</t>
  </si>
  <si>
    <t>711784871</t>
  </si>
  <si>
    <t>0,03*2 'Přepočtené koeficientem množství</t>
  </si>
  <si>
    <t>725</t>
  </si>
  <si>
    <t>Zdravotechnika - zařizovací předměty</t>
  </si>
  <si>
    <t>99</t>
  </si>
  <si>
    <t>725110814</t>
  </si>
  <si>
    <t>Demontáž klozetu Kombi</t>
  </si>
  <si>
    <t>-1725788717</t>
  </si>
  <si>
    <t>100</t>
  </si>
  <si>
    <t>725119125</t>
  </si>
  <si>
    <t>Montáž klozetových mís závěsných na nosné stěny</t>
  </si>
  <si>
    <t>-188698746</t>
  </si>
  <si>
    <t>101</t>
  </si>
  <si>
    <t>T007801</t>
  </si>
  <si>
    <t>Wc závěsné Ideal Standard Tesi zadní odpad T007801</t>
  </si>
  <si>
    <t>-1541838552</t>
  </si>
  <si>
    <t>102</t>
  </si>
  <si>
    <t>725119131</t>
  </si>
  <si>
    <t>Montáž klozetových sedátek standardních</t>
  </si>
  <si>
    <t>-304413798</t>
  </si>
  <si>
    <t>103</t>
  </si>
  <si>
    <t>T352801</t>
  </si>
  <si>
    <t>WC prkénko Ideal Standard Tesi plast bílá T352801</t>
  </si>
  <si>
    <t>-677419841</t>
  </si>
  <si>
    <t>104</t>
  </si>
  <si>
    <t>725210821</t>
  </si>
  <si>
    <t>Demontáž umyvadel bez výtokových armatur</t>
  </si>
  <si>
    <t>872248631</t>
  </si>
  <si>
    <t>105</t>
  </si>
  <si>
    <t>725219102</t>
  </si>
  <si>
    <t>Montáž umyvadla připevněného na šrouby do zdiva</t>
  </si>
  <si>
    <t>1934926067</t>
  </si>
  <si>
    <t>106</t>
  </si>
  <si>
    <t>109620001041</t>
  </si>
  <si>
    <t>Umyvadlo Laufen Pro S 55x46,5 cm otvor pro baterii uprostřed H8109620001041</t>
  </si>
  <si>
    <t>-918128863</t>
  </si>
  <si>
    <t>107</t>
  </si>
  <si>
    <t>725220841</t>
  </si>
  <si>
    <t>Demontáž van ocelová rohová</t>
  </si>
  <si>
    <t>-875147500</t>
  </si>
  <si>
    <t>108</t>
  </si>
  <si>
    <t>725241901</t>
  </si>
  <si>
    <t>Montáž vaničky sprchové</t>
  </si>
  <si>
    <t>-232921036</t>
  </si>
  <si>
    <t>109</t>
  </si>
  <si>
    <t>8000161</t>
  </si>
  <si>
    <t>Sprchová vanička obdélníková Roth 90x80 cm akrylát 8000161</t>
  </si>
  <si>
    <t>-1437308324</t>
  </si>
  <si>
    <t>110</t>
  </si>
  <si>
    <t>725244907</t>
  </si>
  <si>
    <t>Montáž zástěny sprchové rohové (sprchový kout)</t>
  </si>
  <si>
    <t>-619634791</t>
  </si>
  <si>
    <t>111</t>
  </si>
  <si>
    <t>SATSK8090</t>
  </si>
  <si>
    <t>Sprchový kout obdélník 90x80 cm SAT SK SATSK8090</t>
  </si>
  <si>
    <t>1342549299</t>
  </si>
  <si>
    <t>112</t>
  </si>
  <si>
    <t>6000723250</t>
  </si>
  <si>
    <t>Nožičky k vaničkám Roth 5139200 (pro akrylátové )</t>
  </si>
  <si>
    <t>-1778843441</t>
  </si>
  <si>
    <t>113</t>
  </si>
  <si>
    <t>SATESLIM90CRS</t>
  </si>
  <si>
    <t>Sifon ke sprchové vaničce SAT Project 90 mm nerez plast SATESLIM90CRS</t>
  </si>
  <si>
    <t>1774428616</t>
  </si>
  <si>
    <t>114</t>
  </si>
  <si>
    <t>725291653</t>
  </si>
  <si>
    <t>Montáž zásobníku toaletních papírů</t>
  </si>
  <si>
    <t>-1165968468</t>
  </si>
  <si>
    <t>115</t>
  </si>
  <si>
    <t>SATDPROJ26</t>
  </si>
  <si>
    <t>Držák toaletního papíru SAT Project chrom SATDPROJ26</t>
  </si>
  <si>
    <t>-163516727</t>
  </si>
  <si>
    <t>116</t>
  </si>
  <si>
    <t>725291666</t>
  </si>
  <si>
    <t>Montáž háčku</t>
  </si>
  <si>
    <t>1274777404</t>
  </si>
  <si>
    <t>117</t>
  </si>
  <si>
    <t>SATDPROJ21</t>
  </si>
  <si>
    <t>Háček SAT Project chrom SATDPROJ21</t>
  </si>
  <si>
    <t>-1778424888</t>
  </si>
  <si>
    <t>391</t>
  </si>
  <si>
    <t>725310823</t>
  </si>
  <si>
    <t>Demontáž dřez jednoduchý vestavěný v kuchyňských sestavách bez výtokových armatur</t>
  </si>
  <si>
    <t>948709337</t>
  </si>
  <si>
    <t>118</t>
  </si>
  <si>
    <t>725662800</t>
  </si>
  <si>
    <t xml:space="preserve">Demontáž infrazářičů </t>
  </si>
  <si>
    <t>-233825772</t>
  </si>
  <si>
    <t>119</t>
  </si>
  <si>
    <t>725819202</t>
  </si>
  <si>
    <t>Montáž ventilů nástěnných G 3/4"</t>
  </si>
  <si>
    <t>1623780453</t>
  </si>
  <si>
    <t>RR258</t>
  </si>
  <si>
    <t>Pračkový ventil Geos AGT s mezikusem RR 258 3/4 GEOS RR258</t>
  </si>
  <si>
    <t>-672504640</t>
  </si>
  <si>
    <t>121</t>
  </si>
  <si>
    <t>725820801</t>
  </si>
  <si>
    <t>Demontáž baterie nástěnné do G 3 / 4</t>
  </si>
  <si>
    <t>-1675550379</t>
  </si>
  <si>
    <t>122</t>
  </si>
  <si>
    <t>725820802</t>
  </si>
  <si>
    <t>Demontáž baterie stojánkové do jednoho otvoru</t>
  </si>
  <si>
    <t>-2005117857</t>
  </si>
  <si>
    <t>123</t>
  </si>
  <si>
    <t>725829131</t>
  </si>
  <si>
    <t>Montáž baterie umyvadlové stojánkové G 1/2" ostatní typ</t>
  </si>
  <si>
    <t>578161841</t>
  </si>
  <si>
    <t>124</t>
  </si>
  <si>
    <t>902030</t>
  </si>
  <si>
    <t>Umyvadlová baterie Novaservis Titania Cosmos s clic-clacem chrom 90203,0</t>
  </si>
  <si>
    <t>-2093882126</t>
  </si>
  <si>
    <t>125</t>
  </si>
  <si>
    <t>725849411</t>
  </si>
  <si>
    <t>Montáž baterie sprchové nástěnná s nastavitelnou výškou sprchy</t>
  </si>
  <si>
    <t>-196626006</t>
  </si>
  <si>
    <t>126</t>
  </si>
  <si>
    <t>960650E</t>
  </si>
  <si>
    <t>Sprchová baterie Novaservis Titania Fresh Eco se sprchovým setem 100 mm chrom 96065,0E</t>
  </si>
  <si>
    <t>239294984</t>
  </si>
  <si>
    <t>127</t>
  </si>
  <si>
    <t>725859101</t>
  </si>
  <si>
    <t>Montáž ventilů odpadních do DN 32 pro zařizovací předměty</t>
  </si>
  <si>
    <t>-996157643</t>
  </si>
  <si>
    <t>128</t>
  </si>
  <si>
    <t>50105000</t>
  </si>
  <si>
    <t>Hansgrohe soupravy Odtoková Push-Open pro 50105000</t>
  </si>
  <si>
    <t>1851019004</t>
  </si>
  <si>
    <t>129</t>
  </si>
  <si>
    <t>725860811</t>
  </si>
  <si>
    <t>Demontáž uzávěrů zápachu jednoduchých</t>
  </si>
  <si>
    <t>1683905007</t>
  </si>
  <si>
    <t>130</t>
  </si>
  <si>
    <t>725869101</t>
  </si>
  <si>
    <t>Montáž zápachových uzávěrek umyvadlových do DN 40</t>
  </si>
  <si>
    <t>-910701835</t>
  </si>
  <si>
    <t>131</t>
  </si>
  <si>
    <t>SIFMLUX</t>
  </si>
  <si>
    <t>Sifon umyvadlový Optima 5/4 CR SIFMLUX</t>
  </si>
  <si>
    <t>1504378440</t>
  </si>
  <si>
    <t>132</t>
  </si>
  <si>
    <t>998725123</t>
  </si>
  <si>
    <t>Přesun hmot tonážní pro zařizovací předměty ruční v objektech v přes 12 do 24 m</t>
  </si>
  <si>
    <t>-2067051033</t>
  </si>
  <si>
    <t>133</t>
  </si>
  <si>
    <t>998725129</t>
  </si>
  <si>
    <t>Příplatek k ručnímu přesunu hmot tonážnímu pro zařizovací předměty za zvětšený přesun ZKD 50 m</t>
  </si>
  <si>
    <t>-1401489213</t>
  </si>
  <si>
    <t>0,179*2 'Přepočtené koeficientem množství</t>
  </si>
  <si>
    <t>726</t>
  </si>
  <si>
    <t>Zdravotechnika - předstěnové instalace</t>
  </si>
  <si>
    <t>134</t>
  </si>
  <si>
    <t>726111041.GBT</t>
  </si>
  <si>
    <t>Instalační předstěna Geberit Kombifix pro klozet s ovládáním shora v 820 mm závěsný do masivní zděné kce</t>
  </si>
  <si>
    <t>1221878114</t>
  </si>
  <si>
    <t>135</t>
  </si>
  <si>
    <t>726191001</t>
  </si>
  <si>
    <t>Zvukoizolační souprava pro klozet a bidet</t>
  </si>
  <si>
    <t>-1161988272</t>
  </si>
  <si>
    <t>136</t>
  </si>
  <si>
    <t>726191002</t>
  </si>
  <si>
    <t>Souprava pro předstěnovou montáž</t>
  </si>
  <si>
    <t>1034655665</t>
  </si>
  <si>
    <t>138</t>
  </si>
  <si>
    <t>998726133</t>
  </si>
  <si>
    <t>Přesun hmot tonážní pro instalační prefabrikáty ruční v objektech v přes 12 do 24 m</t>
  </si>
  <si>
    <t>-886907710</t>
  </si>
  <si>
    <t>139</t>
  </si>
  <si>
    <t>998726139</t>
  </si>
  <si>
    <t>Příplatek k ručnímu přesunu hmot tonážnímu pro instalační prefabrikáty za zvětšený přesun ZKD 50 m</t>
  </si>
  <si>
    <t>-523281123</t>
  </si>
  <si>
    <t>0,009*2 'Přepočtené koeficientem množství</t>
  </si>
  <si>
    <t>733</t>
  </si>
  <si>
    <t>Ústřední vytápění - rozvodné potrubí</t>
  </si>
  <si>
    <t>140</t>
  </si>
  <si>
    <t>733890102</t>
  </si>
  <si>
    <t>Zmrazení potrubí ocelového, měděného nebo plastového D přes 22 do 54 mm</t>
  </si>
  <si>
    <t>327306559</t>
  </si>
  <si>
    <t>141</t>
  </si>
  <si>
    <t>998733123</t>
  </si>
  <si>
    <t>Přesun hmot tonážní pro rozvody potrubí ruční v objektech v přes 12 do 24 m</t>
  </si>
  <si>
    <t>822701312</t>
  </si>
  <si>
    <t>142</t>
  </si>
  <si>
    <t>998733129</t>
  </si>
  <si>
    <t>Příplatek k ručnímu přesunu hmot tonážnímu pro rozvody potrubí za zvětšený přesun ZKD 50 m</t>
  </si>
  <si>
    <t>-1261617814</t>
  </si>
  <si>
    <t>0,008*2 'Přepočtené koeficientem množství</t>
  </si>
  <si>
    <t>734</t>
  </si>
  <si>
    <t>Ústřední vytápění - armatury</t>
  </si>
  <si>
    <t>143</t>
  </si>
  <si>
    <t>734200812</t>
  </si>
  <si>
    <t>Demontáž armatury závitové s jedním závitem přes G 1/2 do G 1</t>
  </si>
  <si>
    <t>513010607</t>
  </si>
  <si>
    <t>Termohlavice</t>
  </si>
  <si>
    <t>144</t>
  </si>
  <si>
    <t>734209105</t>
  </si>
  <si>
    <t>Montáž armatury závitové s jedním závitem G 1</t>
  </si>
  <si>
    <t>2022186906</t>
  </si>
  <si>
    <t>387</t>
  </si>
  <si>
    <t>734441811</t>
  </si>
  <si>
    <t>Demontáž, uložení a zpětná montáž rměřiče tepla na otopné těleso</t>
  </si>
  <si>
    <t>744479884</t>
  </si>
  <si>
    <t>145</t>
  </si>
  <si>
    <t>998734123</t>
  </si>
  <si>
    <t>Přesun hmot tonážní pro armatury ruční v objektech v přes 12 do 24 m</t>
  </si>
  <si>
    <t>1494740902</t>
  </si>
  <si>
    <t>146</t>
  </si>
  <si>
    <t>998734129</t>
  </si>
  <si>
    <t>Příplatek k ručnímu přesunu hmot tonážnímu pro armatury za zvětšený přesun ZKD 50 m</t>
  </si>
  <si>
    <t>-1608511213</t>
  </si>
  <si>
    <t>0,002*2 'Přepočtené koeficientem množství</t>
  </si>
  <si>
    <t>735</t>
  </si>
  <si>
    <t>Ústřední vytápění - otopná tělesa</t>
  </si>
  <si>
    <t>147</t>
  </si>
  <si>
    <t>735000912</t>
  </si>
  <si>
    <t>Vyregulování ventilu nebo kohoutu dvojregulačního s termostatickým ovládáním</t>
  </si>
  <si>
    <t>814328232</t>
  </si>
  <si>
    <t>148</t>
  </si>
  <si>
    <t>735111810</t>
  </si>
  <si>
    <t>Demontáž otopného tělesa litinového článkového</t>
  </si>
  <si>
    <t>1074652065</t>
  </si>
  <si>
    <t>8*0,35+9*0,35</t>
  </si>
  <si>
    <t>388</t>
  </si>
  <si>
    <t>735119140</t>
  </si>
  <si>
    <t>Montáž otopného tělesa litinového článkového</t>
  </si>
  <si>
    <t>1188399583</t>
  </si>
  <si>
    <t>150</t>
  </si>
  <si>
    <t>735164511</t>
  </si>
  <si>
    <t>Montáž otopného tělesa trubkového na stěnu výšky tělesa do 1500 mm</t>
  </si>
  <si>
    <t>1744643024</t>
  </si>
  <si>
    <t>151</t>
  </si>
  <si>
    <t>KRD.KLM12204500E10</t>
  </si>
  <si>
    <t>KORALUX LINEAR MAX-E 1220/0450</t>
  </si>
  <si>
    <t>-1179108292</t>
  </si>
  <si>
    <t>152</t>
  </si>
  <si>
    <t>735191902</t>
  </si>
  <si>
    <t>Vyzkoušení otopných těles litinových po opravě tlakem</t>
  </si>
  <si>
    <t>-416931232</t>
  </si>
  <si>
    <t>153</t>
  </si>
  <si>
    <t>735191905</t>
  </si>
  <si>
    <t>Odvzdušnění otopných těles</t>
  </si>
  <si>
    <t>29053547</t>
  </si>
  <si>
    <t>154</t>
  </si>
  <si>
    <t>735191910</t>
  </si>
  <si>
    <t>Napuštění vody do otopných těles</t>
  </si>
  <si>
    <t>830015476</t>
  </si>
  <si>
    <t>5,95</t>
  </si>
  <si>
    <t>155</t>
  </si>
  <si>
    <t>735494811</t>
  </si>
  <si>
    <t>Vypuštění vody z otopných těles</t>
  </si>
  <si>
    <t>-1825111448</t>
  </si>
  <si>
    <t>156</t>
  </si>
  <si>
    <t>998735122</t>
  </si>
  <si>
    <t>Přesun hmot tonážní pro otopná tělesa ruční v objektech v přes 6 do 12 m</t>
  </si>
  <si>
    <t>1286590976</t>
  </si>
  <si>
    <t>157</t>
  </si>
  <si>
    <t>998735129</t>
  </si>
  <si>
    <t>Příplatek k ručnímu přesunu hmot tonážnímu pro otopná tělesa za zvětšený přesun ZKD 50 m</t>
  </si>
  <si>
    <t>-390320644</t>
  </si>
  <si>
    <t>0,012*2 'Přepočtené koeficientem množství</t>
  </si>
  <si>
    <t>741</t>
  </si>
  <si>
    <t>Elektroinstalace - silnoproud</t>
  </si>
  <si>
    <t>158</t>
  </si>
  <si>
    <t>741-1</t>
  </si>
  <si>
    <t>Vyřízení a zabezpečení navýšení příkonu do bytu</t>
  </si>
  <si>
    <t>ks</t>
  </si>
  <si>
    <t>-295582345</t>
  </si>
  <si>
    <t>163</t>
  </si>
  <si>
    <t>741-2</t>
  </si>
  <si>
    <t>Demontáž původních rozvodů elektro</t>
  </si>
  <si>
    <t>-726543501</t>
  </si>
  <si>
    <t>392</t>
  </si>
  <si>
    <t>741112801</t>
  </si>
  <si>
    <t>Demontáž elektroinstalačních lišt nástěnných vkládacích uložených pevně</t>
  </si>
  <si>
    <t>1941089755</t>
  </si>
  <si>
    <t>2,6</t>
  </si>
  <si>
    <t>165</t>
  </si>
  <si>
    <t>741112001</t>
  </si>
  <si>
    <t>Montáž krabice zapuštěná plastová kruhová</t>
  </si>
  <si>
    <t>-1149095645</t>
  </si>
  <si>
    <t>166</t>
  </si>
  <si>
    <t>34571521</t>
  </si>
  <si>
    <t>krabice pod omítku PVC odbočná kruhová D 70mm s víčkem a svorkovnicí</t>
  </si>
  <si>
    <t>397941213</t>
  </si>
  <si>
    <t>167</t>
  </si>
  <si>
    <t>741112061</t>
  </si>
  <si>
    <t>Montáž krabice přístrojová zapuštěná plastová kruhová</t>
  </si>
  <si>
    <t>899787463</t>
  </si>
  <si>
    <t>32-8</t>
  </si>
  <si>
    <t>168</t>
  </si>
  <si>
    <t>1188894</t>
  </si>
  <si>
    <t>KRABICE PRISTROJOVA KP 68/2 KA MELKA</t>
  </si>
  <si>
    <t>1759669476</t>
  </si>
  <si>
    <t>159</t>
  </si>
  <si>
    <t>741112071</t>
  </si>
  <si>
    <t>Montáž krabice přístrojová lištová plast jednoduchá</t>
  </si>
  <si>
    <t>-1469282500</t>
  </si>
  <si>
    <t>STA a DATA</t>
  </si>
  <si>
    <t>4*2</t>
  </si>
  <si>
    <t>160</t>
  </si>
  <si>
    <t>10.074.813</t>
  </si>
  <si>
    <t>KOPOS Krabice LK 80x28 T lištová</t>
  </si>
  <si>
    <t>-130104770</t>
  </si>
  <si>
    <t>161</t>
  </si>
  <si>
    <t>741112072</t>
  </si>
  <si>
    <t>Montáž krabice přístrojová lištová plastová dvojitá</t>
  </si>
  <si>
    <t>99208818</t>
  </si>
  <si>
    <t>162</t>
  </si>
  <si>
    <t>10.074.814</t>
  </si>
  <si>
    <t>KOPOS Krabice lištová LK 80x28 2ZT pro dvojzásuvky ABB Tango</t>
  </si>
  <si>
    <t>2040604422</t>
  </si>
  <si>
    <t>164</t>
  </si>
  <si>
    <t>716565517</t>
  </si>
  <si>
    <t>2,5</t>
  </si>
  <si>
    <t>169</t>
  </si>
  <si>
    <t>741122005</t>
  </si>
  <si>
    <t>Montáž kabel Cu bez ukončení uložený pod omítku plný plochý 3x1 až 2,5 mm2 (CYKYLo)</t>
  </si>
  <si>
    <t>935039689</t>
  </si>
  <si>
    <t>85+138</t>
  </si>
  <si>
    <t>170</t>
  </si>
  <si>
    <t>34109513</t>
  </si>
  <si>
    <t>kabel instalační plochý jádro Cu plné izolace PVC plášť PVC 450/750V (CYKYLo) 3x1,5mm2</t>
  </si>
  <si>
    <t>1710568566</t>
  </si>
  <si>
    <t>SVĚTLA</t>
  </si>
  <si>
    <t>Světelný okruh 1</t>
  </si>
  <si>
    <t>Chodba</t>
  </si>
  <si>
    <t>Světelný okruh 2</t>
  </si>
  <si>
    <t>Pokoj</t>
  </si>
  <si>
    <t>85*1,2 'Přepočtené koeficientem množství</t>
  </si>
  <si>
    <t>171</t>
  </si>
  <si>
    <t>34109517</t>
  </si>
  <si>
    <t>kabel instalační plochý jádro Cu plné izolace PVC plášť PVC 450/750V (CYKYLo) 3x2,5mm2</t>
  </si>
  <si>
    <t>29329820</t>
  </si>
  <si>
    <t>ZÁSUVKY</t>
  </si>
  <si>
    <t xml:space="preserve">Samostatný přívod  myčka</t>
  </si>
  <si>
    <t xml:space="preserve">Samostatný přívod  pračka </t>
  </si>
  <si>
    <t>Samostatný přívod radiátor koupelna</t>
  </si>
  <si>
    <t xml:space="preserve">Samostatný přívod kuchyně 3 dvojzásuvky </t>
  </si>
  <si>
    <t>8+12+14</t>
  </si>
  <si>
    <t>Zásuvkový obvod 1</t>
  </si>
  <si>
    <t>Zásuvkový obvod 2</t>
  </si>
  <si>
    <t>138*1,2 'Přepočtené koeficientem množství</t>
  </si>
  <si>
    <t>172</t>
  </si>
  <si>
    <t>741122031</t>
  </si>
  <si>
    <t>Montáž kabel Cu bez ukončení uložený pod omítku plný kulatý 5x1,5 až 2,5 mm2 (CYKY)</t>
  </si>
  <si>
    <t>-1213164249</t>
  </si>
  <si>
    <t>Sporák</t>
  </si>
  <si>
    <t>173</t>
  </si>
  <si>
    <t>34111094</t>
  </si>
  <si>
    <t>kabel instalační jádro Cu plné izolace PVC plášť PVC 450/750V (CYKY) 5x2,5mm2</t>
  </si>
  <si>
    <t>812483045</t>
  </si>
  <si>
    <t>10*1,2 'Přepočtené koeficientem množství</t>
  </si>
  <si>
    <t>174</t>
  </si>
  <si>
    <t>741130001</t>
  </si>
  <si>
    <t>Ukončení vodič izolovaný do 2,5mm2 v rozváděči nebo na přístroji</t>
  </si>
  <si>
    <t>-1331014720</t>
  </si>
  <si>
    <t>175</t>
  </si>
  <si>
    <t>741130004</t>
  </si>
  <si>
    <t>Ukončení vodič izolovaný do 6 mm2 v rozváděči nebo na přístroji</t>
  </si>
  <si>
    <t>-1085277047</t>
  </si>
  <si>
    <t>176</t>
  </si>
  <si>
    <t>741130021</t>
  </si>
  <si>
    <t>Ukončení vodič izolovaný do 2,5 mm2 na svorkovnici</t>
  </si>
  <si>
    <t>539145430</t>
  </si>
  <si>
    <t>177</t>
  </si>
  <si>
    <t>741210001</t>
  </si>
  <si>
    <t>Montáž rozvodnice oceloplechová nebo plastová běžná do 20 kg</t>
  </si>
  <si>
    <t>-150666588</t>
  </si>
  <si>
    <t>178</t>
  </si>
  <si>
    <t>35711015</t>
  </si>
  <si>
    <t>rozvodnice nástěnná, plné dveře, IP41, 24 modulárních jednotek, vč. N/pE</t>
  </si>
  <si>
    <t>1213661505</t>
  </si>
  <si>
    <t>179</t>
  </si>
  <si>
    <t>741210823</t>
  </si>
  <si>
    <t>Demontáž rozvodnic plastových pod omítkou s krytím přes IPx4 plochou přes 0,2 m2</t>
  </si>
  <si>
    <t>-1223378139</t>
  </si>
  <si>
    <t>180</t>
  </si>
  <si>
    <t>741213811</t>
  </si>
  <si>
    <t>Demontáž kabelu silového z rozvodnice průřezu žil do 4 mm2 bez zachování funkčnosti</t>
  </si>
  <si>
    <t>1693731439</t>
  </si>
  <si>
    <t>181</t>
  </si>
  <si>
    <t>741240022</t>
  </si>
  <si>
    <t>Montáž příslušenství rozvoden - tabulka pro přístroje lepená</t>
  </si>
  <si>
    <t>-74765975</t>
  </si>
  <si>
    <t>182</t>
  </si>
  <si>
    <t>741310101</t>
  </si>
  <si>
    <t>Montáž vypínač (polo)zapuštěný bezšroubové připojení 1-jednopólový</t>
  </si>
  <si>
    <t>785383312</t>
  </si>
  <si>
    <t>183</t>
  </si>
  <si>
    <t>8500142041</t>
  </si>
  <si>
    <t>Spínač kompletní řazení 1 ABB Tango bílá</t>
  </si>
  <si>
    <t>-1207044730</t>
  </si>
  <si>
    <t>184</t>
  </si>
  <si>
    <t>ABB.3901GA00010B1</t>
  </si>
  <si>
    <t>Rámeček jednonásobný</t>
  </si>
  <si>
    <t>-1449951340</t>
  </si>
  <si>
    <t>Vypínače</t>
  </si>
  <si>
    <t>Střídavé vypínače</t>
  </si>
  <si>
    <t>Zásuvky</t>
  </si>
  <si>
    <t>185</t>
  </si>
  <si>
    <t>ABB.3901AB20B</t>
  </si>
  <si>
    <t>Rámeček dvojnásobný, vodorovný</t>
  </si>
  <si>
    <t>-1361933826</t>
  </si>
  <si>
    <t>186</t>
  </si>
  <si>
    <t>ABB.3901AB30B</t>
  </si>
  <si>
    <t>Rámeček trojnásobný, vodorovný</t>
  </si>
  <si>
    <t>114257051</t>
  </si>
  <si>
    <t>Koupelna, kuchyň nad linlkou</t>
  </si>
  <si>
    <t>187</t>
  </si>
  <si>
    <t>ABB.3901AB40B</t>
  </si>
  <si>
    <t>Rámeček čtyřnásobný, vodorovný</t>
  </si>
  <si>
    <t>-1464499339</t>
  </si>
  <si>
    <t>Pokoje</t>
  </si>
  <si>
    <t>188</t>
  </si>
  <si>
    <t>741310122</t>
  </si>
  <si>
    <t>Montáž přepínač (polo)zapuštěný bezšroubové připojení 6-střídavý</t>
  </si>
  <si>
    <t>803555662</t>
  </si>
  <si>
    <t>189</t>
  </si>
  <si>
    <t>ABB.355306289B1</t>
  </si>
  <si>
    <t>Přepínač střídavý, řazení 6</t>
  </si>
  <si>
    <t>1745109018</t>
  </si>
  <si>
    <t>190</t>
  </si>
  <si>
    <t>ABB.3558A06340</t>
  </si>
  <si>
    <t>Přístroj přepínače střídavého, řazení 6, 6So</t>
  </si>
  <si>
    <t>-524854689</t>
  </si>
  <si>
    <t>191</t>
  </si>
  <si>
    <t>741311875</t>
  </si>
  <si>
    <t>Demontáž spínačů zapuštěných normálních do 10 A šroubových bez zachování funkčnosti do 4 svorek</t>
  </si>
  <si>
    <t>2027314809</t>
  </si>
  <si>
    <t xml:space="preserve">Obývací pokoj </t>
  </si>
  <si>
    <t>192</t>
  </si>
  <si>
    <t>741312011</t>
  </si>
  <si>
    <t>Montáž odpojovač třípólový do 500 V do 400 A bez zapojení</t>
  </si>
  <si>
    <t>-1011096661</t>
  </si>
  <si>
    <t>Hlavní vypínač</t>
  </si>
  <si>
    <t>193</t>
  </si>
  <si>
    <t>1000287288</t>
  </si>
  <si>
    <t>OEZ:42333 MSO-32-3N Vypínač RP</t>
  </si>
  <si>
    <t>-1487667796</t>
  </si>
  <si>
    <t>194</t>
  </si>
  <si>
    <t>741313001</t>
  </si>
  <si>
    <t>Montáž zásuvka (polo)zapuštěná bezšroubové připojení 2P+PE se zapojením vodičů</t>
  </si>
  <si>
    <t>-575404564</t>
  </si>
  <si>
    <t>Kuchyně pračka</t>
  </si>
  <si>
    <t>Koupelna žebřík</t>
  </si>
  <si>
    <t>Kuchyně myčka</t>
  </si>
  <si>
    <t>195</t>
  </si>
  <si>
    <t>ABB.55172389H3</t>
  </si>
  <si>
    <t>Zásuvka jednonásobná, chráněná</t>
  </si>
  <si>
    <t>51915746</t>
  </si>
  <si>
    <t>196</t>
  </si>
  <si>
    <t>34555241</t>
  </si>
  <si>
    <t>přístroj zásuvky zápustné jednonásobné, krytka s clonkami, bezšroubové svorky</t>
  </si>
  <si>
    <t>1865744557</t>
  </si>
  <si>
    <t>197</t>
  </si>
  <si>
    <t>741315823</t>
  </si>
  <si>
    <t>Demontáž zásuvek domovních normálních do 16A zapuštěných šroubových bez zachování funkčnosti 2P+PE</t>
  </si>
  <si>
    <t>512163749</t>
  </si>
  <si>
    <t>Ložnice</t>
  </si>
  <si>
    <t>198</t>
  </si>
  <si>
    <t>741320105</t>
  </si>
  <si>
    <t>Montáž jistič jednopólový nn do 25 A ve skříni</t>
  </si>
  <si>
    <t>-596020170</t>
  </si>
  <si>
    <t>2+6</t>
  </si>
  <si>
    <t>396</t>
  </si>
  <si>
    <t>10.700.266</t>
  </si>
  <si>
    <t xml:space="preserve">ABB Chránič s jističem DS202CDS202C B10 A30  2CSR252140R1105</t>
  </si>
  <si>
    <t>-2016386550</t>
  </si>
  <si>
    <t>Světelné okruhy</t>
  </si>
  <si>
    <t>397</t>
  </si>
  <si>
    <t>10.700.270</t>
  </si>
  <si>
    <t xml:space="preserve">ABB Chránič s jističem DS202CDS202C B16 A30  2CSR252140R1165</t>
  </si>
  <si>
    <t>1692525897</t>
  </si>
  <si>
    <t>201</t>
  </si>
  <si>
    <t>741320165</t>
  </si>
  <si>
    <t>Montáž jistič třípólový nn do 25 A ve skříni</t>
  </si>
  <si>
    <t>2049473973</t>
  </si>
  <si>
    <t>sporák</t>
  </si>
  <si>
    <t>202</t>
  </si>
  <si>
    <t>35822401</t>
  </si>
  <si>
    <t>jistič 3pólový-charakteristika B 16A</t>
  </si>
  <si>
    <t>-553632859</t>
  </si>
  <si>
    <t>203</t>
  </si>
  <si>
    <t>741321003</t>
  </si>
  <si>
    <t>Montáž proudových chráničů dvoupólových nn do 25 A ve skříni</t>
  </si>
  <si>
    <t>-932274856</t>
  </si>
  <si>
    <t>204</t>
  </si>
  <si>
    <t>35889206</t>
  </si>
  <si>
    <t>chránič proudový 4pólový 25A pracovního proudu 0,03A</t>
  </si>
  <si>
    <t>-248822177</t>
  </si>
  <si>
    <t>205</t>
  </si>
  <si>
    <t>741322825</t>
  </si>
  <si>
    <t>Demontáž jistič jednopólový nn do 63 A ze skříně</t>
  </si>
  <si>
    <t>1491600305</t>
  </si>
  <si>
    <t>206</t>
  </si>
  <si>
    <t>741330335</t>
  </si>
  <si>
    <t>Montáž objímka se žárovkou</t>
  </si>
  <si>
    <t>-2128960077</t>
  </si>
  <si>
    <t>Pokoj, obývací pokoj, kuchyně</t>
  </si>
  <si>
    <t>207</t>
  </si>
  <si>
    <t>34513187</t>
  </si>
  <si>
    <t>objímka žárovky E27 svorcová 13x1 keramická 1332-857 s kovovým kroužkem</t>
  </si>
  <si>
    <t>1713649308</t>
  </si>
  <si>
    <t>208</t>
  </si>
  <si>
    <t>34711210</t>
  </si>
  <si>
    <t xml:space="preserve">žárovka čirá E27/42W </t>
  </si>
  <si>
    <t>653750073</t>
  </si>
  <si>
    <t>209</t>
  </si>
  <si>
    <t>741331032</t>
  </si>
  <si>
    <t>Montáž elektroměru třífázového bez zapojení vodičů</t>
  </si>
  <si>
    <t>-430962242</t>
  </si>
  <si>
    <t>210</t>
  </si>
  <si>
    <t>741336841</t>
  </si>
  <si>
    <t>Demontáž elektroměr jednofázový nebo třífázový</t>
  </si>
  <si>
    <t>-336752888</t>
  </si>
  <si>
    <t>211</t>
  </si>
  <si>
    <t>741336875</t>
  </si>
  <si>
    <t>Demontáž termostatu</t>
  </si>
  <si>
    <t>-495232087</t>
  </si>
  <si>
    <t>Kuchyně REGO</t>
  </si>
  <si>
    <t>Pokoj REGO</t>
  </si>
  <si>
    <t>212</t>
  </si>
  <si>
    <t>741370002</t>
  </si>
  <si>
    <t>Montáž svítidlo žárovkové bytové stropní přisazené 1 zdroj se sklem</t>
  </si>
  <si>
    <t>-1753007562</t>
  </si>
  <si>
    <t>Koupelna ,WC, kuchyně,chodba</t>
  </si>
  <si>
    <t>1+1+1+2</t>
  </si>
  <si>
    <t>213</t>
  </si>
  <si>
    <t>34825001</t>
  </si>
  <si>
    <t>svítidlo interiérové stropní přisazené kruhové D 200-300mm 1300-2000lm</t>
  </si>
  <si>
    <t>-1772721571</t>
  </si>
  <si>
    <t>214</t>
  </si>
  <si>
    <t>741370032</t>
  </si>
  <si>
    <t>Montáž svítidlo žárovkové bytové nástěnné přisazené 1 zdroj se sklem</t>
  </si>
  <si>
    <t>1260656963</t>
  </si>
  <si>
    <t>215</t>
  </si>
  <si>
    <t>741370032.1</t>
  </si>
  <si>
    <t>Svítidlo LED Kanlux Asten LED IP44 8W-NW 8 W</t>
  </si>
  <si>
    <t>-2097622663</t>
  </si>
  <si>
    <t>216</t>
  </si>
  <si>
    <t>741371841</t>
  </si>
  <si>
    <t>Demontáž svítidla interiérového se standardní paticí nebo int. zdrojem LED přisazeného stropního do 0,09 m2 bez zachování funkčnosti</t>
  </si>
  <si>
    <t>-1012567911</t>
  </si>
  <si>
    <t>217</t>
  </si>
  <si>
    <t>741371844</t>
  </si>
  <si>
    <t>Demontáž svítidla interiérového se standardní paticí nebo int. zdrojem LED přisazeného nástěnného do 0,09 m2 bez zachování funkčnosti</t>
  </si>
  <si>
    <t>729930415</t>
  </si>
  <si>
    <t>218</t>
  </si>
  <si>
    <t>741410071</t>
  </si>
  <si>
    <t>Montáž pospojování ochranné konstrukce ostatní vodičem do 16 mm2 uloženým volně nebo pod omítku</t>
  </si>
  <si>
    <t>-1530765590</t>
  </si>
  <si>
    <t xml:space="preserve">ochranné pospojování </t>
  </si>
  <si>
    <t>219</t>
  </si>
  <si>
    <t>34140844</t>
  </si>
  <si>
    <t>vodič propojovací jádro Cu lanované izolace PVC 450/750V (H07V-R) 1x6mm2</t>
  </si>
  <si>
    <t>70435504</t>
  </si>
  <si>
    <t>220</t>
  </si>
  <si>
    <t>741420021</t>
  </si>
  <si>
    <t>Montáž svorka hromosvodná se 2 šrouby</t>
  </si>
  <si>
    <t>-779835045</t>
  </si>
  <si>
    <t>221</t>
  </si>
  <si>
    <t>35441895</t>
  </si>
  <si>
    <t>svorka připojovací k připojení kovových částí</t>
  </si>
  <si>
    <t>-882296272</t>
  </si>
  <si>
    <t>koupelna, kuchyně</t>
  </si>
  <si>
    <t>222</t>
  </si>
  <si>
    <t>741810001</t>
  </si>
  <si>
    <t>Celková prohlídka elektrického rozvodu a zařízení do 100 000,- Kč</t>
  </si>
  <si>
    <t>-593708959</t>
  </si>
  <si>
    <t>223</t>
  </si>
  <si>
    <t>998741123</t>
  </si>
  <si>
    <t>Přesun hmot tonážní pro silnoproud ruční v objektech v přes 12 do 24 m</t>
  </si>
  <si>
    <t>-1710676498</t>
  </si>
  <si>
    <t>224</t>
  </si>
  <si>
    <t>998741129</t>
  </si>
  <si>
    <t>Příplatek k ručnímu přesunu hmot tonážnímu pro silnoproud za zvětšený přesun ZKD 50 m</t>
  </si>
  <si>
    <t>-1318122433</t>
  </si>
  <si>
    <t>0,026*2 'Přepočtené koeficientem množství</t>
  </si>
  <si>
    <t>742</t>
  </si>
  <si>
    <t>Elektroinstalace - slaboproud</t>
  </si>
  <si>
    <t>225</t>
  </si>
  <si>
    <t>742110002</t>
  </si>
  <si>
    <t>Montáž trubek pro slaboproud plastových ohebných uložených pod omítku</t>
  </si>
  <si>
    <t>98127311</t>
  </si>
  <si>
    <t>226</t>
  </si>
  <si>
    <t>34571150</t>
  </si>
  <si>
    <t>trubka elektroinstalační ohebná z PH, D 13,5/18,7mm</t>
  </si>
  <si>
    <t>-400303328</t>
  </si>
  <si>
    <t>66*1,05 'Přepočtené koeficientem množství</t>
  </si>
  <si>
    <t>227</t>
  </si>
  <si>
    <t>742110506</t>
  </si>
  <si>
    <t>Montáž krabic pro slaboproud zapuštěných plastových odbočných univerzálních s víčkem</t>
  </si>
  <si>
    <t>-468704433</t>
  </si>
  <si>
    <t>228</t>
  </si>
  <si>
    <t>ABB.1SLM004102A1105</t>
  </si>
  <si>
    <t>Rozvodnice zapuštěná IP41/24M, Mistral41F vč. N/PE, plná dvířka</t>
  </si>
  <si>
    <t>-2059712318</t>
  </si>
  <si>
    <t>229</t>
  </si>
  <si>
    <t>742121001</t>
  </si>
  <si>
    <t>Montáž kabelů sdělovacích pro vnitřní rozvody do 15 žil</t>
  </si>
  <si>
    <t>2103109833</t>
  </si>
  <si>
    <t>230</t>
  </si>
  <si>
    <t>34121301</t>
  </si>
  <si>
    <t>kabel koaxiální, jádro CU, izolace PVC, bílý, impedance 75 Ohm, pr. 7,05mm</t>
  </si>
  <si>
    <t>-667753482</t>
  </si>
  <si>
    <t>33*1,2 'Přepočtené koeficientem množství</t>
  </si>
  <si>
    <t>231</t>
  </si>
  <si>
    <t>742124003</t>
  </si>
  <si>
    <t>Montáž kabelů datových FTP, UTP, STP pro vnitřní rozvody pevně</t>
  </si>
  <si>
    <t>256250357</t>
  </si>
  <si>
    <t>232</t>
  </si>
  <si>
    <t>34121269</t>
  </si>
  <si>
    <t>kabel datový celkově stíněný Al fólií jádro Cu plné plášť PVC (F/UTP) kategorie 6</t>
  </si>
  <si>
    <t>1252375888</t>
  </si>
  <si>
    <t>233</t>
  </si>
  <si>
    <t>742310006</t>
  </si>
  <si>
    <t>Montáž domácího nástěnného audio/video telefonu</t>
  </si>
  <si>
    <t>-669320668</t>
  </si>
  <si>
    <t>234</t>
  </si>
  <si>
    <t>742310806</t>
  </si>
  <si>
    <t>Demontáž domácího nástěnného audio/video telefonu</t>
  </si>
  <si>
    <t>21082393</t>
  </si>
  <si>
    <t>235</t>
  </si>
  <si>
    <t>38226805</t>
  </si>
  <si>
    <t>domovní telefon s ovládáním elektrického zámku</t>
  </si>
  <si>
    <t>2045677576</t>
  </si>
  <si>
    <t>236</t>
  </si>
  <si>
    <t>742330044</t>
  </si>
  <si>
    <t>Montáž datové zásuvky 1 až 6 pozic</t>
  </si>
  <si>
    <t>-27208259</t>
  </si>
  <si>
    <t>237</t>
  </si>
  <si>
    <t>37451183</t>
  </si>
  <si>
    <t>modul zásuvkový 1xRJ45 osazený 22,5x45mm se záclonkou úhlový UTP Cat6</t>
  </si>
  <si>
    <t>-447025827</t>
  </si>
  <si>
    <t>238</t>
  </si>
  <si>
    <t>34539100</t>
  </si>
  <si>
    <t>rámeček datové zásuvky pro 2 moduly 22,5x45mm</t>
  </si>
  <si>
    <t>1187902156</t>
  </si>
  <si>
    <t>239</t>
  </si>
  <si>
    <t>742420121</t>
  </si>
  <si>
    <t>Montáž televizní zásuvky koncové nebo průběžné</t>
  </si>
  <si>
    <t>-586996079</t>
  </si>
  <si>
    <t>240</t>
  </si>
  <si>
    <t>ABB.5011AW0303C</t>
  </si>
  <si>
    <t>Zásuvka TV+R koncová,nástěnná</t>
  </si>
  <si>
    <t>786471310</t>
  </si>
  <si>
    <t>241</t>
  </si>
  <si>
    <t>11.002.117</t>
  </si>
  <si>
    <t>Rozbočovač EU2242P</t>
  </si>
  <si>
    <t>KS</t>
  </si>
  <si>
    <t>469322896</t>
  </si>
  <si>
    <t>242</t>
  </si>
  <si>
    <t>998742123</t>
  </si>
  <si>
    <t>Přesun hmot tonážní pro slaboproud ruční v objektech v do 24 m</t>
  </si>
  <si>
    <t>2019007094</t>
  </si>
  <si>
    <t>243</t>
  </si>
  <si>
    <t>998742129</t>
  </si>
  <si>
    <t>Příplatek k ručnímu přesunu hmot tonážnímu pro slaboproud za zvětšený přesun ZKD 50 m</t>
  </si>
  <si>
    <t>-1233111100</t>
  </si>
  <si>
    <t>751</t>
  </si>
  <si>
    <t>Vzduchotechnika</t>
  </si>
  <si>
    <t>244</t>
  </si>
  <si>
    <t>751111012</t>
  </si>
  <si>
    <t>Montáž ventilátoru axiálního nízkotlakého nástěnného základního D přes 100 do 200 mm</t>
  </si>
  <si>
    <t>-1831568189</t>
  </si>
  <si>
    <t>399</t>
  </si>
  <si>
    <t>1148169</t>
  </si>
  <si>
    <t>VENTILATOR VENTS 100 MATL S AUT. ZALUZ.</t>
  </si>
  <si>
    <t>1965095312</t>
  </si>
  <si>
    <t>246</t>
  </si>
  <si>
    <t>751111811</t>
  </si>
  <si>
    <t>Demontáž ventilátoru axiálního nízkotlakého kruhové potrubí D do 200 mm</t>
  </si>
  <si>
    <t>1544928869</t>
  </si>
  <si>
    <t>247</t>
  </si>
  <si>
    <t>751122011</t>
  </si>
  <si>
    <t>Montáž ventilátoru radiálního nízkotlakého nástěnného základního D do 100 mm</t>
  </si>
  <si>
    <t>1206828762</t>
  </si>
  <si>
    <t>Sprchový kout</t>
  </si>
  <si>
    <t>248</t>
  </si>
  <si>
    <t>1241215</t>
  </si>
  <si>
    <t>VENTILATOR SILENT ECO U 100 Z IPX5</t>
  </si>
  <si>
    <t>773140947</t>
  </si>
  <si>
    <t>390</t>
  </si>
  <si>
    <t>751377811</t>
  </si>
  <si>
    <t>Demontáž odsávacího zákrytu (digestoř) bytového vestavěného</t>
  </si>
  <si>
    <t>812552353</t>
  </si>
  <si>
    <t>249</t>
  </si>
  <si>
    <t>998751122</t>
  </si>
  <si>
    <t>Přesun hmot tonážní pro vzduchotechniku ruční v objektech v přes 12 do 24 m</t>
  </si>
  <si>
    <t>-128175724</t>
  </si>
  <si>
    <t>763</t>
  </si>
  <si>
    <t>Konstrukce suché výstavby</t>
  </si>
  <si>
    <t>251</t>
  </si>
  <si>
    <t>763121411</t>
  </si>
  <si>
    <t>SDK stěna předsazená tl 62,5 mm profil CW+UW 50 deska 1xA 12,5 bez izolace EI 15</t>
  </si>
  <si>
    <t>-835668693</t>
  </si>
  <si>
    <t>U vstupních dveří</t>
  </si>
  <si>
    <t>2,5*0,5</t>
  </si>
  <si>
    <t>252</t>
  </si>
  <si>
    <t>763121456</t>
  </si>
  <si>
    <t>SDK stěna předsazená tl 62,5 mm profil CW+UW 50 deska s vysokou mechanickou odolností 1xDFRIH2 12,5 s izolací EI 30 Rw do 15 dB</t>
  </si>
  <si>
    <t>-187083122</t>
  </si>
  <si>
    <t>253</t>
  </si>
  <si>
    <t>763121811</t>
  </si>
  <si>
    <t>Demontáž SDK předsazené/šachtové stěny s jednoduchou nosnou kcí opláštění jednoduché</t>
  </si>
  <si>
    <t>-2040858659</t>
  </si>
  <si>
    <t>254</t>
  </si>
  <si>
    <t>763121914</t>
  </si>
  <si>
    <t>Zhotovení otvoru vel. přes 0,5 do 1 m2 v SDK předsazené stěně tl do 100 mm s vyztužením profily</t>
  </si>
  <si>
    <t>640113746</t>
  </si>
  <si>
    <t>255</t>
  </si>
  <si>
    <t>763131451</t>
  </si>
  <si>
    <t>SDK podhled deska 1xH2 12,5 bez izolace dvouvrstvá spodní kce profil CD+UD</t>
  </si>
  <si>
    <t>1722918847</t>
  </si>
  <si>
    <t>0,806*1,12</t>
  </si>
  <si>
    <t>257</t>
  </si>
  <si>
    <t>763171811</t>
  </si>
  <si>
    <t>Demontáž revizních klapek/dvířek SDK kcí vel. do 1 m2 pro příčky/předsazené stěny</t>
  </si>
  <si>
    <t>239681041</t>
  </si>
  <si>
    <t>258</t>
  </si>
  <si>
    <t>763172415</t>
  </si>
  <si>
    <t>Montáž dvířek revizních protipožárních SDK kcí vel. 600 x 600 mm pro příčky a předsazené stěny</t>
  </si>
  <si>
    <t>1609623407</t>
  </si>
  <si>
    <t>259</t>
  </si>
  <si>
    <t>59030763</t>
  </si>
  <si>
    <t>dvířka revizní protipožární pro stěny a podhledy EI 60 600x600 mm</t>
  </si>
  <si>
    <t>-1659253825</t>
  </si>
  <si>
    <t>261</t>
  </si>
  <si>
    <t>998763333</t>
  </si>
  <si>
    <t>Přesun hmot tonážní pro konstrukce montované z desek ruční v objektech v přes 12 do 24 m</t>
  </si>
  <si>
    <t>1367085146</t>
  </si>
  <si>
    <t>262</t>
  </si>
  <si>
    <t>998763339</t>
  </si>
  <si>
    <t>Příplatek k ručnímu přesunu hmot tonážnímu pro konstrukce montované z desek za zvětšený přesun ZKD 50 m</t>
  </si>
  <si>
    <t>663768462</t>
  </si>
  <si>
    <t>0,162*2 'Přepočtené koeficientem množství</t>
  </si>
  <si>
    <t>766</t>
  </si>
  <si>
    <t>Konstrukce truhlářské</t>
  </si>
  <si>
    <t>376</t>
  </si>
  <si>
    <t>766111820</t>
  </si>
  <si>
    <t>Demontáž truhlářských stěn dřevěných plných</t>
  </si>
  <si>
    <t>2116791829</t>
  </si>
  <si>
    <t>2,321*2*2,555+1,887*2,555</t>
  </si>
  <si>
    <t>Stěna za WC</t>
  </si>
  <si>
    <t>368</t>
  </si>
  <si>
    <t>766411811</t>
  </si>
  <si>
    <t>Demontáž truhlářského obložení stěn z panelů plochy do 1,5 m2</t>
  </si>
  <si>
    <t>-920622165</t>
  </si>
  <si>
    <t>Obklad boční stěny WC a koupelny</t>
  </si>
  <si>
    <t>1,887*2*2,555</t>
  </si>
  <si>
    <t>377</t>
  </si>
  <si>
    <t>766411822</t>
  </si>
  <si>
    <t>Demontáž truhlářského obložení stěn podkladových roštů</t>
  </si>
  <si>
    <t>1498290297</t>
  </si>
  <si>
    <t>369</t>
  </si>
  <si>
    <t>766421811</t>
  </si>
  <si>
    <t>Demontáž truhlářského obložení podhledů z panelů plochy do 1,5 m2</t>
  </si>
  <si>
    <t>1346918259</t>
  </si>
  <si>
    <t>koupelna a wc</t>
  </si>
  <si>
    <t>1,887*2,321-0,8*0,8</t>
  </si>
  <si>
    <t>263</t>
  </si>
  <si>
    <t>766491851</t>
  </si>
  <si>
    <t>Demontáž prahů dveří jednokřídlových</t>
  </si>
  <si>
    <t>698499713</t>
  </si>
  <si>
    <t>Vstupní dveře</t>
  </si>
  <si>
    <t>264</t>
  </si>
  <si>
    <t>766660171</t>
  </si>
  <si>
    <t>Montáž dveřních křídel otvíravých jednokřídlových š do 0,8 m do obložkové zárubně</t>
  </si>
  <si>
    <t>-1946170404</t>
  </si>
  <si>
    <t>265</t>
  </si>
  <si>
    <t>SLD.0012520.URS</t>
  </si>
  <si>
    <t>dveře dřevěné vnitřní hladké plné 1křídlové 70x197 cm KLASIK/CPL</t>
  </si>
  <si>
    <t>1179753501</t>
  </si>
  <si>
    <t>266</t>
  </si>
  <si>
    <t>SLD.0012523.URS</t>
  </si>
  <si>
    <t>dveře dřevěné vnitřní hladké plné 1křídlové 80x197 cm KLASIK/CPL</t>
  </si>
  <si>
    <t>1632424870</t>
  </si>
  <si>
    <t>267</t>
  </si>
  <si>
    <t>SLD.0012748.URS</t>
  </si>
  <si>
    <t>dveře vnitřní hladké ze2/3 zasklené 1křídlové 80x197 cm KLASIK 2/CPL</t>
  </si>
  <si>
    <t>9447419</t>
  </si>
  <si>
    <t>268</t>
  </si>
  <si>
    <t>766660729</t>
  </si>
  <si>
    <t>Montáž dveřního interiérového kování - štítku s klikou</t>
  </si>
  <si>
    <t>1358299594</t>
  </si>
  <si>
    <t>Kuchyň a pokoj</t>
  </si>
  <si>
    <t>269</t>
  </si>
  <si>
    <t>2154000012</t>
  </si>
  <si>
    <t>Kování štítové nerez</t>
  </si>
  <si>
    <t>1325326785</t>
  </si>
  <si>
    <t>270</t>
  </si>
  <si>
    <t>766660730</t>
  </si>
  <si>
    <t>Montáž dveřního interiérového kování - WC kliky se zámkem</t>
  </si>
  <si>
    <t>12000536</t>
  </si>
  <si>
    <t>271</t>
  </si>
  <si>
    <t>2154000016</t>
  </si>
  <si>
    <t xml:space="preserve">Kování štítové  WC 72 nerez</t>
  </si>
  <si>
    <t>-1241542836</t>
  </si>
  <si>
    <t>272</t>
  </si>
  <si>
    <t>766691914</t>
  </si>
  <si>
    <t>Vyvěšení nebo zavěšení dřevěných křídel dveří pl do 2 m2</t>
  </si>
  <si>
    <t>1984761213</t>
  </si>
  <si>
    <t>Chodba vstupní dveře</t>
  </si>
  <si>
    <t>273</t>
  </si>
  <si>
    <t>766691932</t>
  </si>
  <si>
    <t>Seřízení plastového okenního nebo dveřního otvíracího a sklápěcího křídla</t>
  </si>
  <si>
    <t>476430894</t>
  </si>
  <si>
    <t>274</t>
  </si>
  <si>
    <t>766695212</t>
  </si>
  <si>
    <t>Montáž truhlářských prahů dveří jednokřídlových š do 10 cm</t>
  </si>
  <si>
    <t>-364503113</t>
  </si>
  <si>
    <t>2+3</t>
  </si>
  <si>
    <t>275</t>
  </si>
  <si>
    <t>61187136</t>
  </si>
  <si>
    <t>práh dveřní dřevěný dubový tl 20mm dl 720mm š 100mm</t>
  </si>
  <si>
    <t>2012355452</t>
  </si>
  <si>
    <t>276</t>
  </si>
  <si>
    <t>61187152</t>
  </si>
  <si>
    <t>práh dveřní dřevěný dubový tl 20mm dl 820mm š 70mm</t>
  </si>
  <si>
    <t>1352766774</t>
  </si>
  <si>
    <t>389</t>
  </si>
  <si>
    <t>766812830</t>
  </si>
  <si>
    <t>Demontáž kuchyňských linek dřevěných nebo kovových dl přes 1,5 do 1,8 m</t>
  </si>
  <si>
    <t>1005229705</t>
  </si>
  <si>
    <t>379</t>
  </si>
  <si>
    <t>766825811</t>
  </si>
  <si>
    <t>Demontáž truhlářských vestavěných skříní jednokřídlových</t>
  </si>
  <si>
    <t>1656621906</t>
  </si>
  <si>
    <t>380</t>
  </si>
  <si>
    <t>766825821</t>
  </si>
  <si>
    <t>Demontáž truhlářských vestavěných skříní dvoukřídlových</t>
  </si>
  <si>
    <t>-482311012</t>
  </si>
  <si>
    <t>CHodba</t>
  </si>
  <si>
    <t>381</t>
  </si>
  <si>
    <t>998766123</t>
  </si>
  <si>
    <t>Přesun hmot tonážní pro kce truhlářské ruční v objektech v přes 12 do 24 m</t>
  </si>
  <si>
    <t>1681584501</t>
  </si>
  <si>
    <t>382</t>
  </si>
  <si>
    <t>998766129</t>
  </si>
  <si>
    <t>Příplatek k ručnímu přesunu hmot tonážnímu pro kce truhlářské za zvětšený přesun ZKD 50 m</t>
  </si>
  <si>
    <t>83427539</t>
  </si>
  <si>
    <t>0,005*2 'Přepočtené koeficientem množství</t>
  </si>
  <si>
    <t>767</t>
  </si>
  <si>
    <t>Konstrukce zámečnické</t>
  </si>
  <si>
    <t>279</t>
  </si>
  <si>
    <t>767-1</t>
  </si>
  <si>
    <t>Oprava zárubně pokoje</t>
  </si>
  <si>
    <t>-1850414551</t>
  </si>
  <si>
    <t>280</t>
  </si>
  <si>
    <t>767996801</t>
  </si>
  <si>
    <t>Demontáž atypických zámečnických konstrukcí rozebráním hm jednotlivých dílů do 50 kg</t>
  </si>
  <si>
    <t>kg</t>
  </si>
  <si>
    <t>771870265</t>
  </si>
  <si>
    <t>Garnyž obývací pokoj</t>
  </si>
  <si>
    <t>Garnyž pokoj</t>
  </si>
  <si>
    <t>Garnyž chodba</t>
  </si>
  <si>
    <t>Lékárnička</t>
  </si>
  <si>
    <t>Klado koupelna</t>
  </si>
  <si>
    <t>WC držák na papír</t>
  </si>
  <si>
    <t>771</t>
  </si>
  <si>
    <t>Podlahy z dlaždic</t>
  </si>
  <si>
    <t>281</t>
  </si>
  <si>
    <t>771111011</t>
  </si>
  <si>
    <t>Vysátí podkladu před pokládkou dlažby</t>
  </si>
  <si>
    <t>-776461932</t>
  </si>
  <si>
    <t>0,86*1,128</t>
  </si>
  <si>
    <t>1,885*1,3</t>
  </si>
  <si>
    <t>282</t>
  </si>
  <si>
    <t>771121011</t>
  </si>
  <si>
    <t>Nátěr penetrační na podlahu</t>
  </si>
  <si>
    <t>1276788813</t>
  </si>
  <si>
    <t>283</t>
  </si>
  <si>
    <t>771151022</t>
  </si>
  <si>
    <t>Samonivelační stěrka podlah pevnosti 30 MPa tl přes 3 do 5 mm</t>
  </si>
  <si>
    <t>117091346</t>
  </si>
  <si>
    <t>284</t>
  </si>
  <si>
    <t>771576114</t>
  </si>
  <si>
    <t>Montáž podlah keramických velkoformátových hladkých lepených flexi rychletuhnoucím lepidlem přes 4 do 6 ks/m2</t>
  </si>
  <si>
    <t>1165705824</t>
  </si>
  <si>
    <t>285</t>
  </si>
  <si>
    <t>DAKSE6601</t>
  </si>
  <si>
    <t>Dlažba Rako Cemento světle šedá 30x60 cm mat DAKSE660.1</t>
  </si>
  <si>
    <t>-1049490736</t>
  </si>
  <si>
    <t>Dlažba</t>
  </si>
  <si>
    <t>3,421*1,4</t>
  </si>
  <si>
    <t>286</t>
  </si>
  <si>
    <t>771577151</t>
  </si>
  <si>
    <t>Příplatek k montáži podlah keramických do malty za plochu do 5 m2</t>
  </si>
  <si>
    <t>2060180502</t>
  </si>
  <si>
    <t>287</t>
  </si>
  <si>
    <t>771591115</t>
  </si>
  <si>
    <t>Podlahy spárování silikonem</t>
  </si>
  <si>
    <t>-164516363</t>
  </si>
  <si>
    <t xml:space="preserve">Styk podlaha - obklad </t>
  </si>
  <si>
    <t>0,86*2+1,128*2</t>
  </si>
  <si>
    <t>1,885*2+1,3*2</t>
  </si>
  <si>
    <t>288</t>
  </si>
  <si>
    <t>771591121</t>
  </si>
  <si>
    <t>Podlahy separační provazec do pružných spar průměru 4 mm</t>
  </si>
  <si>
    <t>-1886594402</t>
  </si>
  <si>
    <t>289</t>
  </si>
  <si>
    <t>771591251</t>
  </si>
  <si>
    <t>Izolace těsnící manžetou pro prostupy potrubí</t>
  </si>
  <si>
    <t>684354903</t>
  </si>
  <si>
    <t>Odpad vanička</t>
  </si>
  <si>
    <t>290</t>
  </si>
  <si>
    <t>771592011</t>
  </si>
  <si>
    <t>Čištění vnitřních ploch podlah nebo schodišť po položení dlažby chemickými prostředky</t>
  </si>
  <si>
    <t>368853345</t>
  </si>
  <si>
    <t>291</t>
  </si>
  <si>
    <t>998771123</t>
  </si>
  <si>
    <t>Přesun hmot tonážní pro podlahy z dlaždic ruční v objektech v přes 12 do 24 m</t>
  </si>
  <si>
    <t>122700049</t>
  </si>
  <si>
    <t>292</t>
  </si>
  <si>
    <t>998771129</t>
  </si>
  <si>
    <t>Příplatek k ručnímu přesunu hmot tonážnímu pro podlahy z dlaždic za zvětšený přesun ZKD 50 m</t>
  </si>
  <si>
    <t>283075355</t>
  </si>
  <si>
    <t>0,173*2 'Přepočtené koeficientem množství</t>
  </si>
  <si>
    <t>775</t>
  </si>
  <si>
    <t>Podlahy skládané</t>
  </si>
  <si>
    <t>293</t>
  </si>
  <si>
    <t>775413115</t>
  </si>
  <si>
    <t>Montáž podlahové lišty ze dřeva tvrdého nebo měkkého lepené</t>
  </si>
  <si>
    <t>-830541752</t>
  </si>
  <si>
    <t>Soklíky PVC podlah</t>
  </si>
  <si>
    <t>1,71*2+2,322*2+0,2*2+1,2*2+2,6*2-0,9*2-0,8*3-0,7*2</t>
  </si>
  <si>
    <t>2,051*2+2,27*2+2*0,2-0,9</t>
  </si>
  <si>
    <t>3,975*2+2,593*2-0,8</t>
  </si>
  <si>
    <t>3,149*2+5,212*2-0,8-0,9</t>
  </si>
  <si>
    <t>294</t>
  </si>
  <si>
    <t>61418203</t>
  </si>
  <si>
    <t>Originální lišta Experto Ultimo 24244</t>
  </si>
  <si>
    <t>78297579</t>
  </si>
  <si>
    <t>45,964*1,08 'Přepočtené koeficientem množství</t>
  </si>
  <si>
    <t>295</t>
  </si>
  <si>
    <t>998775123</t>
  </si>
  <si>
    <t>Přesun hmot tonážní pro podlahy skládané ruční v objektech v přes 12 do 24 m</t>
  </si>
  <si>
    <t>1745190870</t>
  </si>
  <si>
    <t>296</t>
  </si>
  <si>
    <t>998775181</t>
  </si>
  <si>
    <t>Příplatek k přesunu hmot tonážní 775 prováděný bez použití mechanizace</t>
  </si>
  <si>
    <t>1414575588</t>
  </si>
  <si>
    <t>776</t>
  </si>
  <si>
    <t>Podlahy povlakové</t>
  </si>
  <si>
    <t>297</t>
  </si>
  <si>
    <t>776111115</t>
  </si>
  <si>
    <t>Broušení podkladu povlakových podlah před litím stěrky</t>
  </si>
  <si>
    <t>957683194</t>
  </si>
  <si>
    <t>298</t>
  </si>
  <si>
    <t>776111311</t>
  </si>
  <si>
    <t>Vysátí podkladu povlakových podlah</t>
  </si>
  <si>
    <t>-183022980</t>
  </si>
  <si>
    <t>299</t>
  </si>
  <si>
    <t>776121321</t>
  </si>
  <si>
    <t>Neředěná penetrace savého podkladu povlakových podlah</t>
  </si>
  <si>
    <t>-1365680764</t>
  </si>
  <si>
    <t>300</t>
  </si>
  <si>
    <t>776141122</t>
  </si>
  <si>
    <t>Stěrka podlahová nivelační pro vyrovnání podkladu povlakových podlah pevnosti 30 MPa tl přes 3 do 5 mm</t>
  </si>
  <si>
    <t>-229489390</t>
  </si>
  <si>
    <t>301</t>
  </si>
  <si>
    <t>776201811</t>
  </si>
  <si>
    <t>Demontáž lepených povlakových podlah bez podložky ručně</t>
  </si>
  <si>
    <t>-208683661</t>
  </si>
  <si>
    <t>302</t>
  </si>
  <si>
    <t>776231111</t>
  </si>
  <si>
    <t>Lepení lamel a čtverců z vinylu standardním lepidlem</t>
  </si>
  <si>
    <t>625887545</t>
  </si>
  <si>
    <t>303</t>
  </si>
  <si>
    <t>FTR.31111260</t>
  </si>
  <si>
    <t>Vinylová podlaha Ultimo LVT 55 Summer Oak 24244</t>
  </si>
  <si>
    <t>848574133</t>
  </si>
  <si>
    <t>38,825</t>
  </si>
  <si>
    <t>38,825*1,1 'Přepočtené koeficientem množství</t>
  </si>
  <si>
    <t>304</t>
  </si>
  <si>
    <t>776410811</t>
  </si>
  <si>
    <t>Odstranění soklíků a lišt pryžových nebo plastových</t>
  </si>
  <si>
    <t>759110976</t>
  </si>
  <si>
    <t>305</t>
  </si>
  <si>
    <t>776991111</t>
  </si>
  <si>
    <t>Spárování silikonem</t>
  </si>
  <si>
    <t>-331621298</t>
  </si>
  <si>
    <t>306</t>
  </si>
  <si>
    <t>998776123</t>
  </si>
  <si>
    <t>Přesun hmot tonážní pro podlahy povlakové ruční v objektech v přes 12 do 24 m</t>
  </si>
  <si>
    <t>-1721168009</t>
  </si>
  <si>
    <t>307</t>
  </si>
  <si>
    <t>998776129</t>
  </si>
  <si>
    <t>Příplatek k ručnímu přesunu hmot tonážnímu pro podlahy povlakové za zvětšený přesun ZKD 50 m</t>
  </si>
  <si>
    <t>1429082731</t>
  </si>
  <si>
    <t>0,468*2 'Přepočtené koeficientem množství</t>
  </si>
  <si>
    <t>781</t>
  </si>
  <si>
    <t>Dokončovací práce - obklady</t>
  </si>
  <si>
    <t>308</t>
  </si>
  <si>
    <t>781111011</t>
  </si>
  <si>
    <t>Ometení (oprášení) stěny při přípravě podkladu</t>
  </si>
  <si>
    <t>-657162811</t>
  </si>
  <si>
    <t>(1,12*2+0,806*2)*2-1,4</t>
  </si>
  <si>
    <t>(1,887*2+1,3*2)*2-1,4</t>
  </si>
  <si>
    <t>309</t>
  </si>
  <si>
    <t>781121011</t>
  </si>
  <si>
    <t>Nátěr penetrační na stěnu</t>
  </si>
  <si>
    <t>-45812533</t>
  </si>
  <si>
    <t>310</t>
  </si>
  <si>
    <t>781131251</t>
  </si>
  <si>
    <t>Izolace pod obklad těsnící manžetou pro prostupy potrubí</t>
  </si>
  <si>
    <t>-443574659</t>
  </si>
  <si>
    <t>Koupelna baterie sprcha</t>
  </si>
  <si>
    <t>311</t>
  </si>
  <si>
    <t>781472291</t>
  </si>
  <si>
    <t>Příplatek k montáži obkladů keramických lepených cementovým flexibilním lepidlem za plochu do 10 m2</t>
  </si>
  <si>
    <t>241081784</t>
  </si>
  <si>
    <t>312</t>
  </si>
  <si>
    <t>781474164</t>
  </si>
  <si>
    <t>Montáž obkladů vnitřních keramických velkoformátových z dekorů přes 4 do 6 ks/m2 lepených flexibilním lepidlem</t>
  </si>
  <si>
    <t>322813765</t>
  </si>
  <si>
    <t>401</t>
  </si>
  <si>
    <t>-1074878364</t>
  </si>
  <si>
    <t>17,652</t>
  </si>
  <si>
    <t>Ztratné navíc</t>
  </si>
  <si>
    <t>314</t>
  </si>
  <si>
    <t>781491011</t>
  </si>
  <si>
    <t>Montáž zrcadel plochy do 1 m2 lepených silikonovým tmelem na podkladní omítku</t>
  </si>
  <si>
    <t>-517374212</t>
  </si>
  <si>
    <t>315</t>
  </si>
  <si>
    <t>63465126</t>
  </si>
  <si>
    <t>zrcadlo nemontované čiré tl 5mm max rozměr 3210x2250mm</t>
  </si>
  <si>
    <t>-31297244</t>
  </si>
  <si>
    <t>Rozměr</t>
  </si>
  <si>
    <t>0,75*1</t>
  </si>
  <si>
    <t>0,75*1,1 'Přepočtené koeficientem množství</t>
  </si>
  <si>
    <t>316</t>
  </si>
  <si>
    <t>781491822</t>
  </si>
  <si>
    <t>Demontáž vanových dvířek plastových lepených s rámem</t>
  </si>
  <si>
    <t>-1765722111</t>
  </si>
  <si>
    <t>317</t>
  </si>
  <si>
    <t>781492251</t>
  </si>
  <si>
    <t>Montáž profilů ukončovacích lepených flexibilním cementovým lepidlem</t>
  </si>
  <si>
    <t>1678658584</t>
  </si>
  <si>
    <t>Obklady koupelna a WC</t>
  </si>
  <si>
    <t>(1,887*2+1,3*2)-0,7</t>
  </si>
  <si>
    <t>(1,12*2+0,806*2)-0,7</t>
  </si>
  <si>
    <t>318</t>
  </si>
  <si>
    <t>19416005</t>
  </si>
  <si>
    <t>lišta ukončovací z eloxovaného hliníku 10mm</t>
  </si>
  <si>
    <t>-1794108962</t>
  </si>
  <si>
    <t>8,826</t>
  </si>
  <si>
    <t>8,826*1,2 'Přepočtené koeficientem množství</t>
  </si>
  <si>
    <t>319</t>
  </si>
  <si>
    <t>781493610</t>
  </si>
  <si>
    <t>Montáž vanových plastových dvířek lepených s uchycením na magnet</t>
  </si>
  <si>
    <t>1116599166</t>
  </si>
  <si>
    <t>320</t>
  </si>
  <si>
    <t>ALP.AVD004</t>
  </si>
  <si>
    <t>Magnetická vanová dvířka (pod obklady) výškově stavitelná</t>
  </si>
  <si>
    <t>183642716</t>
  </si>
  <si>
    <t>321</t>
  </si>
  <si>
    <t>781495141</t>
  </si>
  <si>
    <t>Průnik obkladem kruhový do DN 30</t>
  </si>
  <si>
    <t>309539826</t>
  </si>
  <si>
    <t>Koupelna vanová a umyvadlová baterie</t>
  </si>
  <si>
    <t>322</t>
  </si>
  <si>
    <t>781495142</t>
  </si>
  <si>
    <t>Průnik obkladem kruhový do DN 90</t>
  </si>
  <si>
    <t>1194067733</t>
  </si>
  <si>
    <t xml:space="preserve">zásuvka a vypínače koupelna </t>
  </si>
  <si>
    <t>1+2</t>
  </si>
  <si>
    <t>Sifon umyvadlo</t>
  </si>
  <si>
    <t>323</t>
  </si>
  <si>
    <t>781495143</t>
  </si>
  <si>
    <t>Průnik obkladem kruhový přes DN 90</t>
  </si>
  <si>
    <t>-364813686</t>
  </si>
  <si>
    <t xml:space="preserve">WC </t>
  </si>
  <si>
    <t>324</t>
  </si>
  <si>
    <t>781495211</t>
  </si>
  <si>
    <t>Čištění vnitřních ploch stěn po provedení obkladu chemickými prostředky</t>
  </si>
  <si>
    <t>-752265668</t>
  </si>
  <si>
    <t>325</t>
  </si>
  <si>
    <t>998781123</t>
  </si>
  <si>
    <t>Přesun hmot tonážní pro obklady keramické ruční v objektech v přes 12 do 24 m</t>
  </si>
  <si>
    <t>648781913</t>
  </si>
  <si>
    <t>326</t>
  </si>
  <si>
    <t>998781129</t>
  </si>
  <si>
    <t>Příplatek k ručnímu přesunu hmot tonážnímu pro obklady keramické za zvětšený přesun ZKD 50 m</t>
  </si>
  <si>
    <t>-1831625669</t>
  </si>
  <si>
    <t>0,623*3 'Přepočtené koeficientem množství</t>
  </si>
  <si>
    <t>783</t>
  </si>
  <si>
    <t>Dokončovací práce - nátěry</t>
  </si>
  <si>
    <t>398</t>
  </si>
  <si>
    <t>783000225</t>
  </si>
  <si>
    <t>Vyvěšení nebo zavěšení dveřních nebo okenních jednoduchých křídel</t>
  </si>
  <si>
    <t>-1830445408</t>
  </si>
  <si>
    <t>2*0,8*2</t>
  </si>
  <si>
    <t>328</t>
  </si>
  <si>
    <t>783301401</t>
  </si>
  <si>
    <t>Ometení zámečnických konstrukcí</t>
  </si>
  <si>
    <t>-1983012842</t>
  </si>
  <si>
    <t>Zárubně</t>
  </si>
  <si>
    <t>2*5</t>
  </si>
  <si>
    <t>329</t>
  </si>
  <si>
    <t>783306805</t>
  </si>
  <si>
    <t>Odstranění nátěru ze zámečnických konstrukcí opálením</t>
  </si>
  <si>
    <t>713076501</t>
  </si>
  <si>
    <t>330</t>
  </si>
  <si>
    <t>783314101</t>
  </si>
  <si>
    <t>Základní jednonásobný syntetický nátěr zámečnických konstrukcí</t>
  </si>
  <si>
    <t>184553060</t>
  </si>
  <si>
    <t>331</t>
  </si>
  <si>
    <t>783315101</t>
  </si>
  <si>
    <t>Mezinátěr jednonásobný syntetický standardní zámečnických konstrukcí</t>
  </si>
  <si>
    <t>-749928223</t>
  </si>
  <si>
    <t>332</t>
  </si>
  <si>
    <t>783317101</t>
  </si>
  <si>
    <t>Krycí jednonásobný syntetický standardní nátěr zámečnických konstrukcí</t>
  </si>
  <si>
    <t>837132175</t>
  </si>
  <si>
    <t>333</t>
  </si>
  <si>
    <t>783342101</t>
  </si>
  <si>
    <t>Tmelení včetně přebroušení zámečnických konstrukcí polyuretanovým tmelem</t>
  </si>
  <si>
    <t>-2020781855</t>
  </si>
  <si>
    <t>334</t>
  </si>
  <si>
    <t>783601341</t>
  </si>
  <si>
    <t>Odrezivění litinových otopných těles před provedením nátěru</t>
  </si>
  <si>
    <t>-1370811359</t>
  </si>
  <si>
    <t>335</t>
  </si>
  <si>
    <t>783601347</t>
  </si>
  <si>
    <t>Odmaštění litinových otopných těles odmašťovačem rozpouštědlovým před provedením nátěru</t>
  </si>
  <si>
    <t>1869766780</t>
  </si>
  <si>
    <t>336</t>
  </si>
  <si>
    <t>783601441</t>
  </si>
  <si>
    <t>Ometením litinových otopných těles před provedením nátěru</t>
  </si>
  <si>
    <t>-1461037716</t>
  </si>
  <si>
    <t>337</t>
  </si>
  <si>
    <t>783601711</t>
  </si>
  <si>
    <t>Bezoplachové odrezivění potrubí DN do 50 mm</t>
  </si>
  <si>
    <t>2084474920</t>
  </si>
  <si>
    <t>338</t>
  </si>
  <si>
    <t>783601715</t>
  </si>
  <si>
    <t>Odmaštění ředidlovým odmašťovačem potrubí DN do 50 mm</t>
  </si>
  <si>
    <t>765036037</t>
  </si>
  <si>
    <t>400</t>
  </si>
  <si>
    <t>783614141</t>
  </si>
  <si>
    <t>Základní jednonásobný syntetický nátěr litinových otopných těles</t>
  </si>
  <si>
    <t>139175761</t>
  </si>
  <si>
    <t>339</t>
  </si>
  <si>
    <t>783614551</t>
  </si>
  <si>
    <t>Základní jednonásobný syntetický nátěr potrubí DN do 50 mm</t>
  </si>
  <si>
    <t>544811593</t>
  </si>
  <si>
    <t>340</t>
  </si>
  <si>
    <t>783615551</t>
  </si>
  <si>
    <t>Mezinátěr jednonásobný syntetický nátěr potrubí DN do 50 mm</t>
  </si>
  <si>
    <t>-1406157579</t>
  </si>
  <si>
    <t>341</t>
  </si>
  <si>
    <t>783617147</t>
  </si>
  <si>
    <t>Krycí dvojnásobný syntetický nátěr litinových otopných těles</t>
  </si>
  <si>
    <t>-1605907369</t>
  </si>
  <si>
    <t>342</t>
  </si>
  <si>
    <t>783617611</t>
  </si>
  <si>
    <t>Krycí dvojnásobný syntetický nátěr potrubí DN do 50 mm</t>
  </si>
  <si>
    <t>515071993</t>
  </si>
  <si>
    <t>343</t>
  </si>
  <si>
    <t>783652141</t>
  </si>
  <si>
    <t>Tmelení litinových otopných těles polyesterovým tmelem</t>
  </si>
  <si>
    <t>1833124562</t>
  </si>
  <si>
    <t>344</t>
  </si>
  <si>
    <t>783652331</t>
  </si>
  <si>
    <t>Tmelení polyesterovým tmelem potrubí DN do 50 mm</t>
  </si>
  <si>
    <t>1399481878</t>
  </si>
  <si>
    <t>784</t>
  </si>
  <si>
    <t>Dokončovací práce - malby a tapety</t>
  </si>
  <si>
    <t>345</t>
  </si>
  <si>
    <t>784111001</t>
  </si>
  <si>
    <t>Oprášení (ometení ) podkladu v místnostech v do 3,80 m</t>
  </si>
  <si>
    <t>715962682</t>
  </si>
  <si>
    <t>STROPY</t>
  </si>
  <si>
    <t>1,12*0,806</t>
  </si>
  <si>
    <t>STĚNY</t>
  </si>
  <si>
    <t>346</t>
  </si>
  <si>
    <t>784111011</t>
  </si>
  <si>
    <t>Obroušení podkladu omítnutého v místnostech v do 3,80 m</t>
  </si>
  <si>
    <t>534181454</t>
  </si>
  <si>
    <t>347</t>
  </si>
  <si>
    <t>784121001</t>
  </si>
  <si>
    <t>Oškrabání malby v místnostech v do 3,80 m</t>
  </si>
  <si>
    <t>1934078259</t>
  </si>
  <si>
    <t>348</t>
  </si>
  <si>
    <t>784121011</t>
  </si>
  <si>
    <t>Rozmývání podkladu po oškrabání malby v místnostech v do 3,80 m</t>
  </si>
  <si>
    <t>120744618</t>
  </si>
  <si>
    <t>383</t>
  </si>
  <si>
    <t>784131017</t>
  </si>
  <si>
    <t>Odstranění lepených tapet bez makulatury ze stěn v do 3,80 m</t>
  </si>
  <si>
    <t>1366556895</t>
  </si>
  <si>
    <t>349</t>
  </si>
  <si>
    <t>784161001</t>
  </si>
  <si>
    <t>Tmelení spar a rohů šířky do 3 mm akrylátovým tmelem v místnostech v do 3,80 m</t>
  </si>
  <si>
    <t>-1017895646</t>
  </si>
  <si>
    <t>Trhliny</t>
  </si>
  <si>
    <t>350</t>
  </si>
  <si>
    <t>784171101</t>
  </si>
  <si>
    <t>Zakrytí vnitřních podlah včetně pozdějšího odkrytí</t>
  </si>
  <si>
    <t>1234214111</t>
  </si>
  <si>
    <t>351</t>
  </si>
  <si>
    <t>28323157</t>
  </si>
  <si>
    <t>fólie pro malířské potřeby zakrývací tl 14µ 4x5m</t>
  </si>
  <si>
    <t>1439249273</t>
  </si>
  <si>
    <t>42,174*1,05 'Přepočtené koeficientem množství</t>
  </si>
  <si>
    <t>352</t>
  </si>
  <si>
    <t>784171111</t>
  </si>
  <si>
    <t>Zakrytí vnitřních ploch stěn v místnostech v do 3,80 m</t>
  </si>
  <si>
    <t>-2074519735</t>
  </si>
  <si>
    <t>353</t>
  </si>
  <si>
    <t>-1598471561</t>
  </si>
  <si>
    <t>20*1,05 'Přepočtené koeficientem množství</t>
  </si>
  <si>
    <t>354</t>
  </si>
  <si>
    <t>784181121</t>
  </si>
  <si>
    <t>Hloubková jednonásobná bezbarvá penetrace podkladu v místnostech v do 3,80 m</t>
  </si>
  <si>
    <t>1777484251</t>
  </si>
  <si>
    <t>355</t>
  </si>
  <si>
    <t>784211101</t>
  </si>
  <si>
    <t>Dvojnásobné bílé malby ze směsí za mokra výborně oděruvzdorných v místnostech v do 3,80 m</t>
  </si>
  <si>
    <t>596087274</t>
  </si>
  <si>
    <t>356</t>
  </si>
  <si>
    <t>784211141</t>
  </si>
  <si>
    <t>Příplatek k cenám 2x maleb ze směsí za mokra oděruvzdorných za provádění pl do 5 m2</t>
  </si>
  <si>
    <t>-1396779856</t>
  </si>
  <si>
    <t>786</t>
  </si>
  <si>
    <t>Dokončovací práce - čalounické úpravy</t>
  </si>
  <si>
    <t>357</t>
  </si>
  <si>
    <t>786624111</t>
  </si>
  <si>
    <t>Montáž lamelové žaluzie do oken zdvojených dřevěných otevíravých, sklápěcích a vyklápěcích</t>
  </si>
  <si>
    <t>-1374023851</t>
  </si>
  <si>
    <t>1,8*1,55+2,5*1,55</t>
  </si>
  <si>
    <t>358</t>
  </si>
  <si>
    <t>55346200</t>
  </si>
  <si>
    <t>žaluzie horizontální interiérové</t>
  </si>
  <si>
    <t>945339035</t>
  </si>
  <si>
    <t>6,665</t>
  </si>
  <si>
    <t>6,665*1,05 'Přepočtené koeficientem množství</t>
  </si>
  <si>
    <t>359</t>
  </si>
  <si>
    <t>998786123</t>
  </si>
  <si>
    <t>Přesun hmot tonážní pro stínění a čalounické úpravy ruční v objektech v přes 12 do 24 m</t>
  </si>
  <si>
    <t>680738513</t>
  </si>
  <si>
    <t>360</t>
  </si>
  <si>
    <t>998786129</t>
  </si>
  <si>
    <t>Příplatek k ručnímu přesunu hmot tonážnímu pro stínění a čalounické úpravy za zvětšený přesun ZKD 50 m</t>
  </si>
  <si>
    <t>-600994849</t>
  </si>
  <si>
    <t>Práce a dodávky M</t>
  </si>
  <si>
    <t>22-M</t>
  </si>
  <si>
    <t>Montáže technologických zařízení pro dopravní stavby</t>
  </si>
  <si>
    <t>361</t>
  </si>
  <si>
    <t>228301202</t>
  </si>
  <si>
    <t>Demontáž zásuvky telefonní čtyřpólové na povrchu</t>
  </si>
  <si>
    <t>593252744</t>
  </si>
  <si>
    <t>VRN</t>
  </si>
  <si>
    <t>Vedlejší rozpočtové náklady</t>
  </si>
  <si>
    <t>VRN3</t>
  </si>
  <si>
    <t>Zařízení staveniště</t>
  </si>
  <si>
    <t>384</t>
  </si>
  <si>
    <t>030001000</t>
  </si>
  <si>
    <t>den</t>
  </si>
  <si>
    <t>1024</t>
  </si>
  <si>
    <t>951953885</t>
  </si>
  <si>
    <t>VRN4</t>
  </si>
  <si>
    <t>Inženýrská činnost</t>
  </si>
  <si>
    <t>385</t>
  </si>
  <si>
    <t>045002000</t>
  </si>
  <si>
    <t>Kompletační a koordinační činnost</t>
  </si>
  <si>
    <t>1159889355</t>
  </si>
  <si>
    <t>VRN7</t>
  </si>
  <si>
    <t>Provozní vlivy</t>
  </si>
  <si>
    <t>386</t>
  </si>
  <si>
    <t>070001000</t>
  </si>
  <si>
    <t>-458318018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</si>
</sst>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U Valu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28. 2. 2025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24.7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U Valu 844-1, byt č....'!J30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'01 - U Valu 844-1, byt č....'!P150</f>
        <v>0</v>
      </c>
      <c r="AV95" s="128">
        <f>'01 - U Valu 844-1, byt č....'!J33</f>
        <v>0</v>
      </c>
      <c r="AW95" s="128">
        <f>'01 - U Valu 844-1, byt č....'!J34</f>
        <v>0</v>
      </c>
      <c r="AX95" s="128">
        <f>'01 - U Valu 844-1, byt č....'!J35</f>
        <v>0</v>
      </c>
      <c r="AY95" s="128">
        <f>'01 - U Valu 844-1, byt č....'!J36</f>
        <v>0</v>
      </c>
      <c r="AZ95" s="128">
        <f>'01 - U Valu 844-1, byt č....'!F33</f>
        <v>0</v>
      </c>
      <c r="BA95" s="128">
        <f>'01 - U Valu 844-1, byt č....'!F34</f>
        <v>0</v>
      </c>
      <c r="BB95" s="128">
        <f>'01 - U Valu 844-1, byt č....'!F35</f>
        <v>0</v>
      </c>
      <c r="BC95" s="128">
        <f>'01 - U Valu 844-1, byt č....'!F36</f>
        <v>0</v>
      </c>
      <c r="BD95" s="130">
        <f>'01 - U Valu 844-1, byt č....'!F37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4Y4aX1kZh/7CdMbAoUByQ9nWfrbtJRDDGGpVHgXOz7mzk0C7Bcq9VisTCFlJNxmFtTTpfKsSNKq5NWBQoGoJFw==" hashValue="OZDvUpnogcB11IIkhDdG2bc5Y95gMXrQVD7hR7jIahC4q1qe0XepBUbOcI2ZKomGF87y48wNwZ7TECEeS2XDz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U Valu 844-1, byt č.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81</v>
      </c>
    </row>
    <row r="4" s="1" customFormat="1" ht="24.96" customHeight="1">
      <c r="B4" s="20"/>
      <c r="D4" s="134" t="s">
        <v>83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U Valu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28. 2. 2025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tr">
        <f>IF('Rekapitulace stavby'!E11="","",'Rekapitulace stavby'!E11)</f>
        <v xml:space="preserve"> </v>
      </c>
      <c r="F15" s="38"/>
      <c r="G15" s="38"/>
      <c r="H15" s="38"/>
      <c r="I15" s="136" t="s">
        <v>26</v>
      </c>
      <c r="J15" s="139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27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29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26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31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26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33</v>
      </c>
      <c r="E30" s="38"/>
      <c r="F30" s="38"/>
      <c r="G30" s="38"/>
      <c r="H30" s="38"/>
      <c r="I30" s="38"/>
      <c r="J30" s="147">
        <f>ROUND(J150,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35</v>
      </c>
      <c r="G32" s="38"/>
      <c r="H32" s="38"/>
      <c r="I32" s="148" t="s">
        <v>34</v>
      </c>
      <c r="J32" s="148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37</v>
      </c>
      <c r="E33" s="136" t="s">
        <v>38</v>
      </c>
      <c r="F33" s="150">
        <f>ROUND((SUM(BE150:BE1767)),  2)</f>
        <v>0</v>
      </c>
      <c r="G33" s="38"/>
      <c r="H33" s="38"/>
      <c r="I33" s="151">
        <v>0.20999999999999999</v>
      </c>
      <c r="J33" s="150">
        <f>ROUND(((SUM(BE150:BE1767))*I33),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39</v>
      </c>
      <c r="F34" s="150">
        <f>ROUND((SUM(BF150:BF1767)),  2)</f>
        <v>0</v>
      </c>
      <c r="G34" s="38"/>
      <c r="H34" s="38"/>
      <c r="I34" s="151">
        <v>0.12</v>
      </c>
      <c r="J34" s="150">
        <f>ROUND(((SUM(BF150:BF1767))*I34),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40</v>
      </c>
      <c r="F35" s="150">
        <f>ROUND((SUM(BG150:BG1767)),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41</v>
      </c>
      <c r="F36" s="150">
        <f>ROUND((SUM(BH150:BH1767)),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42</v>
      </c>
      <c r="F37" s="150">
        <f>ROUND((SUM(BI150:BI1767)),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43</v>
      </c>
      <c r="E39" s="154"/>
      <c r="F39" s="154"/>
      <c r="G39" s="155" t="s">
        <v>44</v>
      </c>
      <c r="H39" s="156" t="s">
        <v>45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46</v>
      </c>
      <c r="E50" s="160"/>
      <c r="F50" s="160"/>
      <c r="G50" s="159" t="s">
        <v>47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48</v>
      </c>
      <c r="E61" s="162"/>
      <c r="F61" s="163" t="s">
        <v>49</v>
      </c>
      <c r="G61" s="161" t="s">
        <v>48</v>
      </c>
      <c r="H61" s="162"/>
      <c r="I61" s="162"/>
      <c r="J61" s="164" t="s">
        <v>49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50</v>
      </c>
      <c r="E65" s="165"/>
      <c r="F65" s="165"/>
      <c r="G65" s="159" t="s">
        <v>51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48</v>
      </c>
      <c r="E76" s="162"/>
      <c r="F76" s="163" t="s">
        <v>49</v>
      </c>
      <c r="G76" s="161" t="s">
        <v>48</v>
      </c>
      <c r="H76" s="162"/>
      <c r="I76" s="162"/>
      <c r="J76" s="164" t="s">
        <v>49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U Valu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U Valu 844/1, byt č.83, 8.NP - p. Semecká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28. 2. 2025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87</v>
      </c>
      <c r="D94" s="172"/>
      <c r="E94" s="172"/>
      <c r="F94" s="172"/>
      <c r="G94" s="172"/>
      <c r="H94" s="172"/>
      <c r="I94" s="172"/>
      <c r="J94" s="173" t="s">
        <v>88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89</v>
      </c>
      <c r="D96" s="40"/>
      <c r="E96" s="40"/>
      <c r="F96" s="40"/>
      <c r="G96" s="40"/>
      <c r="H96" s="40"/>
      <c r="I96" s="40"/>
      <c r="J96" s="110">
        <f>J150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90</v>
      </c>
    </row>
    <row r="97" s="9" customFormat="1" ht="24.96" customHeight="1">
      <c r="A97" s="9"/>
      <c r="B97" s="175"/>
      <c r="C97" s="176"/>
      <c r="D97" s="177" t="s">
        <v>91</v>
      </c>
      <c r="E97" s="178"/>
      <c r="F97" s="178"/>
      <c r="G97" s="178"/>
      <c r="H97" s="178"/>
      <c r="I97" s="178"/>
      <c r="J97" s="179">
        <f>J151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92</v>
      </c>
      <c r="E98" s="184"/>
      <c r="F98" s="184"/>
      <c r="G98" s="184"/>
      <c r="H98" s="184"/>
      <c r="I98" s="184"/>
      <c r="J98" s="185">
        <f>J152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93</v>
      </c>
      <c r="E99" s="184"/>
      <c r="F99" s="184"/>
      <c r="G99" s="184"/>
      <c r="H99" s="184"/>
      <c r="I99" s="184"/>
      <c r="J99" s="185">
        <f>J191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94</v>
      </c>
      <c r="E100" s="184"/>
      <c r="F100" s="184"/>
      <c r="G100" s="184"/>
      <c r="H100" s="184"/>
      <c r="I100" s="184"/>
      <c r="J100" s="185">
        <f>J336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95</v>
      </c>
      <c r="E101" s="184"/>
      <c r="F101" s="184"/>
      <c r="G101" s="184"/>
      <c r="H101" s="184"/>
      <c r="I101" s="184"/>
      <c r="J101" s="185">
        <f>J440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96</v>
      </c>
      <c r="E102" s="184"/>
      <c r="F102" s="184"/>
      <c r="G102" s="184"/>
      <c r="H102" s="184"/>
      <c r="I102" s="184"/>
      <c r="J102" s="185">
        <f>J448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5"/>
      <c r="C103" s="176"/>
      <c r="D103" s="177" t="s">
        <v>97</v>
      </c>
      <c r="E103" s="178"/>
      <c r="F103" s="178"/>
      <c r="G103" s="178"/>
      <c r="H103" s="178"/>
      <c r="I103" s="178"/>
      <c r="J103" s="179">
        <f>J452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1"/>
      <c r="C104" s="182"/>
      <c r="D104" s="183" t="s">
        <v>98</v>
      </c>
      <c r="E104" s="184"/>
      <c r="F104" s="184"/>
      <c r="G104" s="184"/>
      <c r="H104" s="184"/>
      <c r="I104" s="184"/>
      <c r="J104" s="185">
        <f>J453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99</v>
      </c>
      <c r="E105" s="184"/>
      <c r="F105" s="184"/>
      <c r="G105" s="184"/>
      <c r="H105" s="184"/>
      <c r="I105" s="184"/>
      <c r="J105" s="185">
        <f>J477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100</v>
      </c>
      <c r="E106" s="184"/>
      <c r="F106" s="184"/>
      <c r="G106" s="184"/>
      <c r="H106" s="184"/>
      <c r="I106" s="184"/>
      <c r="J106" s="185">
        <f>J541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1"/>
      <c r="C107" s="182"/>
      <c r="D107" s="183" t="s">
        <v>101</v>
      </c>
      <c r="E107" s="184"/>
      <c r="F107" s="184"/>
      <c r="G107" s="184"/>
      <c r="H107" s="184"/>
      <c r="I107" s="184"/>
      <c r="J107" s="185">
        <f>J630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1"/>
      <c r="C108" s="182"/>
      <c r="D108" s="183" t="s">
        <v>102</v>
      </c>
      <c r="E108" s="184"/>
      <c r="F108" s="184"/>
      <c r="G108" s="184"/>
      <c r="H108" s="184"/>
      <c r="I108" s="184"/>
      <c r="J108" s="185">
        <f>J698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1"/>
      <c r="C109" s="182"/>
      <c r="D109" s="183" t="s">
        <v>103</v>
      </c>
      <c r="E109" s="184"/>
      <c r="F109" s="184"/>
      <c r="G109" s="184"/>
      <c r="H109" s="184"/>
      <c r="I109" s="184"/>
      <c r="J109" s="185">
        <f>J705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1"/>
      <c r="C110" s="182"/>
      <c r="D110" s="183" t="s">
        <v>104</v>
      </c>
      <c r="E110" s="184"/>
      <c r="F110" s="184"/>
      <c r="G110" s="184"/>
      <c r="H110" s="184"/>
      <c r="I110" s="184"/>
      <c r="J110" s="185">
        <f>J710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1"/>
      <c r="C111" s="182"/>
      <c r="D111" s="183" t="s">
        <v>105</v>
      </c>
      <c r="E111" s="184"/>
      <c r="F111" s="184"/>
      <c r="G111" s="184"/>
      <c r="H111" s="184"/>
      <c r="I111" s="184"/>
      <c r="J111" s="185">
        <f>J720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1"/>
      <c r="C112" s="182"/>
      <c r="D112" s="183" t="s">
        <v>106</v>
      </c>
      <c r="E112" s="184"/>
      <c r="F112" s="184"/>
      <c r="G112" s="184"/>
      <c r="H112" s="184"/>
      <c r="I112" s="184"/>
      <c r="J112" s="185">
        <f>J744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1"/>
      <c r="C113" s="182"/>
      <c r="D113" s="183" t="s">
        <v>107</v>
      </c>
      <c r="E113" s="184"/>
      <c r="F113" s="184"/>
      <c r="G113" s="184"/>
      <c r="H113" s="184"/>
      <c r="I113" s="184"/>
      <c r="J113" s="185">
        <f>J1068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1"/>
      <c r="C114" s="182"/>
      <c r="D114" s="183" t="s">
        <v>108</v>
      </c>
      <c r="E114" s="184"/>
      <c r="F114" s="184"/>
      <c r="G114" s="184"/>
      <c r="H114" s="184"/>
      <c r="I114" s="184"/>
      <c r="J114" s="185">
        <f>J1107</f>
        <v>0</v>
      </c>
      <c r="K114" s="182"/>
      <c r="L114" s="18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1"/>
      <c r="C115" s="182"/>
      <c r="D115" s="183" t="s">
        <v>109</v>
      </c>
      <c r="E115" s="184"/>
      <c r="F115" s="184"/>
      <c r="G115" s="184"/>
      <c r="H115" s="184"/>
      <c r="I115" s="184"/>
      <c r="J115" s="185">
        <f>J1124</f>
        <v>0</v>
      </c>
      <c r="K115" s="182"/>
      <c r="L115" s="18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1"/>
      <c r="C116" s="182"/>
      <c r="D116" s="183" t="s">
        <v>110</v>
      </c>
      <c r="E116" s="184"/>
      <c r="F116" s="184"/>
      <c r="G116" s="184"/>
      <c r="H116" s="184"/>
      <c r="I116" s="184"/>
      <c r="J116" s="185">
        <f>J1156</f>
        <v>0</v>
      </c>
      <c r="K116" s="182"/>
      <c r="L116" s="18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1"/>
      <c r="C117" s="182"/>
      <c r="D117" s="183" t="s">
        <v>111</v>
      </c>
      <c r="E117" s="184"/>
      <c r="F117" s="184"/>
      <c r="G117" s="184"/>
      <c r="H117" s="184"/>
      <c r="I117" s="184"/>
      <c r="J117" s="185">
        <f>J1227</f>
        <v>0</v>
      </c>
      <c r="K117" s="182"/>
      <c r="L117" s="186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1"/>
      <c r="C118" s="182"/>
      <c r="D118" s="183" t="s">
        <v>112</v>
      </c>
      <c r="E118" s="184"/>
      <c r="F118" s="184"/>
      <c r="G118" s="184"/>
      <c r="H118" s="184"/>
      <c r="I118" s="184"/>
      <c r="J118" s="185">
        <f>J1244</f>
        <v>0</v>
      </c>
      <c r="K118" s="182"/>
      <c r="L118" s="186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1"/>
      <c r="C119" s="182"/>
      <c r="D119" s="183" t="s">
        <v>113</v>
      </c>
      <c r="E119" s="184"/>
      <c r="F119" s="184"/>
      <c r="G119" s="184"/>
      <c r="H119" s="184"/>
      <c r="I119" s="184"/>
      <c r="J119" s="185">
        <f>J1305</f>
        <v>0</v>
      </c>
      <c r="K119" s="182"/>
      <c r="L119" s="186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1"/>
      <c r="C120" s="182"/>
      <c r="D120" s="183" t="s">
        <v>114</v>
      </c>
      <c r="E120" s="184"/>
      <c r="F120" s="184"/>
      <c r="G120" s="184"/>
      <c r="H120" s="184"/>
      <c r="I120" s="184"/>
      <c r="J120" s="185">
        <f>J1331</f>
        <v>0</v>
      </c>
      <c r="K120" s="182"/>
      <c r="L120" s="186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1"/>
      <c r="C121" s="182"/>
      <c r="D121" s="183" t="s">
        <v>115</v>
      </c>
      <c r="E121" s="184"/>
      <c r="F121" s="184"/>
      <c r="G121" s="184"/>
      <c r="H121" s="184"/>
      <c r="I121" s="184"/>
      <c r="J121" s="185">
        <f>J1424</f>
        <v>0</v>
      </c>
      <c r="K121" s="182"/>
      <c r="L121" s="186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1"/>
      <c r="C122" s="182"/>
      <c r="D122" s="183" t="s">
        <v>116</v>
      </c>
      <c r="E122" s="184"/>
      <c r="F122" s="184"/>
      <c r="G122" s="184"/>
      <c r="H122" s="184"/>
      <c r="I122" s="184"/>
      <c r="J122" s="185">
        <f>J1500</f>
        <v>0</v>
      </c>
      <c r="K122" s="182"/>
      <c r="L122" s="186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1"/>
      <c r="C123" s="182"/>
      <c r="D123" s="183" t="s">
        <v>117</v>
      </c>
      <c r="E123" s="184"/>
      <c r="F123" s="184"/>
      <c r="G123" s="184"/>
      <c r="H123" s="184"/>
      <c r="I123" s="184"/>
      <c r="J123" s="185">
        <f>J1546</f>
        <v>0</v>
      </c>
      <c r="K123" s="182"/>
      <c r="L123" s="186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1"/>
      <c r="C124" s="182"/>
      <c r="D124" s="183" t="s">
        <v>118</v>
      </c>
      <c r="E124" s="184"/>
      <c r="F124" s="184"/>
      <c r="G124" s="184"/>
      <c r="H124" s="184"/>
      <c r="I124" s="184"/>
      <c r="J124" s="185">
        <f>J1747</f>
        <v>0</v>
      </c>
      <c r="K124" s="182"/>
      <c r="L124" s="186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9" customFormat="1" ht="24.96" customHeight="1">
      <c r="A125" s="9"/>
      <c r="B125" s="175"/>
      <c r="C125" s="176"/>
      <c r="D125" s="177" t="s">
        <v>119</v>
      </c>
      <c r="E125" s="178"/>
      <c r="F125" s="178"/>
      <c r="G125" s="178"/>
      <c r="H125" s="178"/>
      <c r="I125" s="178"/>
      <c r="J125" s="179">
        <f>J1756</f>
        <v>0</v>
      </c>
      <c r="K125" s="176"/>
      <c r="L125" s="180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="10" customFormat="1" ht="19.92" customHeight="1">
      <c r="A126" s="10"/>
      <c r="B126" s="181"/>
      <c r="C126" s="182"/>
      <c r="D126" s="183" t="s">
        <v>120</v>
      </c>
      <c r="E126" s="184"/>
      <c r="F126" s="184"/>
      <c r="G126" s="184"/>
      <c r="H126" s="184"/>
      <c r="I126" s="184"/>
      <c r="J126" s="185">
        <f>J1757</f>
        <v>0</v>
      </c>
      <c r="K126" s="182"/>
      <c r="L126" s="186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9" customFormat="1" ht="24.96" customHeight="1">
      <c r="A127" s="9"/>
      <c r="B127" s="175"/>
      <c r="C127" s="176"/>
      <c r="D127" s="177" t="s">
        <v>121</v>
      </c>
      <c r="E127" s="178"/>
      <c r="F127" s="178"/>
      <c r="G127" s="178"/>
      <c r="H127" s="178"/>
      <c r="I127" s="178"/>
      <c r="J127" s="179">
        <f>J1761</f>
        <v>0</v>
      </c>
      <c r="K127" s="176"/>
      <c r="L127" s="180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="10" customFormat="1" ht="19.92" customHeight="1">
      <c r="A128" s="10"/>
      <c r="B128" s="181"/>
      <c r="C128" s="182"/>
      <c r="D128" s="183" t="s">
        <v>122</v>
      </c>
      <c r="E128" s="184"/>
      <c r="F128" s="184"/>
      <c r="G128" s="184"/>
      <c r="H128" s="184"/>
      <c r="I128" s="184"/>
      <c r="J128" s="185">
        <f>J1762</f>
        <v>0</v>
      </c>
      <c r="K128" s="182"/>
      <c r="L128" s="186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81"/>
      <c r="C129" s="182"/>
      <c r="D129" s="183" t="s">
        <v>123</v>
      </c>
      <c r="E129" s="184"/>
      <c r="F129" s="184"/>
      <c r="G129" s="184"/>
      <c r="H129" s="184"/>
      <c r="I129" s="184"/>
      <c r="J129" s="185">
        <f>J1764</f>
        <v>0</v>
      </c>
      <c r="K129" s="182"/>
      <c r="L129" s="186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9.92" customHeight="1">
      <c r="A130" s="10"/>
      <c r="B130" s="181"/>
      <c r="C130" s="182"/>
      <c r="D130" s="183" t="s">
        <v>124</v>
      </c>
      <c r="E130" s="184"/>
      <c r="F130" s="184"/>
      <c r="G130" s="184"/>
      <c r="H130" s="184"/>
      <c r="I130" s="184"/>
      <c r="J130" s="185">
        <f>J1766</f>
        <v>0</v>
      </c>
      <c r="K130" s="182"/>
      <c r="L130" s="186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2" customFormat="1" ht="21.84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66"/>
      <c r="C132" s="67"/>
      <c r="D132" s="67"/>
      <c r="E132" s="67"/>
      <c r="F132" s="67"/>
      <c r="G132" s="67"/>
      <c r="H132" s="67"/>
      <c r="I132" s="67"/>
      <c r="J132" s="67"/>
      <c r="K132" s="67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6" s="2" customFormat="1" ht="6.96" customHeight="1">
      <c r="A136" s="38"/>
      <c r="B136" s="68"/>
      <c r="C136" s="69"/>
      <c r="D136" s="69"/>
      <c r="E136" s="69"/>
      <c r="F136" s="69"/>
      <c r="G136" s="69"/>
      <c r="H136" s="69"/>
      <c r="I136" s="69"/>
      <c r="J136" s="69"/>
      <c r="K136" s="69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24.96" customHeight="1">
      <c r="A137" s="38"/>
      <c r="B137" s="39"/>
      <c r="C137" s="23" t="s">
        <v>125</v>
      </c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6.96" customHeight="1">
      <c r="A138" s="38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2" customHeight="1">
      <c r="A139" s="38"/>
      <c r="B139" s="39"/>
      <c r="C139" s="32" t="s">
        <v>16</v>
      </c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6.5" customHeight="1">
      <c r="A140" s="38"/>
      <c r="B140" s="39"/>
      <c r="C140" s="40"/>
      <c r="D140" s="40"/>
      <c r="E140" s="170" t="str">
        <f>E7</f>
        <v>U Valu</v>
      </c>
      <c r="F140" s="32"/>
      <c r="G140" s="32"/>
      <c r="H140" s="32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2" customHeight="1">
      <c r="A141" s="38"/>
      <c r="B141" s="39"/>
      <c r="C141" s="32" t="s">
        <v>84</v>
      </c>
      <c r="D141" s="40"/>
      <c r="E141" s="40"/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6.5" customHeight="1">
      <c r="A142" s="38"/>
      <c r="B142" s="39"/>
      <c r="C142" s="40"/>
      <c r="D142" s="40"/>
      <c r="E142" s="76" t="str">
        <f>E9</f>
        <v>01 - U Valu 844/1, byt č.83, 8.NP - p. Semecká</v>
      </c>
      <c r="F142" s="40"/>
      <c r="G142" s="40"/>
      <c r="H142" s="40"/>
      <c r="I142" s="40"/>
      <c r="J142" s="40"/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6.96" customHeight="1">
      <c r="A143" s="38"/>
      <c r="B143" s="39"/>
      <c r="C143" s="40"/>
      <c r="D143" s="40"/>
      <c r="E143" s="40"/>
      <c r="F143" s="40"/>
      <c r="G143" s="40"/>
      <c r="H143" s="40"/>
      <c r="I143" s="40"/>
      <c r="J143" s="40"/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12" customHeight="1">
      <c r="A144" s="38"/>
      <c r="B144" s="39"/>
      <c r="C144" s="32" t="s">
        <v>20</v>
      </c>
      <c r="D144" s="40"/>
      <c r="E144" s="40"/>
      <c r="F144" s="27" t="str">
        <f>F12</f>
        <v xml:space="preserve"> </v>
      </c>
      <c r="G144" s="40"/>
      <c r="H144" s="40"/>
      <c r="I144" s="32" t="s">
        <v>22</v>
      </c>
      <c r="J144" s="79" t="str">
        <f>IF(J12="","",J12)</f>
        <v>28. 2. 2025</v>
      </c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6.96" customHeight="1">
      <c r="A145" s="38"/>
      <c r="B145" s="39"/>
      <c r="C145" s="40"/>
      <c r="D145" s="40"/>
      <c r="E145" s="40"/>
      <c r="F145" s="40"/>
      <c r="G145" s="40"/>
      <c r="H145" s="40"/>
      <c r="I145" s="40"/>
      <c r="J145" s="40"/>
      <c r="K145" s="40"/>
      <c r="L145" s="63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5.15" customHeight="1">
      <c r="A146" s="38"/>
      <c r="B146" s="39"/>
      <c r="C146" s="32" t="s">
        <v>24</v>
      </c>
      <c r="D146" s="40"/>
      <c r="E146" s="40"/>
      <c r="F146" s="27" t="str">
        <f>E15</f>
        <v xml:space="preserve"> </v>
      </c>
      <c r="G146" s="40"/>
      <c r="H146" s="40"/>
      <c r="I146" s="32" t="s">
        <v>29</v>
      </c>
      <c r="J146" s="36" t="str">
        <f>E21</f>
        <v xml:space="preserve"> </v>
      </c>
      <c r="K146" s="40"/>
      <c r="L146" s="63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2" customFormat="1" ht="15.15" customHeight="1">
      <c r="A147" s="38"/>
      <c r="B147" s="39"/>
      <c r="C147" s="32" t="s">
        <v>27</v>
      </c>
      <c r="D147" s="40"/>
      <c r="E147" s="40"/>
      <c r="F147" s="27" t="str">
        <f>IF(E18="","",E18)</f>
        <v>Vyplň údaj</v>
      </c>
      <c r="G147" s="40"/>
      <c r="H147" s="40"/>
      <c r="I147" s="32" t="s">
        <v>31</v>
      </c>
      <c r="J147" s="36" t="str">
        <f>E24</f>
        <v xml:space="preserve"> </v>
      </c>
      <c r="K147" s="40"/>
      <c r="L147" s="63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  <row r="148" s="2" customFormat="1" ht="10.32" customHeight="1">
      <c r="A148" s="38"/>
      <c r="B148" s="39"/>
      <c r="C148" s="40"/>
      <c r="D148" s="40"/>
      <c r="E148" s="40"/>
      <c r="F148" s="40"/>
      <c r="G148" s="40"/>
      <c r="H148" s="40"/>
      <c r="I148" s="40"/>
      <c r="J148" s="40"/>
      <c r="K148" s="40"/>
      <c r="L148" s="63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  <row r="149" s="11" customFormat="1" ht="29.28" customHeight="1">
      <c r="A149" s="187"/>
      <c r="B149" s="188"/>
      <c r="C149" s="189" t="s">
        <v>126</v>
      </c>
      <c r="D149" s="190" t="s">
        <v>58</v>
      </c>
      <c r="E149" s="190" t="s">
        <v>54</v>
      </c>
      <c r="F149" s="190" t="s">
        <v>55</v>
      </c>
      <c r="G149" s="190" t="s">
        <v>127</v>
      </c>
      <c r="H149" s="190" t="s">
        <v>128</v>
      </c>
      <c r="I149" s="190" t="s">
        <v>129</v>
      </c>
      <c r="J149" s="191" t="s">
        <v>88</v>
      </c>
      <c r="K149" s="192" t="s">
        <v>130</v>
      </c>
      <c r="L149" s="193"/>
      <c r="M149" s="100" t="s">
        <v>1</v>
      </c>
      <c r="N149" s="101" t="s">
        <v>37</v>
      </c>
      <c r="O149" s="101" t="s">
        <v>131</v>
      </c>
      <c r="P149" s="101" t="s">
        <v>132</v>
      </c>
      <c r="Q149" s="101" t="s">
        <v>133</v>
      </c>
      <c r="R149" s="101" t="s">
        <v>134</v>
      </c>
      <c r="S149" s="101" t="s">
        <v>135</v>
      </c>
      <c r="T149" s="102" t="s">
        <v>136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</row>
    <row r="150" s="2" customFormat="1" ht="22.8" customHeight="1">
      <c r="A150" s="38"/>
      <c r="B150" s="39"/>
      <c r="C150" s="107" t="s">
        <v>137</v>
      </c>
      <c r="D150" s="40"/>
      <c r="E150" s="40"/>
      <c r="F150" s="40"/>
      <c r="G150" s="40"/>
      <c r="H150" s="40"/>
      <c r="I150" s="40"/>
      <c r="J150" s="194">
        <f>BK150</f>
        <v>0</v>
      </c>
      <c r="K150" s="40"/>
      <c r="L150" s="44"/>
      <c r="M150" s="103"/>
      <c r="N150" s="195"/>
      <c r="O150" s="104"/>
      <c r="P150" s="196">
        <f>P151+P452+P1756+P1761</f>
        <v>0</v>
      </c>
      <c r="Q150" s="104"/>
      <c r="R150" s="196">
        <f>R151+R452+R1756+R1761</f>
        <v>6.6405329799999997</v>
      </c>
      <c r="S150" s="104"/>
      <c r="T150" s="197">
        <f>T151+T452+T1756+T1761</f>
        <v>3.5923421599999998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72</v>
      </c>
      <c r="AU150" s="17" t="s">
        <v>90</v>
      </c>
      <c r="BK150" s="198">
        <f>BK151+BK452+BK1756+BK1761</f>
        <v>0</v>
      </c>
    </row>
    <row r="151" s="12" customFormat="1" ht="25.92" customHeight="1">
      <c r="A151" s="12"/>
      <c r="B151" s="199"/>
      <c r="C151" s="200"/>
      <c r="D151" s="201" t="s">
        <v>72</v>
      </c>
      <c r="E151" s="202" t="s">
        <v>138</v>
      </c>
      <c r="F151" s="202" t="s">
        <v>139</v>
      </c>
      <c r="G151" s="200"/>
      <c r="H151" s="200"/>
      <c r="I151" s="203"/>
      <c r="J151" s="204">
        <f>BK151</f>
        <v>0</v>
      </c>
      <c r="K151" s="200"/>
      <c r="L151" s="205"/>
      <c r="M151" s="206"/>
      <c r="N151" s="207"/>
      <c r="O151" s="207"/>
      <c r="P151" s="208">
        <f>P152+P191+P336+P440+P448</f>
        <v>0</v>
      </c>
      <c r="Q151" s="207"/>
      <c r="R151" s="208">
        <f>R152+R191+R336+R440+R448</f>
        <v>4.6326888799999999</v>
      </c>
      <c r="S151" s="207"/>
      <c r="T151" s="209">
        <f>T152+T191+T336+T440+T448</f>
        <v>1.6185864399999999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0" t="s">
        <v>81</v>
      </c>
      <c r="AT151" s="211" t="s">
        <v>72</v>
      </c>
      <c r="AU151" s="211" t="s">
        <v>73</v>
      </c>
      <c r="AY151" s="210" t="s">
        <v>140</v>
      </c>
      <c r="BK151" s="212">
        <f>BK152+BK191+BK336+BK440+BK448</f>
        <v>0</v>
      </c>
    </row>
    <row r="152" s="12" customFormat="1" ht="22.8" customHeight="1">
      <c r="A152" s="12"/>
      <c r="B152" s="199"/>
      <c r="C152" s="200"/>
      <c r="D152" s="201" t="s">
        <v>72</v>
      </c>
      <c r="E152" s="213" t="s">
        <v>141</v>
      </c>
      <c r="F152" s="213" t="s">
        <v>142</v>
      </c>
      <c r="G152" s="200"/>
      <c r="H152" s="200"/>
      <c r="I152" s="203"/>
      <c r="J152" s="214">
        <f>BK152</f>
        <v>0</v>
      </c>
      <c r="K152" s="200"/>
      <c r="L152" s="205"/>
      <c r="M152" s="206"/>
      <c r="N152" s="207"/>
      <c r="O152" s="207"/>
      <c r="P152" s="208">
        <f>SUM(P153:P190)</f>
        <v>0</v>
      </c>
      <c r="Q152" s="207"/>
      <c r="R152" s="208">
        <f>SUM(R153:R190)</f>
        <v>1.58666445</v>
      </c>
      <c r="S152" s="207"/>
      <c r="T152" s="209">
        <f>SUM(T153:T190)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0" t="s">
        <v>81</v>
      </c>
      <c r="AT152" s="211" t="s">
        <v>72</v>
      </c>
      <c r="AU152" s="211" t="s">
        <v>81</v>
      </c>
      <c r="AY152" s="210" t="s">
        <v>140</v>
      </c>
      <c r="BK152" s="212">
        <f>SUM(BK153:BK190)</f>
        <v>0</v>
      </c>
    </row>
    <row r="153" s="2" customFormat="1" ht="33" customHeight="1">
      <c r="A153" s="38"/>
      <c r="B153" s="39"/>
      <c r="C153" s="215" t="s">
        <v>81</v>
      </c>
      <c r="D153" s="215" t="s">
        <v>143</v>
      </c>
      <c r="E153" s="216" t="s">
        <v>144</v>
      </c>
      <c r="F153" s="217" t="s">
        <v>145</v>
      </c>
      <c r="G153" s="218" t="s">
        <v>146</v>
      </c>
      <c r="H153" s="219">
        <v>0.021000000000000001</v>
      </c>
      <c r="I153" s="220"/>
      <c r="J153" s="221">
        <f>ROUND(I153*H153,2)</f>
        <v>0</v>
      </c>
      <c r="K153" s="222"/>
      <c r="L153" s="44"/>
      <c r="M153" s="223" t="s">
        <v>1</v>
      </c>
      <c r="N153" s="224" t="s">
        <v>39</v>
      </c>
      <c r="O153" s="91"/>
      <c r="P153" s="225">
        <f>O153*H153</f>
        <v>0</v>
      </c>
      <c r="Q153" s="225">
        <v>0.019539999999999998</v>
      </c>
      <c r="R153" s="225">
        <f>Q153*H153</f>
        <v>0.00041033999999999998</v>
      </c>
      <c r="S153" s="225">
        <v>0</v>
      </c>
      <c r="T153" s="22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7" t="s">
        <v>147</v>
      </c>
      <c r="AT153" s="227" t="s">
        <v>143</v>
      </c>
      <c r="AU153" s="227" t="s">
        <v>148</v>
      </c>
      <c r="AY153" s="17" t="s">
        <v>140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17" t="s">
        <v>148</v>
      </c>
      <c r="BK153" s="228">
        <f>ROUND(I153*H153,2)</f>
        <v>0</v>
      </c>
      <c r="BL153" s="17" t="s">
        <v>147</v>
      </c>
      <c r="BM153" s="227" t="s">
        <v>149</v>
      </c>
    </row>
    <row r="154" s="13" customFormat="1">
      <c r="A154" s="13"/>
      <c r="B154" s="229"/>
      <c r="C154" s="230"/>
      <c r="D154" s="231" t="s">
        <v>150</v>
      </c>
      <c r="E154" s="232" t="s">
        <v>1</v>
      </c>
      <c r="F154" s="233" t="s">
        <v>151</v>
      </c>
      <c r="G154" s="230"/>
      <c r="H154" s="232" t="s">
        <v>1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150</v>
      </c>
      <c r="AU154" s="239" t="s">
        <v>148</v>
      </c>
      <c r="AV154" s="13" t="s">
        <v>81</v>
      </c>
      <c r="AW154" s="13" t="s">
        <v>30</v>
      </c>
      <c r="AX154" s="13" t="s">
        <v>73</v>
      </c>
      <c r="AY154" s="239" t="s">
        <v>140</v>
      </c>
    </row>
    <row r="155" s="14" customFormat="1">
      <c r="A155" s="14"/>
      <c r="B155" s="240"/>
      <c r="C155" s="241"/>
      <c r="D155" s="231" t="s">
        <v>150</v>
      </c>
      <c r="E155" s="242" t="s">
        <v>1</v>
      </c>
      <c r="F155" s="243" t="s">
        <v>152</v>
      </c>
      <c r="G155" s="241"/>
      <c r="H155" s="244">
        <v>0.021000000000000001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0" t="s">
        <v>150</v>
      </c>
      <c r="AU155" s="250" t="s">
        <v>148</v>
      </c>
      <c r="AV155" s="14" t="s">
        <v>148</v>
      </c>
      <c r="AW155" s="14" t="s">
        <v>30</v>
      </c>
      <c r="AX155" s="14" t="s">
        <v>73</v>
      </c>
      <c r="AY155" s="250" t="s">
        <v>140</v>
      </c>
    </row>
    <row r="156" s="15" customFormat="1">
      <c r="A156" s="15"/>
      <c r="B156" s="251"/>
      <c r="C156" s="252"/>
      <c r="D156" s="231" t="s">
        <v>150</v>
      </c>
      <c r="E156" s="253" t="s">
        <v>1</v>
      </c>
      <c r="F156" s="254" t="s">
        <v>153</v>
      </c>
      <c r="G156" s="252"/>
      <c r="H156" s="255">
        <v>0.021000000000000001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1" t="s">
        <v>150</v>
      </c>
      <c r="AU156" s="261" t="s">
        <v>148</v>
      </c>
      <c r="AV156" s="15" t="s">
        <v>147</v>
      </c>
      <c r="AW156" s="15" t="s">
        <v>30</v>
      </c>
      <c r="AX156" s="15" t="s">
        <v>81</v>
      </c>
      <c r="AY156" s="261" t="s">
        <v>140</v>
      </c>
    </row>
    <row r="157" s="2" customFormat="1" ht="24.15" customHeight="1">
      <c r="A157" s="38"/>
      <c r="B157" s="39"/>
      <c r="C157" s="262" t="s">
        <v>148</v>
      </c>
      <c r="D157" s="262" t="s">
        <v>154</v>
      </c>
      <c r="E157" s="263" t="s">
        <v>155</v>
      </c>
      <c r="F157" s="264" t="s">
        <v>156</v>
      </c>
      <c r="G157" s="265" t="s">
        <v>146</v>
      </c>
      <c r="H157" s="266">
        <v>0.021999999999999999</v>
      </c>
      <c r="I157" s="267"/>
      <c r="J157" s="268">
        <f>ROUND(I157*H157,2)</f>
        <v>0</v>
      </c>
      <c r="K157" s="269"/>
      <c r="L157" s="270"/>
      <c r="M157" s="271" t="s">
        <v>1</v>
      </c>
      <c r="N157" s="272" t="s">
        <v>39</v>
      </c>
      <c r="O157" s="91"/>
      <c r="P157" s="225">
        <f>O157*H157</f>
        <v>0</v>
      </c>
      <c r="Q157" s="225">
        <v>1</v>
      </c>
      <c r="R157" s="225">
        <f>Q157*H157</f>
        <v>0.021999999999999999</v>
      </c>
      <c r="S157" s="225">
        <v>0</v>
      </c>
      <c r="T157" s="22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7" t="s">
        <v>157</v>
      </c>
      <c r="AT157" s="227" t="s">
        <v>154</v>
      </c>
      <c r="AU157" s="227" t="s">
        <v>148</v>
      </c>
      <c r="AY157" s="17" t="s">
        <v>140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7" t="s">
        <v>148</v>
      </c>
      <c r="BK157" s="228">
        <f>ROUND(I157*H157,2)</f>
        <v>0</v>
      </c>
      <c r="BL157" s="17" t="s">
        <v>147</v>
      </c>
      <c r="BM157" s="227" t="s">
        <v>158</v>
      </c>
    </row>
    <row r="158" s="13" customFormat="1">
      <c r="A158" s="13"/>
      <c r="B158" s="229"/>
      <c r="C158" s="230"/>
      <c r="D158" s="231" t="s">
        <v>150</v>
      </c>
      <c r="E158" s="232" t="s">
        <v>1</v>
      </c>
      <c r="F158" s="233" t="s">
        <v>151</v>
      </c>
      <c r="G158" s="230"/>
      <c r="H158" s="232" t="s">
        <v>1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150</v>
      </c>
      <c r="AU158" s="239" t="s">
        <v>148</v>
      </c>
      <c r="AV158" s="13" t="s">
        <v>81</v>
      </c>
      <c r="AW158" s="13" t="s">
        <v>30</v>
      </c>
      <c r="AX158" s="13" t="s">
        <v>73</v>
      </c>
      <c r="AY158" s="239" t="s">
        <v>140</v>
      </c>
    </row>
    <row r="159" s="14" customFormat="1">
      <c r="A159" s="14"/>
      <c r="B159" s="240"/>
      <c r="C159" s="241"/>
      <c r="D159" s="231" t="s">
        <v>150</v>
      </c>
      <c r="E159" s="242" t="s">
        <v>1</v>
      </c>
      <c r="F159" s="243" t="s">
        <v>159</v>
      </c>
      <c r="G159" s="241"/>
      <c r="H159" s="244">
        <v>0.021999999999999999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0" t="s">
        <v>150</v>
      </c>
      <c r="AU159" s="250" t="s">
        <v>148</v>
      </c>
      <c r="AV159" s="14" t="s">
        <v>148</v>
      </c>
      <c r="AW159" s="14" t="s">
        <v>30</v>
      </c>
      <c r="AX159" s="14" t="s">
        <v>73</v>
      </c>
      <c r="AY159" s="250" t="s">
        <v>140</v>
      </c>
    </row>
    <row r="160" s="15" customFormat="1">
      <c r="A160" s="15"/>
      <c r="B160" s="251"/>
      <c r="C160" s="252"/>
      <c r="D160" s="231" t="s">
        <v>150</v>
      </c>
      <c r="E160" s="253" t="s">
        <v>1</v>
      </c>
      <c r="F160" s="254" t="s">
        <v>153</v>
      </c>
      <c r="G160" s="252"/>
      <c r="H160" s="255">
        <v>0.021999999999999999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1" t="s">
        <v>150</v>
      </c>
      <c r="AU160" s="261" t="s">
        <v>148</v>
      </c>
      <c r="AV160" s="15" t="s">
        <v>147</v>
      </c>
      <c r="AW160" s="15" t="s">
        <v>30</v>
      </c>
      <c r="AX160" s="15" t="s">
        <v>81</v>
      </c>
      <c r="AY160" s="261" t="s">
        <v>140</v>
      </c>
    </row>
    <row r="161" s="2" customFormat="1" ht="33" customHeight="1">
      <c r="A161" s="38"/>
      <c r="B161" s="39"/>
      <c r="C161" s="215" t="s">
        <v>141</v>
      </c>
      <c r="D161" s="215" t="s">
        <v>143</v>
      </c>
      <c r="E161" s="216" t="s">
        <v>160</v>
      </c>
      <c r="F161" s="217" t="s">
        <v>161</v>
      </c>
      <c r="G161" s="218" t="s">
        <v>162</v>
      </c>
      <c r="H161" s="219">
        <v>8</v>
      </c>
      <c r="I161" s="220"/>
      <c r="J161" s="221">
        <f>ROUND(I161*H161,2)</f>
        <v>0</v>
      </c>
      <c r="K161" s="222"/>
      <c r="L161" s="44"/>
      <c r="M161" s="223" t="s">
        <v>1</v>
      </c>
      <c r="N161" s="224" t="s">
        <v>39</v>
      </c>
      <c r="O161" s="91"/>
      <c r="P161" s="225">
        <f>O161*H161</f>
        <v>0</v>
      </c>
      <c r="Q161" s="225">
        <v>0.025329999999999998</v>
      </c>
      <c r="R161" s="225">
        <f>Q161*H161</f>
        <v>0.20263999999999999</v>
      </c>
      <c r="S161" s="225">
        <v>0</v>
      </c>
      <c r="T161" s="22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7" t="s">
        <v>147</v>
      </c>
      <c r="AT161" s="227" t="s">
        <v>143</v>
      </c>
      <c r="AU161" s="227" t="s">
        <v>148</v>
      </c>
      <c r="AY161" s="17" t="s">
        <v>140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7" t="s">
        <v>148</v>
      </c>
      <c r="BK161" s="228">
        <f>ROUND(I161*H161,2)</f>
        <v>0</v>
      </c>
      <c r="BL161" s="17" t="s">
        <v>147</v>
      </c>
      <c r="BM161" s="227" t="s">
        <v>163</v>
      </c>
    </row>
    <row r="162" s="13" customFormat="1">
      <c r="A162" s="13"/>
      <c r="B162" s="229"/>
      <c r="C162" s="230"/>
      <c r="D162" s="231" t="s">
        <v>150</v>
      </c>
      <c r="E162" s="232" t="s">
        <v>1</v>
      </c>
      <c r="F162" s="233" t="s">
        <v>164</v>
      </c>
      <c r="G162" s="230"/>
      <c r="H162" s="232" t="s">
        <v>1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150</v>
      </c>
      <c r="AU162" s="239" t="s">
        <v>148</v>
      </c>
      <c r="AV162" s="13" t="s">
        <v>81</v>
      </c>
      <c r="AW162" s="13" t="s">
        <v>30</v>
      </c>
      <c r="AX162" s="13" t="s">
        <v>73</v>
      </c>
      <c r="AY162" s="239" t="s">
        <v>140</v>
      </c>
    </row>
    <row r="163" s="14" customFormat="1">
      <c r="A163" s="14"/>
      <c r="B163" s="240"/>
      <c r="C163" s="241"/>
      <c r="D163" s="231" t="s">
        <v>150</v>
      </c>
      <c r="E163" s="242" t="s">
        <v>1</v>
      </c>
      <c r="F163" s="243" t="s">
        <v>157</v>
      </c>
      <c r="G163" s="241"/>
      <c r="H163" s="244">
        <v>8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0" t="s">
        <v>150</v>
      </c>
      <c r="AU163" s="250" t="s">
        <v>148</v>
      </c>
      <c r="AV163" s="14" t="s">
        <v>148</v>
      </c>
      <c r="AW163" s="14" t="s">
        <v>30</v>
      </c>
      <c r="AX163" s="14" t="s">
        <v>73</v>
      </c>
      <c r="AY163" s="250" t="s">
        <v>140</v>
      </c>
    </row>
    <row r="164" s="15" customFormat="1">
      <c r="A164" s="15"/>
      <c r="B164" s="251"/>
      <c r="C164" s="252"/>
      <c r="D164" s="231" t="s">
        <v>150</v>
      </c>
      <c r="E164" s="253" t="s">
        <v>1</v>
      </c>
      <c r="F164" s="254" t="s">
        <v>153</v>
      </c>
      <c r="G164" s="252"/>
      <c r="H164" s="255">
        <v>8</v>
      </c>
      <c r="I164" s="256"/>
      <c r="J164" s="252"/>
      <c r="K164" s="252"/>
      <c r="L164" s="257"/>
      <c r="M164" s="258"/>
      <c r="N164" s="259"/>
      <c r="O164" s="259"/>
      <c r="P164" s="259"/>
      <c r="Q164" s="259"/>
      <c r="R164" s="259"/>
      <c r="S164" s="259"/>
      <c r="T164" s="260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1" t="s">
        <v>150</v>
      </c>
      <c r="AU164" s="261" t="s">
        <v>148</v>
      </c>
      <c r="AV164" s="15" t="s">
        <v>147</v>
      </c>
      <c r="AW164" s="15" t="s">
        <v>30</v>
      </c>
      <c r="AX164" s="15" t="s">
        <v>81</v>
      </c>
      <c r="AY164" s="261" t="s">
        <v>140</v>
      </c>
    </row>
    <row r="165" s="2" customFormat="1" ht="24.15" customHeight="1">
      <c r="A165" s="38"/>
      <c r="B165" s="39"/>
      <c r="C165" s="215" t="s">
        <v>165</v>
      </c>
      <c r="D165" s="215" t="s">
        <v>143</v>
      </c>
      <c r="E165" s="216" t="s">
        <v>166</v>
      </c>
      <c r="F165" s="217" t="s">
        <v>167</v>
      </c>
      <c r="G165" s="218" t="s">
        <v>168</v>
      </c>
      <c r="H165" s="219">
        <v>2.0590000000000002</v>
      </c>
      <c r="I165" s="220"/>
      <c r="J165" s="221">
        <f>ROUND(I165*H165,2)</f>
        <v>0</v>
      </c>
      <c r="K165" s="222"/>
      <c r="L165" s="44"/>
      <c r="M165" s="223" t="s">
        <v>1</v>
      </c>
      <c r="N165" s="224" t="s">
        <v>39</v>
      </c>
      <c r="O165" s="91"/>
      <c r="P165" s="225">
        <f>O165*H165</f>
        <v>0</v>
      </c>
      <c r="Q165" s="225">
        <v>0.044339999999999997</v>
      </c>
      <c r="R165" s="225">
        <f>Q165*H165</f>
        <v>0.091296059999999998</v>
      </c>
      <c r="S165" s="225">
        <v>0</v>
      </c>
      <c r="T165" s="22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7" t="s">
        <v>147</v>
      </c>
      <c r="AT165" s="227" t="s">
        <v>143</v>
      </c>
      <c r="AU165" s="227" t="s">
        <v>148</v>
      </c>
      <c r="AY165" s="17" t="s">
        <v>140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7" t="s">
        <v>148</v>
      </c>
      <c r="BK165" s="228">
        <f>ROUND(I165*H165,2)</f>
        <v>0</v>
      </c>
      <c r="BL165" s="17" t="s">
        <v>147</v>
      </c>
      <c r="BM165" s="227" t="s">
        <v>169</v>
      </c>
    </row>
    <row r="166" s="13" customFormat="1">
      <c r="A166" s="13"/>
      <c r="B166" s="229"/>
      <c r="C166" s="230"/>
      <c r="D166" s="231" t="s">
        <v>150</v>
      </c>
      <c r="E166" s="232" t="s">
        <v>1</v>
      </c>
      <c r="F166" s="233" t="s">
        <v>170</v>
      </c>
      <c r="G166" s="230"/>
      <c r="H166" s="232" t="s">
        <v>1</v>
      </c>
      <c r="I166" s="234"/>
      <c r="J166" s="230"/>
      <c r="K166" s="230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150</v>
      </c>
      <c r="AU166" s="239" t="s">
        <v>148</v>
      </c>
      <c r="AV166" s="13" t="s">
        <v>81</v>
      </c>
      <c r="AW166" s="13" t="s">
        <v>30</v>
      </c>
      <c r="AX166" s="13" t="s">
        <v>73</v>
      </c>
      <c r="AY166" s="239" t="s">
        <v>140</v>
      </c>
    </row>
    <row r="167" s="14" customFormat="1">
      <c r="A167" s="14"/>
      <c r="B167" s="240"/>
      <c r="C167" s="241"/>
      <c r="D167" s="231" t="s">
        <v>150</v>
      </c>
      <c r="E167" s="242" t="s">
        <v>1</v>
      </c>
      <c r="F167" s="243" t="s">
        <v>171</v>
      </c>
      <c r="G167" s="241"/>
      <c r="H167" s="244">
        <v>2.0590000000000002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0" t="s">
        <v>150</v>
      </c>
      <c r="AU167" s="250" t="s">
        <v>148</v>
      </c>
      <c r="AV167" s="14" t="s">
        <v>148</v>
      </c>
      <c r="AW167" s="14" t="s">
        <v>30</v>
      </c>
      <c r="AX167" s="14" t="s">
        <v>73</v>
      </c>
      <c r="AY167" s="250" t="s">
        <v>140</v>
      </c>
    </row>
    <row r="168" s="15" customFormat="1">
      <c r="A168" s="15"/>
      <c r="B168" s="251"/>
      <c r="C168" s="252"/>
      <c r="D168" s="231" t="s">
        <v>150</v>
      </c>
      <c r="E168" s="253" t="s">
        <v>1</v>
      </c>
      <c r="F168" s="254" t="s">
        <v>153</v>
      </c>
      <c r="G168" s="252"/>
      <c r="H168" s="255">
        <v>2.0590000000000002</v>
      </c>
      <c r="I168" s="256"/>
      <c r="J168" s="252"/>
      <c r="K168" s="252"/>
      <c r="L168" s="257"/>
      <c r="M168" s="258"/>
      <c r="N168" s="259"/>
      <c r="O168" s="259"/>
      <c r="P168" s="259"/>
      <c r="Q168" s="259"/>
      <c r="R168" s="259"/>
      <c r="S168" s="259"/>
      <c r="T168" s="260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1" t="s">
        <v>150</v>
      </c>
      <c r="AU168" s="261" t="s">
        <v>148</v>
      </c>
      <c r="AV168" s="15" t="s">
        <v>147</v>
      </c>
      <c r="AW168" s="15" t="s">
        <v>30</v>
      </c>
      <c r="AX168" s="15" t="s">
        <v>81</v>
      </c>
      <c r="AY168" s="261" t="s">
        <v>140</v>
      </c>
    </row>
    <row r="169" s="2" customFormat="1" ht="24.15" customHeight="1">
      <c r="A169" s="38"/>
      <c r="B169" s="39"/>
      <c r="C169" s="215" t="s">
        <v>172</v>
      </c>
      <c r="D169" s="215" t="s">
        <v>143</v>
      </c>
      <c r="E169" s="216" t="s">
        <v>173</v>
      </c>
      <c r="F169" s="217" t="s">
        <v>174</v>
      </c>
      <c r="G169" s="218" t="s">
        <v>168</v>
      </c>
      <c r="H169" s="219">
        <v>3.1720000000000002</v>
      </c>
      <c r="I169" s="220"/>
      <c r="J169" s="221">
        <f>ROUND(I169*H169,2)</f>
        <v>0</v>
      </c>
      <c r="K169" s="222"/>
      <c r="L169" s="44"/>
      <c r="M169" s="223" t="s">
        <v>1</v>
      </c>
      <c r="N169" s="224" t="s">
        <v>39</v>
      </c>
      <c r="O169" s="91"/>
      <c r="P169" s="225">
        <f>O169*H169</f>
        <v>0</v>
      </c>
      <c r="Q169" s="225">
        <v>0.061719999999999997</v>
      </c>
      <c r="R169" s="225">
        <f>Q169*H169</f>
        <v>0.19577584000000001</v>
      </c>
      <c r="S169" s="225">
        <v>0</v>
      </c>
      <c r="T169" s="22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7" t="s">
        <v>147</v>
      </c>
      <c r="AT169" s="227" t="s">
        <v>143</v>
      </c>
      <c r="AU169" s="227" t="s">
        <v>148</v>
      </c>
      <c r="AY169" s="17" t="s">
        <v>140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7" t="s">
        <v>148</v>
      </c>
      <c r="BK169" s="228">
        <f>ROUND(I169*H169,2)</f>
        <v>0</v>
      </c>
      <c r="BL169" s="17" t="s">
        <v>147</v>
      </c>
      <c r="BM169" s="227" t="s">
        <v>175</v>
      </c>
    </row>
    <row r="170" s="13" customFormat="1">
      <c r="A170" s="13"/>
      <c r="B170" s="229"/>
      <c r="C170" s="230"/>
      <c r="D170" s="231" t="s">
        <v>150</v>
      </c>
      <c r="E170" s="232" t="s">
        <v>1</v>
      </c>
      <c r="F170" s="233" t="s">
        <v>176</v>
      </c>
      <c r="G170" s="230"/>
      <c r="H170" s="232" t="s">
        <v>1</v>
      </c>
      <c r="I170" s="234"/>
      <c r="J170" s="230"/>
      <c r="K170" s="230"/>
      <c r="L170" s="235"/>
      <c r="M170" s="236"/>
      <c r="N170" s="237"/>
      <c r="O170" s="237"/>
      <c r="P170" s="237"/>
      <c r="Q170" s="237"/>
      <c r="R170" s="237"/>
      <c r="S170" s="237"/>
      <c r="T170" s="23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9" t="s">
        <v>150</v>
      </c>
      <c r="AU170" s="239" t="s">
        <v>148</v>
      </c>
      <c r="AV170" s="13" t="s">
        <v>81</v>
      </c>
      <c r="AW170" s="13" t="s">
        <v>30</v>
      </c>
      <c r="AX170" s="13" t="s">
        <v>73</v>
      </c>
      <c r="AY170" s="239" t="s">
        <v>140</v>
      </c>
    </row>
    <row r="171" s="14" customFormat="1">
      <c r="A171" s="14"/>
      <c r="B171" s="240"/>
      <c r="C171" s="241"/>
      <c r="D171" s="231" t="s">
        <v>150</v>
      </c>
      <c r="E171" s="242" t="s">
        <v>1</v>
      </c>
      <c r="F171" s="243" t="s">
        <v>177</v>
      </c>
      <c r="G171" s="241"/>
      <c r="H171" s="244">
        <v>5.9299999999999997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0" t="s">
        <v>150</v>
      </c>
      <c r="AU171" s="250" t="s">
        <v>148</v>
      </c>
      <c r="AV171" s="14" t="s">
        <v>148</v>
      </c>
      <c r="AW171" s="14" t="s">
        <v>30</v>
      </c>
      <c r="AX171" s="14" t="s">
        <v>73</v>
      </c>
      <c r="AY171" s="250" t="s">
        <v>140</v>
      </c>
    </row>
    <row r="172" s="14" customFormat="1">
      <c r="A172" s="14"/>
      <c r="B172" s="240"/>
      <c r="C172" s="241"/>
      <c r="D172" s="231" t="s">
        <v>150</v>
      </c>
      <c r="E172" s="242" t="s">
        <v>1</v>
      </c>
      <c r="F172" s="243" t="s">
        <v>178</v>
      </c>
      <c r="G172" s="241"/>
      <c r="H172" s="244">
        <v>-2.758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0" t="s">
        <v>150</v>
      </c>
      <c r="AU172" s="250" t="s">
        <v>148</v>
      </c>
      <c r="AV172" s="14" t="s">
        <v>148</v>
      </c>
      <c r="AW172" s="14" t="s">
        <v>30</v>
      </c>
      <c r="AX172" s="14" t="s">
        <v>73</v>
      </c>
      <c r="AY172" s="250" t="s">
        <v>140</v>
      </c>
    </row>
    <row r="173" s="15" customFormat="1">
      <c r="A173" s="15"/>
      <c r="B173" s="251"/>
      <c r="C173" s="252"/>
      <c r="D173" s="231" t="s">
        <v>150</v>
      </c>
      <c r="E173" s="253" t="s">
        <v>1</v>
      </c>
      <c r="F173" s="254" t="s">
        <v>153</v>
      </c>
      <c r="G173" s="252"/>
      <c r="H173" s="255">
        <v>3.1719999999999997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1" t="s">
        <v>150</v>
      </c>
      <c r="AU173" s="261" t="s">
        <v>148</v>
      </c>
      <c r="AV173" s="15" t="s">
        <v>147</v>
      </c>
      <c r="AW173" s="15" t="s">
        <v>30</v>
      </c>
      <c r="AX173" s="15" t="s">
        <v>81</v>
      </c>
      <c r="AY173" s="261" t="s">
        <v>140</v>
      </c>
    </row>
    <row r="174" s="2" customFormat="1" ht="24.15" customHeight="1">
      <c r="A174" s="38"/>
      <c r="B174" s="39"/>
      <c r="C174" s="215" t="s">
        <v>179</v>
      </c>
      <c r="D174" s="215" t="s">
        <v>143</v>
      </c>
      <c r="E174" s="216" t="s">
        <v>180</v>
      </c>
      <c r="F174" s="217" t="s">
        <v>181</v>
      </c>
      <c r="G174" s="218" t="s">
        <v>168</v>
      </c>
      <c r="H174" s="219">
        <v>10.621</v>
      </c>
      <c r="I174" s="220"/>
      <c r="J174" s="221">
        <f>ROUND(I174*H174,2)</f>
        <v>0</v>
      </c>
      <c r="K174" s="222"/>
      <c r="L174" s="44"/>
      <c r="M174" s="223" t="s">
        <v>1</v>
      </c>
      <c r="N174" s="224" t="s">
        <v>39</v>
      </c>
      <c r="O174" s="91"/>
      <c r="P174" s="225">
        <f>O174*H174</f>
        <v>0</v>
      </c>
      <c r="Q174" s="225">
        <v>0.079210000000000003</v>
      </c>
      <c r="R174" s="225">
        <f>Q174*H174</f>
        <v>0.84128941000000002</v>
      </c>
      <c r="S174" s="225">
        <v>0</v>
      </c>
      <c r="T174" s="22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7" t="s">
        <v>147</v>
      </c>
      <c r="AT174" s="227" t="s">
        <v>143</v>
      </c>
      <c r="AU174" s="227" t="s">
        <v>148</v>
      </c>
      <c r="AY174" s="17" t="s">
        <v>140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7" t="s">
        <v>148</v>
      </c>
      <c r="BK174" s="228">
        <f>ROUND(I174*H174,2)</f>
        <v>0</v>
      </c>
      <c r="BL174" s="17" t="s">
        <v>147</v>
      </c>
      <c r="BM174" s="227" t="s">
        <v>182</v>
      </c>
    </row>
    <row r="175" s="13" customFormat="1">
      <c r="A175" s="13"/>
      <c r="B175" s="229"/>
      <c r="C175" s="230"/>
      <c r="D175" s="231" t="s">
        <v>150</v>
      </c>
      <c r="E175" s="232" t="s">
        <v>1</v>
      </c>
      <c r="F175" s="233" t="s">
        <v>183</v>
      </c>
      <c r="G175" s="230"/>
      <c r="H175" s="232" t="s">
        <v>1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150</v>
      </c>
      <c r="AU175" s="239" t="s">
        <v>148</v>
      </c>
      <c r="AV175" s="13" t="s">
        <v>81</v>
      </c>
      <c r="AW175" s="13" t="s">
        <v>30</v>
      </c>
      <c r="AX175" s="13" t="s">
        <v>73</v>
      </c>
      <c r="AY175" s="239" t="s">
        <v>140</v>
      </c>
    </row>
    <row r="176" s="14" customFormat="1">
      <c r="A176" s="14"/>
      <c r="B176" s="240"/>
      <c r="C176" s="241"/>
      <c r="D176" s="231" t="s">
        <v>150</v>
      </c>
      <c r="E176" s="242" t="s">
        <v>1</v>
      </c>
      <c r="F176" s="243" t="s">
        <v>184</v>
      </c>
      <c r="G176" s="241"/>
      <c r="H176" s="244">
        <v>4.8209999999999997</v>
      </c>
      <c r="I176" s="245"/>
      <c r="J176" s="241"/>
      <c r="K176" s="241"/>
      <c r="L176" s="246"/>
      <c r="M176" s="247"/>
      <c r="N176" s="248"/>
      <c r="O176" s="248"/>
      <c r="P176" s="248"/>
      <c r="Q176" s="248"/>
      <c r="R176" s="248"/>
      <c r="S176" s="248"/>
      <c r="T176" s="24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0" t="s">
        <v>150</v>
      </c>
      <c r="AU176" s="250" t="s">
        <v>148</v>
      </c>
      <c r="AV176" s="14" t="s">
        <v>148</v>
      </c>
      <c r="AW176" s="14" t="s">
        <v>30</v>
      </c>
      <c r="AX176" s="14" t="s">
        <v>73</v>
      </c>
      <c r="AY176" s="250" t="s">
        <v>140</v>
      </c>
    </row>
    <row r="177" s="13" customFormat="1">
      <c r="A177" s="13"/>
      <c r="B177" s="229"/>
      <c r="C177" s="230"/>
      <c r="D177" s="231" t="s">
        <v>150</v>
      </c>
      <c r="E177" s="232" t="s">
        <v>1</v>
      </c>
      <c r="F177" s="233" t="s">
        <v>185</v>
      </c>
      <c r="G177" s="230"/>
      <c r="H177" s="232" t="s">
        <v>1</v>
      </c>
      <c r="I177" s="234"/>
      <c r="J177" s="230"/>
      <c r="K177" s="230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150</v>
      </c>
      <c r="AU177" s="239" t="s">
        <v>148</v>
      </c>
      <c r="AV177" s="13" t="s">
        <v>81</v>
      </c>
      <c r="AW177" s="13" t="s">
        <v>30</v>
      </c>
      <c r="AX177" s="13" t="s">
        <v>73</v>
      </c>
      <c r="AY177" s="239" t="s">
        <v>140</v>
      </c>
    </row>
    <row r="178" s="14" customFormat="1">
      <c r="A178" s="14"/>
      <c r="B178" s="240"/>
      <c r="C178" s="241"/>
      <c r="D178" s="231" t="s">
        <v>150</v>
      </c>
      <c r="E178" s="242" t="s">
        <v>1</v>
      </c>
      <c r="F178" s="243" t="s">
        <v>186</v>
      </c>
      <c r="G178" s="241"/>
      <c r="H178" s="244">
        <v>5.7999999999999998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0" t="s">
        <v>150</v>
      </c>
      <c r="AU178" s="250" t="s">
        <v>148</v>
      </c>
      <c r="AV178" s="14" t="s">
        <v>148</v>
      </c>
      <c r="AW178" s="14" t="s">
        <v>30</v>
      </c>
      <c r="AX178" s="14" t="s">
        <v>73</v>
      </c>
      <c r="AY178" s="250" t="s">
        <v>140</v>
      </c>
    </row>
    <row r="179" s="15" customFormat="1">
      <c r="A179" s="15"/>
      <c r="B179" s="251"/>
      <c r="C179" s="252"/>
      <c r="D179" s="231" t="s">
        <v>150</v>
      </c>
      <c r="E179" s="253" t="s">
        <v>1</v>
      </c>
      <c r="F179" s="254" t="s">
        <v>153</v>
      </c>
      <c r="G179" s="252"/>
      <c r="H179" s="255">
        <v>10.620999999999999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1" t="s">
        <v>150</v>
      </c>
      <c r="AU179" s="261" t="s">
        <v>148</v>
      </c>
      <c r="AV179" s="15" t="s">
        <v>147</v>
      </c>
      <c r="AW179" s="15" t="s">
        <v>30</v>
      </c>
      <c r="AX179" s="15" t="s">
        <v>81</v>
      </c>
      <c r="AY179" s="261" t="s">
        <v>140</v>
      </c>
    </row>
    <row r="180" s="2" customFormat="1" ht="24.15" customHeight="1">
      <c r="A180" s="38"/>
      <c r="B180" s="39"/>
      <c r="C180" s="215" t="s">
        <v>187</v>
      </c>
      <c r="D180" s="215" t="s">
        <v>143</v>
      </c>
      <c r="E180" s="216" t="s">
        <v>188</v>
      </c>
      <c r="F180" s="217" t="s">
        <v>189</v>
      </c>
      <c r="G180" s="218" t="s">
        <v>190</v>
      </c>
      <c r="H180" s="219">
        <v>15.33</v>
      </c>
      <c r="I180" s="220"/>
      <c r="J180" s="221">
        <f>ROUND(I180*H180,2)</f>
        <v>0</v>
      </c>
      <c r="K180" s="222"/>
      <c r="L180" s="44"/>
      <c r="M180" s="223" t="s">
        <v>1</v>
      </c>
      <c r="N180" s="224" t="s">
        <v>39</v>
      </c>
      <c r="O180" s="91"/>
      <c r="P180" s="225">
        <f>O180*H180</f>
        <v>0</v>
      </c>
      <c r="Q180" s="225">
        <v>0.00020000000000000001</v>
      </c>
      <c r="R180" s="225">
        <f>Q180*H180</f>
        <v>0.0030660000000000001</v>
      </c>
      <c r="S180" s="225">
        <v>0</v>
      </c>
      <c r="T180" s="22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7" t="s">
        <v>147</v>
      </c>
      <c r="AT180" s="227" t="s">
        <v>143</v>
      </c>
      <c r="AU180" s="227" t="s">
        <v>148</v>
      </c>
      <c r="AY180" s="17" t="s">
        <v>140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7" t="s">
        <v>148</v>
      </c>
      <c r="BK180" s="228">
        <f>ROUND(I180*H180,2)</f>
        <v>0</v>
      </c>
      <c r="BL180" s="17" t="s">
        <v>147</v>
      </c>
      <c r="BM180" s="227" t="s">
        <v>191</v>
      </c>
    </row>
    <row r="181" s="14" customFormat="1">
      <c r="A181" s="14"/>
      <c r="B181" s="240"/>
      <c r="C181" s="241"/>
      <c r="D181" s="231" t="s">
        <v>150</v>
      </c>
      <c r="E181" s="242" t="s">
        <v>1</v>
      </c>
      <c r="F181" s="243" t="s">
        <v>192</v>
      </c>
      <c r="G181" s="241"/>
      <c r="H181" s="244">
        <v>15.33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0" t="s">
        <v>150</v>
      </c>
      <c r="AU181" s="250" t="s">
        <v>148</v>
      </c>
      <c r="AV181" s="14" t="s">
        <v>148</v>
      </c>
      <c r="AW181" s="14" t="s">
        <v>30</v>
      </c>
      <c r="AX181" s="14" t="s">
        <v>81</v>
      </c>
      <c r="AY181" s="250" t="s">
        <v>140</v>
      </c>
    </row>
    <row r="182" s="2" customFormat="1" ht="24.15" customHeight="1">
      <c r="A182" s="38"/>
      <c r="B182" s="39"/>
      <c r="C182" s="215" t="s">
        <v>193</v>
      </c>
      <c r="D182" s="215" t="s">
        <v>143</v>
      </c>
      <c r="E182" s="216" t="s">
        <v>194</v>
      </c>
      <c r="F182" s="217" t="s">
        <v>195</v>
      </c>
      <c r="G182" s="218" t="s">
        <v>168</v>
      </c>
      <c r="H182" s="219">
        <v>0.64000000000000001</v>
      </c>
      <c r="I182" s="220"/>
      <c r="J182" s="221">
        <f>ROUND(I182*H182,2)</f>
        <v>0</v>
      </c>
      <c r="K182" s="222"/>
      <c r="L182" s="44"/>
      <c r="M182" s="223" t="s">
        <v>1</v>
      </c>
      <c r="N182" s="224" t="s">
        <v>39</v>
      </c>
      <c r="O182" s="91"/>
      <c r="P182" s="225">
        <f>O182*H182</f>
        <v>0</v>
      </c>
      <c r="Q182" s="225">
        <v>0.06232</v>
      </c>
      <c r="R182" s="225">
        <f>Q182*H182</f>
        <v>0.039884799999999998</v>
      </c>
      <c r="S182" s="225">
        <v>0</v>
      </c>
      <c r="T182" s="22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7" t="s">
        <v>147</v>
      </c>
      <c r="AT182" s="227" t="s">
        <v>143</v>
      </c>
      <c r="AU182" s="227" t="s">
        <v>148</v>
      </c>
      <c r="AY182" s="17" t="s">
        <v>140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7" t="s">
        <v>148</v>
      </c>
      <c r="BK182" s="228">
        <f>ROUND(I182*H182,2)</f>
        <v>0</v>
      </c>
      <c r="BL182" s="17" t="s">
        <v>147</v>
      </c>
      <c r="BM182" s="227" t="s">
        <v>196</v>
      </c>
    </row>
    <row r="183" s="13" customFormat="1">
      <c r="A183" s="13"/>
      <c r="B183" s="229"/>
      <c r="C183" s="230"/>
      <c r="D183" s="231" t="s">
        <v>150</v>
      </c>
      <c r="E183" s="232" t="s">
        <v>1</v>
      </c>
      <c r="F183" s="233" t="s">
        <v>197</v>
      </c>
      <c r="G183" s="230"/>
      <c r="H183" s="232" t="s">
        <v>1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150</v>
      </c>
      <c r="AU183" s="239" t="s">
        <v>148</v>
      </c>
      <c r="AV183" s="13" t="s">
        <v>81</v>
      </c>
      <c r="AW183" s="13" t="s">
        <v>30</v>
      </c>
      <c r="AX183" s="13" t="s">
        <v>73</v>
      </c>
      <c r="AY183" s="239" t="s">
        <v>140</v>
      </c>
    </row>
    <row r="184" s="14" customFormat="1">
      <c r="A184" s="14"/>
      <c r="B184" s="240"/>
      <c r="C184" s="241"/>
      <c r="D184" s="231" t="s">
        <v>150</v>
      </c>
      <c r="E184" s="242" t="s">
        <v>1</v>
      </c>
      <c r="F184" s="243" t="s">
        <v>198</v>
      </c>
      <c r="G184" s="241"/>
      <c r="H184" s="244">
        <v>0.64000000000000001</v>
      </c>
      <c r="I184" s="245"/>
      <c r="J184" s="241"/>
      <c r="K184" s="241"/>
      <c r="L184" s="246"/>
      <c r="M184" s="247"/>
      <c r="N184" s="248"/>
      <c r="O184" s="248"/>
      <c r="P184" s="248"/>
      <c r="Q184" s="248"/>
      <c r="R184" s="248"/>
      <c r="S184" s="248"/>
      <c r="T184" s="24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0" t="s">
        <v>150</v>
      </c>
      <c r="AU184" s="250" t="s">
        <v>148</v>
      </c>
      <c r="AV184" s="14" t="s">
        <v>148</v>
      </c>
      <c r="AW184" s="14" t="s">
        <v>30</v>
      </c>
      <c r="AX184" s="14" t="s">
        <v>81</v>
      </c>
      <c r="AY184" s="250" t="s">
        <v>140</v>
      </c>
    </row>
    <row r="185" s="2" customFormat="1" ht="16.5" customHeight="1">
      <c r="A185" s="38"/>
      <c r="B185" s="39"/>
      <c r="C185" s="215" t="s">
        <v>199</v>
      </c>
      <c r="D185" s="215" t="s">
        <v>143</v>
      </c>
      <c r="E185" s="216" t="s">
        <v>200</v>
      </c>
      <c r="F185" s="217" t="s">
        <v>201</v>
      </c>
      <c r="G185" s="218" t="s">
        <v>168</v>
      </c>
      <c r="H185" s="219">
        <v>1</v>
      </c>
      <c r="I185" s="220"/>
      <c r="J185" s="221">
        <f>ROUND(I185*H185,2)</f>
        <v>0</v>
      </c>
      <c r="K185" s="222"/>
      <c r="L185" s="44"/>
      <c r="M185" s="223" t="s">
        <v>1</v>
      </c>
      <c r="N185" s="224" t="s">
        <v>39</v>
      </c>
      <c r="O185" s="91"/>
      <c r="P185" s="225">
        <f>O185*H185</f>
        <v>0</v>
      </c>
      <c r="Q185" s="225">
        <v>0.083409999999999998</v>
      </c>
      <c r="R185" s="225">
        <f>Q185*H185</f>
        <v>0.083409999999999998</v>
      </c>
      <c r="S185" s="225">
        <v>0</v>
      </c>
      <c r="T185" s="22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7" t="s">
        <v>147</v>
      </c>
      <c r="AT185" s="227" t="s">
        <v>143</v>
      </c>
      <c r="AU185" s="227" t="s">
        <v>148</v>
      </c>
      <c r="AY185" s="17" t="s">
        <v>140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7" t="s">
        <v>148</v>
      </c>
      <c r="BK185" s="228">
        <f>ROUND(I185*H185,2)</f>
        <v>0</v>
      </c>
      <c r="BL185" s="17" t="s">
        <v>147</v>
      </c>
      <c r="BM185" s="227" t="s">
        <v>202</v>
      </c>
    </row>
    <row r="186" s="13" customFormat="1">
      <c r="A186" s="13"/>
      <c r="B186" s="229"/>
      <c r="C186" s="230"/>
      <c r="D186" s="231" t="s">
        <v>150</v>
      </c>
      <c r="E186" s="232" t="s">
        <v>1</v>
      </c>
      <c r="F186" s="233" t="s">
        <v>203</v>
      </c>
      <c r="G186" s="230"/>
      <c r="H186" s="232" t="s">
        <v>1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150</v>
      </c>
      <c r="AU186" s="239" t="s">
        <v>148</v>
      </c>
      <c r="AV186" s="13" t="s">
        <v>81</v>
      </c>
      <c r="AW186" s="13" t="s">
        <v>30</v>
      </c>
      <c r="AX186" s="13" t="s">
        <v>73</v>
      </c>
      <c r="AY186" s="239" t="s">
        <v>140</v>
      </c>
    </row>
    <row r="187" s="14" customFormat="1">
      <c r="A187" s="14"/>
      <c r="B187" s="240"/>
      <c r="C187" s="241"/>
      <c r="D187" s="231" t="s">
        <v>150</v>
      </c>
      <c r="E187" s="242" t="s">
        <v>1</v>
      </c>
      <c r="F187" s="243" t="s">
        <v>81</v>
      </c>
      <c r="G187" s="241"/>
      <c r="H187" s="244">
        <v>1</v>
      </c>
      <c r="I187" s="245"/>
      <c r="J187" s="241"/>
      <c r="K187" s="241"/>
      <c r="L187" s="246"/>
      <c r="M187" s="247"/>
      <c r="N187" s="248"/>
      <c r="O187" s="248"/>
      <c r="P187" s="248"/>
      <c r="Q187" s="248"/>
      <c r="R187" s="248"/>
      <c r="S187" s="248"/>
      <c r="T187" s="24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0" t="s">
        <v>150</v>
      </c>
      <c r="AU187" s="250" t="s">
        <v>148</v>
      </c>
      <c r="AV187" s="14" t="s">
        <v>148</v>
      </c>
      <c r="AW187" s="14" t="s">
        <v>30</v>
      </c>
      <c r="AX187" s="14" t="s">
        <v>81</v>
      </c>
      <c r="AY187" s="250" t="s">
        <v>140</v>
      </c>
    </row>
    <row r="188" s="2" customFormat="1" ht="21.75" customHeight="1">
      <c r="A188" s="38"/>
      <c r="B188" s="39"/>
      <c r="C188" s="215" t="s">
        <v>204</v>
      </c>
      <c r="D188" s="215" t="s">
        <v>143</v>
      </c>
      <c r="E188" s="216" t="s">
        <v>205</v>
      </c>
      <c r="F188" s="217" t="s">
        <v>206</v>
      </c>
      <c r="G188" s="218" t="s">
        <v>168</v>
      </c>
      <c r="H188" s="219">
        <v>0.40000000000000002</v>
      </c>
      <c r="I188" s="220"/>
      <c r="J188" s="221">
        <f>ROUND(I188*H188,2)</f>
        <v>0</v>
      </c>
      <c r="K188" s="222"/>
      <c r="L188" s="44"/>
      <c r="M188" s="223" t="s">
        <v>1</v>
      </c>
      <c r="N188" s="224" t="s">
        <v>39</v>
      </c>
      <c r="O188" s="91"/>
      <c r="P188" s="225">
        <f>O188*H188</f>
        <v>0</v>
      </c>
      <c r="Q188" s="225">
        <v>0.26723000000000002</v>
      </c>
      <c r="R188" s="225">
        <f>Q188*H188</f>
        <v>0.10689200000000002</v>
      </c>
      <c r="S188" s="225">
        <v>0</v>
      </c>
      <c r="T188" s="22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7" t="s">
        <v>147</v>
      </c>
      <c r="AT188" s="227" t="s">
        <v>143</v>
      </c>
      <c r="AU188" s="227" t="s">
        <v>148</v>
      </c>
      <c r="AY188" s="17" t="s">
        <v>140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17" t="s">
        <v>148</v>
      </c>
      <c r="BK188" s="228">
        <f>ROUND(I188*H188,2)</f>
        <v>0</v>
      </c>
      <c r="BL188" s="17" t="s">
        <v>147</v>
      </c>
      <c r="BM188" s="227" t="s">
        <v>207</v>
      </c>
    </row>
    <row r="189" s="13" customFormat="1">
      <c r="A189" s="13"/>
      <c r="B189" s="229"/>
      <c r="C189" s="230"/>
      <c r="D189" s="231" t="s">
        <v>150</v>
      </c>
      <c r="E189" s="232" t="s">
        <v>1</v>
      </c>
      <c r="F189" s="233" t="s">
        <v>208</v>
      </c>
      <c r="G189" s="230"/>
      <c r="H189" s="232" t="s">
        <v>1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150</v>
      </c>
      <c r="AU189" s="239" t="s">
        <v>148</v>
      </c>
      <c r="AV189" s="13" t="s">
        <v>81</v>
      </c>
      <c r="AW189" s="13" t="s">
        <v>30</v>
      </c>
      <c r="AX189" s="13" t="s">
        <v>73</v>
      </c>
      <c r="AY189" s="239" t="s">
        <v>140</v>
      </c>
    </row>
    <row r="190" s="14" customFormat="1">
      <c r="A190" s="14"/>
      <c r="B190" s="240"/>
      <c r="C190" s="241"/>
      <c r="D190" s="231" t="s">
        <v>150</v>
      </c>
      <c r="E190" s="242" t="s">
        <v>1</v>
      </c>
      <c r="F190" s="243" t="s">
        <v>209</v>
      </c>
      <c r="G190" s="241"/>
      <c r="H190" s="244">
        <v>0.40000000000000002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0" t="s">
        <v>150</v>
      </c>
      <c r="AU190" s="250" t="s">
        <v>148</v>
      </c>
      <c r="AV190" s="14" t="s">
        <v>148</v>
      </c>
      <c r="AW190" s="14" t="s">
        <v>30</v>
      </c>
      <c r="AX190" s="14" t="s">
        <v>81</v>
      </c>
      <c r="AY190" s="250" t="s">
        <v>140</v>
      </c>
    </row>
    <row r="191" s="12" customFormat="1" ht="22.8" customHeight="1">
      <c r="A191" s="12"/>
      <c r="B191" s="199"/>
      <c r="C191" s="200"/>
      <c r="D191" s="201" t="s">
        <v>72</v>
      </c>
      <c r="E191" s="213" t="s">
        <v>199</v>
      </c>
      <c r="F191" s="213" t="s">
        <v>210</v>
      </c>
      <c r="G191" s="200"/>
      <c r="H191" s="200"/>
      <c r="I191" s="203"/>
      <c r="J191" s="214">
        <f>BK191</f>
        <v>0</v>
      </c>
      <c r="K191" s="200"/>
      <c r="L191" s="205"/>
      <c r="M191" s="206"/>
      <c r="N191" s="207"/>
      <c r="O191" s="207"/>
      <c r="P191" s="208">
        <f>SUM(P192:P335)</f>
        <v>0</v>
      </c>
      <c r="Q191" s="207"/>
      <c r="R191" s="208">
        <f>SUM(R192:R335)</f>
        <v>3.03527747</v>
      </c>
      <c r="S191" s="207"/>
      <c r="T191" s="209">
        <f>SUM(T192:T335)</f>
        <v>0.0026224400000000002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0" t="s">
        <v>81</v>
      </c>
      <c r="AT191" s="211" t="s">
        <v>72</v>
      </c>
      <c r="AU191" s="211" t="s">
        <v>81</v>
      </c>
      <c r="AY191" s="210" t="s">
        <v>140</v>
      </c>
      <c r="BK191" s="212">
        <f>SUM(BK192:BK335)</f>
        <v>0</v>
      </c>
    </row>
    <row r="192" s="2" customFormat="1" ht="24.15" customHeight="1">
      <c r="A192" s="38"/>
      <c r="B192" s="39"/>
      <c r="C192" s="215" t="s">
        <v>211</v>
      </c>
      <c r="D192" s="215" t="s">
        <v>143</v>
      </c>
      <c r="E192" s="216" t="s">
        <v>212</v>
      </c>
      <c r="F192" s="217" t="s">
        <v>213</v>
      </c>
      <c r="G192" s="218" t="s">
        <v>168</v>
      </c>
      <c r="H192" s="219">
        <v>42.173999999999999</v>
      </c>
      <c r="I192" s="220"/>
      <c r="J192" s="221">
        <f>ROUND(I192*H192,2)</f>
        <v>0</v>
      </c>
      <c r="K192" s="222"/>
      <c r="L192" s="44"/>
      <c r="M192" s="223" t="s">
        <v>1</v>
      </c>
      <c r="N192" s="224" t="s">
        <v>39</v>
      </c>
      <c r="O192" s="91"/>
      <c r="P192" s="225">
        <f>O192*H192</f>
        <v>0</v>
      </c>
      <c r="Q192" s="225">
        <v>0.00025999999999999998</v>
      </c>
      <c r="R192" s="225">
        <f>Q192*H192</f>
        <v>0.010965239999999999</v>
      </c>
      <c r="S192" s="225">
        <v>0</v>
      </c>
      <c r="T192" s="22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7" t="s">
        <v>147</v>
      </c>
      <c r="AT192" s="227" t="s">
        <v>143</v>
      </c>
      <c r="AU192" s="227" t="s">
        <v>148</v>
      </c>
      <c r="AY192" s="17" t="s">
        <v>140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17" t="s">
        <v>148</v>
      </c>
      <c r="BK192" s="228">
        <f>ROUND(I192*H192,2)</f>
        <v>0</v>
      </c>
      <c r="BL192" s="17" t="s">
        <v>147</v>
      </c>
      <c r="BM192" s="227" t="s">
        <v>214</v>
      </c>
    </row>
    <row r="193" s="13" customFormat="1">
      <c r="A193" s="13"/>
      <c r="B193" s="229"/>
      <c r="C193" s="230"/>
      <c r="D193" s="231" t="s">
        <v>150</v>
      </c>
      <c r="E193" s="232" t="s">
        <v>1</v>
      </c>
      <c r="F193" s="233" t="s">
        <v>215</v>
      </c>
      <c r="G193" s="230"/>
      <c r="H193" s="232" t="s">
        <v>1</v>
      </c>
      <c r="I193" s="234"/>
      <c r="J193" s="230"/>
      <c r="K193" s="230"/>
      <c r="L193" s="235"/>
      <c r="M193" s="236"/>
      <c r="N193" s="237"/>
      <c r="O193" s="237"/>
      <c r="P193" s="237"/>
      <c r="Q193" s="237"/>
      <c r="R193" s="237"/>
      <c r="S193" s="237"/>
      <c r="T193" s="23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9" t="s">
        <v>150</v>
      </c>
      <c r="AU193" s="239" t="s">
        <v>148</v>
      </c>
      <c r="AV193" s="13" t="s">
        <v>81</v>
      </c>
      <c r="AW193" s="13" t="s">
        <v>30</v>
      </c>
      <c r="AX193" s="13" t="s">
        <v>73</v>
      </c>
      <c r="AY193" s="239" t="s">
        <v>140</v>
      </c>
    </row>
    <row r="194" s="14" customFormat="1">
      <c r="A194" s="14"/>
      <c r="B194" s="240"/>
      <c r="C194" s="241"/>
      <c r="D194" s="231" t="s">
        <v>150</v>
      </c>
      <c r="E194" s="242" t="s">
        <v>1</v>
      </c>
      <c r="F194" s="243" t="s">
        <v>216</v>
      </c>
      <c r="G194" s="241"/>
      <c r="H194" s="244">
        <v>7.2690000000000001</v>
      </c>
      <c r="I194" s="245"/>
      <c r="J194" s="241"/>
      <c r="K194" s="241"/>
      <c r="L194" s="246"/>
      <c r="M194" s="247"/>
      <c r="N194" s="248"/>
      <c r="O194" s="248"/>
      <c r="P194" s="248"/>
      <c r="Q194" s="248"/>
      <c r="R194" s="248"/>
      <c r="S194" s="248"/>
      <c r="T194" s="24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0" t="s">
        <v>150</v>
      </c>
      <c r="AU194" s="250" t="s">
        <v>148</v>
      </c>
      <c r="AV194" s="14" t="s">
        <v>148</v>
      </c>
      <c r="AW194" s="14" t="s">
        <v>30</v>
      </c>
      <c r="AX194" s="14" t="s">
        <v>73</v>
      </c>
      <c r="AY194" s="250" t="s">
        <v>140</v>
      </c>
    </row>
    <row r="195" s="13" customFormat="1">
      <c r="A195" s="13"/>
      <c r="B195" s="229"/>
      <c r="C195" s="230"/>
      <c r="D195" s="231" t="s">
        <v>150</v>
      </c>
      <c r="E195" s="232" t="s">
        <v>1</v>
      </c>
      <c r="F195" s="233" t="s">
        <v>217</v>
      </c>
      <c r="G195" s="230"/>
      <c r="H195" s="232" t="s">
        <v>1</v>
      </c>
      <c r="I195" s="234"/>
      <c r="J195" s="230"/>
      <c r="K195" s="230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150</v>
      </c>
      <c r="AU195" s="239" t="s">
        <v>148</v>
      </c>
      <c r="AV195" s="13" t="s">
        <v>81</v>
      </c>
      <c r="AW195" s="13" t="s">
        <v>30</v>
      </c>
      <c r="AX195" s="13" t="s">
        <v>73</v>
      </c>
      <c r="AY195" s="239" t="s">
        <v>140</v>
      </c>
    </row>
    <row r="196" s="14" customFormat="1">
      <c r="A196" s="14"/>
      <c r="B196" s="240"/>
      <c r="C196" s="241"/>
      <c r="D196" s="231" t="s">
        <v>150</v>
      </c>
      <c r="E196" s="242" t="s">
        <v>1</v>
      </c>
      <c r="F196" s="243" t="s">
        <v>218</v>
      </c>
      <c r="G196" s="241"/>
      <c r="H196" s="244">
        <v>0.89600000000000002</v>
      </c>
      <c r="I196" s="245"/>
      <c r="J196" s="241"/>
      <c r="K196" s="241"/>
      <c r="L196" s="246"/>
      <c r="M196" s="247"/>
      <c r="N196" s="248"/>
      <c r="O196" s="248"/>
      <c r="P196" s="248"/>
      <c r="Q196" s="248"/>
      <c r="R196" s="248"/>
      <c r="S196" s="248"/>
      <c r="T196" s="24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0" t="s">
        <v>150</v>
      </c>
      <c r="AU196" s="250" t="s">
        <v>148</v>
      </c>
      <c r="AV196" s="14" t="s">
        <v>148</v>
      </c>
      <c r="AW196" s="14" t="s">
        <v>30</v>
      </c>
      <c r="AX196" s="14" t="s">
        <v>73</v>
      </c>
      <c r="AY196" s="250" t="s">
        <v>140</v>
      </c>
    </row>
    <row r="197" s="13" customFormat="1">
      <c r="A197" s="13"/>
      <c r="B197" s="229"/>
      <c r="C197" s="230"/>
      <c r="D197" s="231" t="s">
        <v>150</v>
      </c>
      <c r="E197" s="232" t="s">
        <v>1</v>
      </c>
      <c r="F197" s="233" t="s">
        <v>219</v>
      </c>
      <c r="G197" s="230"/>
      <c r="H197" s="232" t="s">
        <v>1</v>
      </c>
      <c r="I197" s="234"/>
      <c r="J197" s="230"/>
      <c r="K197" s="230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150</v>
      </c>
      <c r="AU197" s="239" t="s">
        <v>148</v>
      </c>
      <c r="AV197" s="13" t="s">
        <v>81</v>
      </c>
      <c r="AW197" s="13" t="s">
        <v>30</v>
      </c>
      <c r="AX197" s="13" t="s">
        <v>73</v>
      </c>
      <c r="AY197" s="239" t="s">
        <v>140</v>
      </c>
    </row>
    <row r="198" s="14" customFormat="1">
      <c r="A198" s="14"/>
      <c r="B198" s="240"/>
      <c r="C198" s="241"/>
      <c r="D198" s="231" t="s">
        <v>150</v>
      </c>
      <c r="E198" s="242" t="s">
        <v>1</v>
      </c>
      <c r="F198" s="243" t="s">
        <v>220</v>
      </c>
      <c r="G198" s="241"/>
      <c r="H198" s="244">
        <v>2.4529999999999998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0" t="s">
        <v>150</v>
      </c>
      <c r="AU198" s="250" t="s">
        <v>148</v>
      </c>
      <c r="AV198" s="14" t="s">
        <v>148</v>
      </c>
      <c r="AW198" s="14" t="s">
        <v>30</v>
      </c>
      <c r="AX198" s="14" t="s">
        <v>73</v>
      </c>
      <c r="AY198" s="250" t="s">
        <v>140</v>
      </c>
    </row>
    <row r="199" s="13" customFormat="1">
      <c r="A199" s="13"/>
      <c r="B199" s="229"/>
      <c r="C199" s="230"/>
      <c r="D199" s="231" t="s">
        <v>150</v>
      </c>
      <c r="E199" s="232" t="s">
        <v>1</v>
      </c>
      <c r="F199" s="233" t="s">
        <v>221</v>
      </c>
      <c r="G199" s="230"/>
      <c r="H199" s="232" t="s">
        <v>1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150</v>
      </c>
      <c r="AU199" s="239" t="s">
        <v>148</v>
      </c>
      <c r="AV199" s="13" t="s">
        <v>81</v>
      </c>
      <c r="AW199" s="13" t="s">
        <v>30</v>
      </c>
      <c r="AX199" s="13" t="s">
        <v>73</v>
      </c>
      <c r="AY199" s="239" t="s">
        <v>140</v>
      </c>
    </row>
    <row r="200" s="14" customFormat="1">
      <c r="A200" s="14"/>
      <c r="B200" s="240"/>
      <c r="C200" s="241"/>
      <c r="D200" s="231" t="s">
        <v>150</v>
      </c>
      <c r="E200" s="242" t="s">
        <v>1</v>
      </c>
      <c r="F200" s="243" t="s">
        <v>222</v>
      </c>
      <c r="G200" s="241"/>
      <c r="H200" s="244">
        <v>4.8360000000000003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0" t="s">
        <v>150</v>
      </c>
      <c r="AU200" s="250" t="s">
        <v>148</v>
      </c>
      <c r="AV200" s="14" t="s">
        <v>148</v>
      </c>
      <c r="AW200" s="14" t="s">
        <v>30</v>
      </c>
      <c r="AX200" s="14" t="s">
        <v>73</v>
      </c>
      <c r="AY200" s="250" t="s">
        <v>140</v>
      </c>
    </row>
    <row r="201" s="13" customFormat="1">
      <c r="A201" s="13"/>
      <c r="B201" s="229"/>
      <c r="C201" s="230"/>
      <c r="D201" s="231" t="s">
        <v>150</v>
      </c>
      <c r="E201" s="232" t="s">
        <v>1</v>
      </c>
      <c r="F201" s="233" t="s">
        <v>223</v>
      </c>
      <c r="G201" s="230"/>
      <c r="H201" s="232" t="s">
        <v>1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150</v>
      </c>
      <c r="AU201" s="239" t="s">
        <v>148</v>
      </c>
      <c r="AV201" s="13" t="s">
        <v>81</v>
      </c>
      <c r="AW201" s="13" t="s">
        <v>30</v>
      </c>
      <c r="AX201" s="13" t="s">
        <v>73</v>
      </c>
      <c r="AY201" s="239" t="s">
        <v>140</v>
      </c>
    </row>
    <row r="202" s="14" customFormat="1">
      <c r="A202" s="14"/>
      <c r="B202" s="240"/>
      <c r="C202" s="241"/>
      <c r="D202" s="231" t="s">
        <v>150</v>
      </c>
      <c r="E202" s="242" t="s">
        <v>1</v>
      </c>
      <c r="F202" s="243" t="s">
        <v>224</v>
      </c>
      <c r="G202" s="241"/>
      <c r="H202" s="244">
        <v>10.307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0" t="s">
        <v>150</v>
      </c>
      <c r="AU202" s="250" t="s">
        <v>148</v>
      </c>
      <c r="AV202" s="14" t="s">
        <v>148</v>
      </c>
      <c r="AW202" s="14" t="s">
        <v>30</v>
      </c>
      <c r="AX202" s="14" t="s">
        <v>73</v>
      </c>
      <c r="AY202" s="250" t="s">
        <v>140</v>
      </c>
    </row>
    <row r="203" s="13" customFormat="1">
      <c r="A203" s="13"/>
      <c r="B203" s="229"/>
      <c r="C203" s="230"/>
      <c r="D203" s="231" t="s">
        <v>150</v>
      </c>
      <c r="E203" s="232" t="s">
        <v>1</v>
      </c>
      <c r="F203" s="233" t="s">
        <v>225</v>
      </c>
      <c r="G203" s="230"/>
      <c r="H203" s="232" t="s">
        <v>1</v>
      </c>
      <c r="I203" s="234"/>
      <c r="J203" s="230"/>
      <c r="K203" s="230"/>
      <c r="L203" s="235"/>
      <c r="M203" s="236"/>
      <c r="N203" s="237"/>
      <c r="O203" s="237"/>
      <c r="P203" s="237"/>
      <c r="Q203" s="237"/>
      <c r="R203" s="237"/>
      <c r="S203" s="237"/>
      <c r="T203" s="23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9" t="s">
        <v>150</v>
      </c>
      <c r="AU203" s="239" t="s">
        <v>148</v>
      </c>
      <c r="AV203" s="13" t="s">
        <v>81</v>
      </c>
      <c r="AW203" s="13" t="s">
        <v>30</v>
      </c>
      <c r="AX203" s="13" t="s">
        <v>73</v>
      </c>
      <c r="AY203" s="239" t="s">
        <v>140</v>
      </c>
    </row>
    <row r="204" s="14" customFormat="1">
      <c r="A204" s="14"/>
      <c r="B204" s="240"/>
      <c r="C204" s="241"/>
      <c r="D204" s="231" t="s">
        <v>150</v>
      </c>
      <c r="E204" s="242" t="s">
        <v>1</v>
      </c>
      <c r="F204" s="243" t="s">
        <v>226</v>
      </c>
      <c r="G204" s="241"/>
      <c r="H204" s="244">
        <v>16.413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0" t="s">
        <v>150</v>
      </c>
      <c r="AU204" s="250" t="s">
        <v>148</v>
      </c>
      <c r="AV204" s="14" t="s">
        <v>148</v>
      </c>
      <c r="AW204" s="14" t="s">
        <v>30</v>
      </c>
      <c r="AX204" s="14" t="s">
        <v>73</v>
      </c>
      <c r="AY204" s="250" t="s">
        <v>140</v>
      </c>
    </row>
    <row r="205" s="15" customFormat="1">
      <c r="A205" s="15"/>
      <c r="B205" s="251"/>
      <c r="C205" s="252"/>
      <c r="D205" s="231" t="s">
        <v>150</v>
      </c>
      <c r="E205" s="253" t="s">
        <v>1</v>
      </c>
      <c r="F205" s="254" t="s">
        <v>153</v>
      </c>
      <c r="G205" s="252"/>
      <c r="H205" s="255">
        <v>42.174000000000007</v>
      </c>
      <c r="I205" s="256"/>
      <c r="J205" s="252"/>
      <c r="K205" s="252"/>
      <c r="L205" s="257"/>
      <c r="M205" s="258"/>
      <c r="N205" s="259"/>
      <c r="O205" s="259"/>
      <c r="P205" s="259"/>
      <c r="Q205" s="259"/>
      <c r="R205" s="259"/>
      <c r="S205" s="259"/>
      <c r="T205" s="26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1" t="s">
        <v>150</v>
      </c>
      <c r="AU205" s="261" t="s">
        <v>148</v>
      </c>
      <c r="AV205" s="15" t="s">
        <v>147</v>
      </c>
      <c r="AW205" s="15" t="s">
        <v>30</v>
      </c>
      <c r="AX205" s="15" t="s">
        <v>81</v>
      </c>
      <c r="AY205" s="261" t="s">
        <v>140</v>
      </c>
    </row>
    <row r="206" s="2" customFormat="1" ht="21.75" customHeight="1">
      <c r="A206" s="38"/>
      <c r="B206" s="39"/>
      <c r="C206" s="215" t="s">
        <v>157</v>
      </c>
      <c r="D206" s="215" t="s">
        <v>143</v>
      </c>
      <c r="E206" s="216" t="s">
        <v>227</v>
      </c>
      <c r="F206" s="217" t="s">
        <v>228</v>
      </c>
      <c r="G206" s="218" t="s">
        <v>168</v>
      </c>
      <c r="H206" s="219">
        <v>42.173999999999999</v>
      </c>
      <c r="I206" s="220"/>
      <c r="J206" s="221">
        <f>ROUND(I206*H206,2)</f>
        <v>0</v>
      </c>
      <c r="K206" s="222"/>
      <c r="L206" s="44"/>
      <c r="M206" s="223" t="s">
        <v>1</v>
      </c>
      <c r="N206" s="224" t="s">
        <v>39</v>
      </c>
      <c r="O206" s="91"/>
      <c r="P206" s="225">
        <f>O206*H206</f>
        <v>0</v>
      </c>
      <c r="Q206" s="225">
        <v>0.0040000000000000001</v>
      </c>
      <c r="R206" s="225">
        <f>Q206*H206</f>
        <v>0.16869600000000001</v>
      </c>
      <c r="S206" s="225">
        <v>0</v>
      </c>
      <c r="T206" s="22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7" t="s">
        <v>147</v>
      </c>
      <c r="AT206" s="227" t="s">
        <v>143</v>
      </c>
      <c r="AU206" s="227" t="s">
        <v>148</v>
      </c>
      <c r="AY206" s="17" t="s">
        <v>140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17" t="s">
        <v>148</v>
      </c>
      <c r="BK206" s="228">
        <f>ROUND(I206*H206,2)</f>
        <v>0</v>
      </c>
      <c r="BL206" s="17" t="s">
        <v>147</v>
      </c>
      <c r="BM206" s="227" t="s">
        <v>229</v>
      </c>
    </row>
    <row r="207" s="13" customFormat="1">
      <c r="A207" s="13"/>
      <c r="B207" s="229"/>
      <c r="C207" s="230"/>
      <c r="D207" s="231" t="s">
        <v>150</v>
      </c>
      <c r="E207" s="232" t="s">
        <v>1</v>
      </c>
      <c r="F207" s="233" t="s">
        <v>215</v>
      </c>
      <c r="G207" s="230"/>
      <c r="H207" s="232" t="s">
        <v>1</v>
      </c>
      <c r="I207" s="234"/>
      <c r="J207" s="230"/>
      <c r="K207" s="230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150</v>
      </c>
      <c r="AU207" s="239" t="s">
        <v>148</v>
      </c>
      <c r="AV207" s="13" t="s">
        <v>81</v>
      </c>
      <c r="AW207" s="13" t="s">
        <v>30</v>
      </c>
      <c r="AX207" s="13" t="s">
        <v>73</v>
      </c>
      <c r="AY207" s="239" t="s">
        <v>140</v>
      </c>
    </row>
    <row r="208" s="14" customFormat="1">
      <c r="A208" s="14"/>
      <c r="B208" s="240"/>
      <c r="C208" s="241"/>
      <c r="D208" s="231" t="s">
        <v>150</v>
      </c>
      <c r="E208" s="242" t="s">
        <v>1</v>
      </c>
      <c r="F208" s="243" t="s">
        <v>216</v>
      </c>
      <c r="G208" s="241"/>
      <c r="H208" s="244">
        <v>7.2690000000000001</v>
      </c>
      <c r="I208" s="245"/>
      <c r="J208" s="241"/>
      <c r="K208" s="241"/>
      <c r="L208" s="246"/>
      <c r="M208" s="247"/>
      <c r="N208" s="248"/>
      <c r="O208" s="248"/>
      <c r="P208" s="248"/>
      <c r="Q208" s="248"/>
      <c r="R208" s="248"/>
      <c r="S208" s="248"/>
      <c r="T208" s="24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0" t="s">
        <v>150</v>
      </c>
      <c r="AU208" s="250" t="s">
        <v>148</v>
      </c>
      <c r="AV208" s="14" t="s">
        <v>148</v>
      </c>
      <c r="AW208" s="14" t="s">
        <v>30</v>
      </c>
      <c r="AX208" s="14" t="s">
        <v>73</v>
      </c>
      <c r="AY208" s="250" t="s">
        <v>140</v>
      </c>
    </row>
    <row r="209" s="13" customFormat="1">
      <c r="A209" s="13"/>
      <c r="B209" s="229"/>
      <c r="C209" s="230"/>
      <c r="D209" s="231" t="s">
        <v>150</v>
      </c>
      <c r="E209" s="232" t="s">
        <v>1</v>
      </c>
      <c r="F209" s="233" t="s">
        <v>217</v>
      </c>
      <c r="G209" s="230"/>
      <c r="H209" s="232" t="s">
        <v>1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150</v>
      </c>
      <c r="AU209" s="239" t="s">
        <v>148</v>
      </c>
      <c r="AV209" s="13" t="s">
        <v>81</v>
      </c>
      <c r="AW209" s="13" t="s">
        <v>30</v>
      </c>
      <c r="AX209" s="13" t="s">
        <v>73</v>
      </c>
      <c r="AY209" s="239" t="s">
        <v>140</v>
      </c>
    </row>
    <row r="210" s="14" customFormat="1">
      <c r="A210" s="14"/>
      <c r="B210" s="240"/>
      <c r="C210" s="241"/>
      <c r="D210" s="231" t="s">
        <v>150</v>
      </c>
      <c r="E210" s="242" t="s">
        <v>1</v>
      </c>
      <c r="F210" s="243" t="s">
        <v>218</v>
      </c>
      <c r="G210" s="241"/>
      <c r="H210" s="244">
        <v>0.89600000000000002</v>
      </c>
      <c r="I210" s="245"/>
      <c r="J210" s="241"/>
      <c r="K210" s="241"/>
      <c r="L210" s="246"/>
      <c r="M210" s="247"/>
      <c r="N210" s="248"/>
      <c r="O210" s="248"/>
      <c r="P210" s="248"/>
      <c r="Q210" s="248"/>
      <c r="R210" s="248"/>
      <c r="S210" s="248"/>
      <c r="T210" s="24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0" t="s">
        <v>150</v>
      </c>
      <c r="AU210" s="250" t="s">
        <v>148</v>
      </c>
      <c r="AV210" s="14" t="s">
        <v>148</v>
      </c>
      <c r="AW210" s="14" t="s">
        <v>30</v>
      </c>
      <c r="AX210" s="14" t="s">
        <v>73</v>
      </c>
      <c r="AY210" s="250" t="s">
        <v>140</v>
      </c>
    </row>
    <row r="211" s="13" customFormat="1">
      <c r="A211" s="13"/>
      <c r="B211" s="229"/>
      <c r="C211" s="230"/>
      <c r="D211" s="231" t="s">
        <v>150</v>
      </c>
      <c r="E211" s="232" t="s">
        <v>1</v>
      </c>
      <c r="F211" s="233" t="s">
        <v>219</v>
      </c>
      <c r="G211" s="230"/>
      <c r="H211" s="232" t="s">
        <v>1</v>
      </c>
      <c r="I211" s="234"/>
      <c r="J211" s="230"/>
      <c r="K211" s="230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150</v>
      </c>
      <c r="AU211" s="239" t="s">
        <v>148</v>
      </c>
      <c r="AV211" s="13" t="s">
        <v>81</v>
      </c>
      <c r="AW211" s="13" t="s">
        <v>30</v>
      </c>
      <c r="AX211" s="13" t="s">
        <v>73</v>
      </c>
      <c r="AY211" s="239" t="s">
        <v>140</v>
      </c>
    </row>
    <row r="212" s="14" customFormat="1">
      <c r="A212" s="14"/>
      <c r="B212" s="240"/>
      <c r="C212" s="241"/>
      <c r="D212" s="231" t="s">
        <v>150</v>
      </c>
      <c r="E212" s="242" t="s">
        <v>1</v>
      </c>
      <c r="F212" s="243" t="s">
        <v>220</v>
      </c>
      <c r="G212" s="241"/>
      <c r="H212" s="244">
        <v>2.4529999999999998</v>
      </c>
      <c r="I212" s="245"/>
      <c r="J212" s="241"/>
      <c r="K212" s="241"/>
      <c r="L212" s="246"/>
      <c r="M212" s="247"/>
      <c r="N212" s="248"/>
      <c r="O212" s="248"/>
      <c r="P212" s="248"/>
      <c r="Q212" s="248"/>
      <c r="R212" s="248"/>
      <c r="S212" s="248"/>
      <c r="T212" s="24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0" t="s">
        <v>150</v>
      </c>
      <c r="AU212" s="250" t="s">
        <v>148</v>
      </c>
      <c r="AV212" s="14" t="s">
        <v>148</v>
      </c>
      <c r="AW212" s="14" t="s">
        <v>30</v>
      </c>
      <c r="AX212" s="14" t="s">
        <v>73</v>
      </c>
      <c r="AY212" s="250" t="s">
        <v>140</v>
      </c>
    </row>
    <row r="213" s="13" customFormat="1">
      <c r="A213" s="13"/>
      <c r="B213" s="229"/>
      <c r="C213" s="230"/>
      <c r="D213" s="231" t="s">
        <v>150</v>
      </c>
      <c r="E213" s="232" t="s">
        <v>1</v>
      </c>
      <c r="F213" s="233" t="s">
        <v>221</v>
      </c>
      <c r="G213" s="230"/>
      <c r="H213" s="232" t="s">
        <v>1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150</v>
      </c>
      <c r="AU213" s="239" t="s">
        <v>148</v>
      </c>
      <c r="AV213" s="13" t="s">
        <v>81</v>
      </c>
      <c r="AW213" s="13" t="s">
        <v>30</v>
      </c>
      <c r="AX213" s="13" t="s">
        <v>73</v>
      </c>
      <c r="AY213" s="239" t="s">
        <v>140</v>
      </c>
    </row>
    <row r="214" s="14" customFormat="1">
      <c r="A214" s="14"/>
      <c r="B214" s="240"/>
      <c r="C214" s="241"/>
      <c r="D214" s="231" t="s">
        <v>150</v>
      </c>
      <c r="E214" s="242" t="s">
        <v>1</v>
      </c>
      <c r="F214" s="243" t="s">
        <v>222</v>
      </c>
      <c r="G214" s="241"/>
      <c r="H214" s="244">
        <v>4.8360000000000003</v>
      </c>
      <c r="I214" s="245"/>
      <c r="J214" s="241"/>
      <c r="K214" s="241"/>
      <c r="L214" s="246"/>
      <c r="M214" s="247"/>
      <c r="N214" s="248"/>
      <c r="O214" s="248"/>
      <c r="P214" s="248"/>
      <c r="Q214" s="248"/>
      <c r="R214" s="248"/>
      <c r="S214" s="248"/>
      <c r="T214" s="24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0" t="s">
        <v>150</v>
      </c>
      <c r="AU214" s="250" t="s">
        <v>148</v>
      </c>
      <c r="AV214" s="14" t="s">
        <v>148</v>
      </c>
      <c r="AW214" s="14" t="s">
        <v>30</v>
      </c>
      <c r="AX214" s="14" t="s">
        <v>73</v>
      </c>
      <c r="AY214" s="250" t="s">
        <v>140</v>
      </c>
    </row>
    <row r="215" s="13" customFormat="1">
      <c r="A215" s="13"/>
      <c r="B215" s="229"/>
      <c r="C215" s="230"/>
      <c r="D215" s="231" t="s">
        <v>150</v>
      </c>
      <c r="E215" s="232" t="s">
        <v>1</v>
      </c>
      <c r="F215" s="233" t="s">
        <v>223</v>
      </c>
      <c r="G215" s="230"/>
      <c r="H215" s="232" t="s">
        <v>1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150</v>
      </c>
      <c r="AU215" s="239" t="s">
        <v>148</v>
      </c>
      <c r="AV215" s="13" t="s">
        <v>81</v>
      </c>
      <c r="AW215" s="13" t="s">
        <v>30</v>
      </c>
      <c r="AX215" s="13" t="s">
        <v>73</v>
      </c>
      <c r="AY215" s="239" t="s">
        <v>140</v>
      </c>
    </row>
    <row r="216" s="14" customFormat="1">
      <c r="A216" s="14"/>
      <c r="B216" s="240"/>
      <c r="C216" s="241"/>
      <c r="D216" s="231" t="s">
        <v>150</v>
      </c>
      <c r="E216" s="242" t="s">
        <v>1</v>
      </c>
      <c r="F216" s="243" t="s">
        <v>224</v>
      </c>
      <c r="G216" s="241"/>
      <c r="H216" s="244">
        <v>10.307</v>
      </c>
      <c r="I216" s="245"/>
      <c r="J216" s="241"/>
      <c r="K216" s="241"/>
      <c r="L216" s="246"/>
      <c r="M216" s="247"/>
      <c r="N216" s="248"/>
      <c r="O216" s="248"/>
      <c r="P216" s="248"/>
      <c r="Q216" s="248"/>
      <c r="R216" s="248"/>
      <c r="S216" s="248"/>
      <c r="T216" s="24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0" t="s">
        <v>150</v>
      </c>
      <c r="AU216" s="250" t="s">
        <v>148</v>
      </c>
      <c r="AV216" s="14" t="s">
        <v>148</v>
      </c>
      <c r="AW216" s="14" t="s">
        <v>30</v>
      </c>
      <c r="AX216" s="14" t="s">
        <v>73</v>
      </c>
      <c r="AY216" s="250" t="s">
        <v>140</v>
      </c>
    </row>
    <row r="217" s="13" customFormat="1">
      <c r="A217" s="13"/>
      <c r="B217" s="229"/>
      <c r="C217" s="230"/>
      <c r="D217" s="231" t="s">
        <v>150</v>
      </c>
      <c r="E217" s="232" t="s">
        <v>1</v>
      </c>
      <c r="F217" s="233" t="s">
        <v>225</v>
      </c>
      <c r="G217" s="230"/>
      <c r="H217" s="232" t="s">
        <v>1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150</v>
      </c>
      <c r="AU217" s="239" t="s">
        <v>148</v>
      </c>
      <c r="AV217" s="13" t="s">
        <v>81</v>
      </c>
      <c r="AW217" s="13" t="s">
        <v>30</v>
      </c>
      <c r="AX217" s="13" t="s">
        <v>73</v>
      </c>
      <c r="AY217" s="239" t="s">
        <v>140</v>
      </c>
    </row>
    <row r="218" s="14" customFormat="1">
      <c r="A218" s="14"/>
      <c r="B218" s="240"/>
      <c r="C218" s="241"/>
      <c r="D218" s="231" t="s">
        <v>150</v>
      </c>
      <c r="E218" s="242" t="s">
        <v>1</v>
      </c>
      <c r="F218" s="243" t="s">
        <v>226</v>
      </c>
      <c r="G218" s="241"/>
      <c r="H218" s="244">
        <v>16.413</v>
      </c>
      <c r="I218" s="245"/>
      <c r="J218" s="241"/>
      <c r="K218" s="241"/>
      <c r="L218" s="246"/>
      <c r="M218" s="247"/>
      <c r="N218" s="248"/>
      <c r="O218" s="248"/>
      <c r="P218" s="248"/>
      <c r="Q218" s="248"/>
      <c r="R218" s="248"/>
      <c r="S218" s="248"/>
      <c r="T218" s="24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0" t="s">
        <v>150</v>
      </c>
      <c r="AU218" s="250" t="s">
        <v>148</v>
      </c>
      <c r="AV218" s="14" t="s">
        <v>148</v>
      </c>
      <c r="AW218" s="14" t="s">
        <v>30</v>
      </c>
      <c r="AX218" s="14" t="s">
        <v>73</v>
      </c>
      <c r="AY218" s="250" t="s">
        <v>140</v>
      </c>
    </row>
    <row r="219" s="15" customFormat="1">
      <c r="A219" s="15"/>
      <c r="B219" s="251"/>
      <c r="C219" s="252"/>
      <c r="D219" s="231" t="s">
        <v>150</v>
      </c>
      <c r="E219" s="253" t="s">
        <v>1</v>
      </c>
      <c r="F219" s="254" t="s">
        <v>153</v>
      </c>
      <c r="G219" s="252"/>
      <c r="H219" s="255">
        <v>42.174000000000007</v>
      </c>
      <c r="I219" s="256"/>
      <c r="J219" s="252"/>
      <c r="K219" s="252"/>
      <c r="L219" s="257"/>
      <c r="M219" s="258"/>
      <c r="N219" s="259"/>
      <c r="O219" s="259"/>
      <c r="P219" s="259"/>
      <c r="Q219" s="259"/>
      <c r="R219" s="259"/>
      <c r="S219" s="259"/>
      <c r="T219" s="260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1" t="s">
        <v>150</v>
      </c>
      <c r="AU219" s="261" t="s">
        <v>148</v>
      </c>
      <c r="AV219" s="15" t="s">
        <v>147</v>
      </c>
      <c r="AW219" s="15" t="s">
        <v>30</v>
      </c>
      <c r="AX219" s="15" t="s">
        <v>81</v>
      </c>
      <c r="AY219" s="261" t="s">
        <v>140</v>
      </c>
    </row>
    <row r="220" s="2" customFormat="1" ht="21.75" customHeight="1">
      <c r="A220" s="38"/>
      <c r="B220" s="39"/>
      <c r="C220" s="215" t="s">
        <v>230</v>
      </c>
      <c r="D220" s="215" t="s">
        <v>143</v>
      </c>
      <c r="E220" s="216" t="s">
        <v>231</v>
      </c>
      <c r="F220" s="217" t="s">
        <v>232</v>
      </c>
      <c r="G220" s="218" t="s">
        <v>168</v>
      </c>
      <c r="H220" s="219">
        <v>1.3999999999999999</v>
      </c>
      <c r="I220" s="220"/>
      <c r="J220" s="221">
        <f>ROUND(I220*H220,2)</f>
        <v>0</v>
      </c>
      <c r="K220" s="222"/>
      <c r="L220" s="44"/>
      <c r="M220" s="223" t="s">
        <v>1</v>
      </c>
      <c r="N220" s="224" t="s">
        <v>39</v>
      </c>
      <c r="O220" s="91"/>
      <c r="P220" s="225">
        <f>O220*H220</f>
        <v>0</v>
      </c>
      <c r="Q220" s="225">
        <v>0.037999999999999999</v>
      </c>
      <c r="R220" s="225">
        <f>Q220*H220</f>
        <v>0.053199999999999997</v>
      </c>
      <c r="S220" s="225">
        <v>0</v>
      </c>
      <c r="T220" s="22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7" t="s">
        <v>147</v>
      </c>
      <c r="AT220" s="227" t="s">
        <v>143</v>
      </c>
      <c r="AU220" s="227" t="s">
        <v>148</v>
      </c>
      <c r="AY220" s="17" t="s">
        <v>140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17" t="s">
        <v>148</v>
      </c>
      <c r="BK220" s="228">
        <f>ROUND(I220*H220,2)</f>
        <v>0</v>
      </c>
      <c r="BL220" s="17" t="s">
        <v>147</v>
      </c>
      <c r="BM220" s="227" t="s">
        <v>233</v>
      </c>
    </row>
    <row r="221" s="13" customFormat="1">
      <c r="A221" s="13"/>
      <c r="B221" s="229"/>
      <c r="C221" s="230"/>
      <c r="D221" s="231" t="s">
        <v>150</v>
      </c>
      <c r="E221" s="232" t="s">
        <v>1</v>
      </c>
      <c r="F221" s="233" t="s">
        <v>234</v>
      </c>
      <c r="G221" s="230"/>
      <c r="H221" s="232" t="s">
        <v>1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150</v>
      </c>
      <c r="AU221" s="239" t="s">
        <v>148</v>
      </c>
      <c r="AV221" s="13" t="s">
        <v>81</v>
      </c>
      <c r="AW221" s="13" t="s">
        <v>30</v>
      </c>
      <c r="AX221" s="13" t="s">
        <v>73</v>
      </c>
      <c r="AY221" s="239" t="s">
        <v>140</v>
      </c>
    </row>
    <row r="222" s="14" customFormat="1">
      <c r="A222" s="14"/>
      <c r="B222" s="240"/>
      <c r="C222" s="241"/>
      <c r="D222" s="231" t="s">
        <v>150</v>
      </c>
      <c r="E222" s="242" t="s">
        <v>1</v>
      </c>
      <c r="F222" s="243" t="s">
        <v>235</v>
      </c>
      <c r="G222" s="241"/>
      <c r="H222" s="244">
        <v>1.3999999999999999</v>
      </c>
      <c r="I222" s="245"/>
      <c r="J222" s="241"/>
      <c r="K222" s="241"/>
      <c r="L222" s="246"/>
      <c r="M222" s="247"/>
      <c r="N222" s="248"/>
      <c r="O222" s="248"/>
      <c r="P222" s="248"/>
      <c r="Q222" s="248"/>
      <c r="R222" s="248"/>
      <c r="S222" s="248"/>
      <c r="T222" s="24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0" t="s">
        <v>150</v>
      </c>
      <c r="AU222" s="250" t="s">
        <v>148</v>
      </c>
      <c r="AV222" s="14" t="s">
        <v>148</v>
      </c>
      <c r="AW222" s="14" t="s">
        <v>30</v>
      </c>
      <c r="AX222" s="14" t="s">
        <v>73</v>
      </c>
      <c r="AY222" s="250" t="s">
        <v>140</v>
      </c>
    </row>
    <row r="223" s="15" customFormat="1">
      <c r="A223" s="15"/>
      <c r="B223" s="251"/>
      <c r="C223" s="252"/>
      <c r="D223" s="231" t="s">
        <v>150</v>
      </c>
      <c r="E223" s="253" t="s">
        <v>1</v>
      </c>
      <c r="F223" s="254" t="s">
        <v>153</v>
      </c>
      <c r="G223" s="252"/>
      <c r="H223" s="255">
        <v>1.3999999999999999</v>
      </c>
      <c r="I223" s="256"/>
      <c r="J223" s="252"/>
      <c r="K223" s="252"/>
      <c r="L223" s="257"/>
      <c r="M223" s="258"/>
      <c r="N223" s="259"/>
      <c r="O223" s="259"/>
      <c r="P223" s="259"/>
      <c r="Q223" s="259"/>
      <c r="R223" s="259"/>
      <c r="S223" s="259"/>
      <c r="T223" s="260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1" t="s">
        <v>150</v>
      </c>
      <c r="AU223" s="261" t="s">
        <v>148</v>
      </c>
      <c r="AV223" s="15" t="s">
        <v>147</v>
      </c>
      <c r="AW223" s="15" t="s">
        <v>30</v>
      </c>
      <c r="AX223" s="15" t="s">
        <v>81</v>
      </c>
      <c r="AY223" s="261" t="s">
        <v>140</v>
      </c>
    </row>
    <row r="224" s="2" customFormat="1" ht="24.15" customHeight="1">
      <c r="A224" s="38"/>
      <c r="B224" s="39"/>
      <c r="C224" s="215" t="s">
        <v>236</v>
      </c>
      <c r="D224" s="215" t="s">
        <v>143</v>
      </c>
      <c r="E224" s="216" t="s">
        <v>237</v>
      </c>
      <c r="F224" s="217" t="s">
        <v>238</v>
      </c>
      <c r="G224" s="218" t="s">
        <v>168</v>
      </c>
      <c r="H224" s="219">
        <v>52.018999999999998</v>
      </c>
      <c r="I224" s="220"/>
      <c r="J224" s="221">
        <f>ROUND(I224*H224,2)</f>
        <v>0</v>
      </c>
      <c r="K224" s="222"/>
      <c r="L224" s="44"/>
      <c r="M224" s="223" t="s">
        <v>1</v>
      </c>
      <c r="N224" s="224" t="s">
        <v>39</v>
      </c>
      <c r="O224" s="91"/>
      <c r="P224" s="225">
        <f>O224*H224</f>
        <v>0</v>
      </c>
      <c r="Q224" s="225">
        <v>0.0073499999999999998</v>
      </c>
      <c r="R224" s="225">
        <f>Q224*H224</f>
        <v>0.38233964999999998</v>
      </c>
      <c r="S224" s="225">
        <v>0</v>
      </c>
      <c r="T224" s="22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7" t="s">
        <v>147</v>
      </c>
      <c r="AT224" s="227" t="s">
        <v>143</v>
      </c>
      <c r="AU224" s="227" t="s">
        <v>148</v>
      </c>
      <c r="AY224" s="17" t="s">
        <v>140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7" t="s">
        <v>148</v>
      </c>
      <c r="BK224" s="228">
        <f>ROUND(I224*H224,2)</f>
        <v>0</v>
      </c>
      <c r="BL224" s="17" t="s">
        <v>147</v>
      </c>
      <c r="BM224" s="227" t="s">
        <v>239</v>
      </c>
    </row>
    <row r="225" s="13" customFormat="1">
      <c r="A225" s="13"/>
      <c r="B225" s="229"/>
      <c r="C225" s="230"/>
      <c r="D225" s="231" t="s">
        <v>150</v>
      </c>
      <c r="E225" s="232" t="s">
        <v>1</v>
      </c>
      <c r="F225" s="233" t="s">
        <v>240</v>
      </c>
      <c r="G225" s="230"/>
      <c r="H225" s="232" t="s">
        <v>1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150</v>
      </c>
      <c r="AU225" s="239" t="s">
        <v>148</v>
      </c>
      <c r="AV225" s="13" t="s">
        <v>81</v>
      </c>
      <c r="AW225" s="13" t="s">
        <v>30</v>
      </c>
      <c r="AX225" s="13" t="s">
        <v>73</v>
      </c>
      <c r="AY225" s="239" t="s">
        <v>140</v>
      </c>
    </row>
    <row r="226" s="14" customFormat="1">
      <c r="A226" s="14"/>
      <c r="B226" s="240"/>
      <c r="C226" s="241"/>
      <c r="D226" s="231" t="s">
        <v>150</v>
      </c>
      <c r="E226" s="242" t="s">
        <v>1</v>
      </c>
      <c r="F226" s="243" t="s">
        <v>241</v>
      </c>
      <c r="G226" s="241"/>
      <c r="H226" s="244">
        <v>1.575</v>
      </c>
      <c r="I226" s="245"/>
      <c r="J226" s="241"/>
      <c r="K226" s="241"/>
      <c r="L226" s="246"/>
      <c r="M226" s="247"/>
      <c r="N226" s="248"/>
      <c r="O226" s="248"/>
      <c r="P226" s="248"/>
      <c r="Q226" s="248"/>
      <c r="R226" s="248"/>
      <c r="S226" s="248"/>
      <c r="T226" s="24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0" t="s">
        <v>150</v>
      </c>
      <c r="AU226" s="250" t="s">
        <v>148</v>
      </c>
      <c r="AV226" s="14" t="s">
        <v>148</v>
      </c>
      <c r="AW226" s="14" t="s">
        <v>30</v>
      </c>
      <c r="AX226" s="14" t="s">
        <v>73</v>
      </c>
      <c r="AY226" s="250" t="s">
        <v>140</v>
      </c>
    </row>
    <row r="227" s="13" customFormat="1">
      <c r="A227" s="13"/>
      <c r="B227" s="229"/>
      <c r="C227" s="230"/>
      <c r="D227" s="231" t="s">
        <v>150</v>
      </c>
      <c r="E227" s="232" t="s">
        <v>1</v>
      </c>
      <c r="F227" s="233" t="s">
        <v>242</v>
      </c>
      <c r="G227" s="230"/>
      <c r="H227" s="232" t="s">
        <v>1</v>
      </c>
      <c r="I227" s="234"/>
      <c r="J227" s="230"/>
      <c r="K227" s="230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150</v>
      </c>
      <c r="AU227" s="239" t="s">
        <v>148</v>
      </c>
      <c r="AV227" s="13" t="s">
        <v>81</v>
      </c>
      <c r="AW227" s="13" t="s">
        <v>30</v>
      </c>
      <c r="AX227" s="13" t="s">
        <v>73</v>
      </c>
      <c r="AY227" s="239" t="s">
        <v>140</v>
      </c>
    </row>
    <row r="228" s="14" customFormat="1">
      <c r="A228" s="14"/>
      <c r="B228" s="240"/>
      <c r="C228" s="241"/>
      <c r="D228" s="231" t="s">
        <v>150</v>
      </c>
      <c r="E228" s="242" t="s">
        <v>1</v>
      </c>
      <c r="F228" s="243" t="s">
        <v>243</v>
      </c>
      <c r="G228" s="241"/>
      <c r="H228" s="244">
        <v>4</v>
      </c>
      <c r="I228" s="245"/>
      <c r="J228" s="241"/>
      <c r="K228" s="241"/>
      <c r="L228" s="246"/>
      <c r="M228" s="247"/>
      <c r="N228" s="248"/>
      <c r="O228" s="248"/>
      <c r="P228" s="248"/>
      <c r="Q228" s="248"/>
      <c r="R228" s="248"/>
      <c r="S228" s="248"/>
      <c r="T228" s="24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0" t="s">
        <v>150</v>
      </c>
      <c r="AU228" s="250" t="s">
        <v>148</v>
      </c>
      <c r="AV228" s="14" t="s">
        <v>148</v>
      </c>
      <c r="AW228" s="14" t="s">
        <v>30</v>
      </c>
      <c r="AX228" s="14" t="s">
        <v>73</v>
      </c>
      <c r="AY228" s="250" t="s">
        <v>140</v>
      </c>
    </row>
    <row r="229" s="13" customFormat="1">
      <c r="A229" s="13"/>
      <c r="B229" s="229"/>
      <c r="C229" s="230"/>
      <c r="D229" s="231" t="s">
        <v>150</v>
      </c>
      <c r="E229" s="232" t="s">
        <v>1</v>
      </c>
      <c r="F229" s="233" t="s">
        <v>234</v>
      </c>
      <c r="G229" s="230"/>
      <c r="H229" s="232" t="s">
        <v>1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150</v>
      </c>
      <c r="AU229" s="239" t="s">
        <v>148</v>
      </c>
      <c r="AV229" s="13" t="s">
        <v>81</v>
      </c>
      <c r="AW229" s="13" t="s">
        <v>30</v>
      </c>
      <c r="AX229" s="13" t="s">
        <v>73</v>
      </c>
      <c r="AY229" s="239" t="s">
        <v>140</v>
      </c>
    </row>
    <row r="230" s="14" customFormat="1">
      <c r="A230" s="14"/>
      <c r="B230" s="240"/>
      <c r="C230" s="241"/>
      <c r="D230" s="231" t="s">
        <v>150</v>
      </c>
      <c r="E230" s="242" t="s">
        <v>1</v>
      </c>
      <c r="F230" s="243" t="s">
        <v>244</v>
      </c>
      <c r="G230" s="241"/>
      <c r="H230" s="244">
        <v>12.5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0" t="s">
        <v>150</v>
      </c>
      <c r="AU230" s="250" t="s">
        <v>148</v>
      </c>
      <c r="AV230" s="14" t="s">
        <v>148</v>
      </c>
      <c r="AW230" s="14" t="s">
        <v>30</v>
      </c>
      <c r="AX230" s="14" t="s">
        <v>73</v>
      </c>
      <c r="AY230" s="250" t="s">
        <v>140</v>
      </c>
    </row>
    <row r="231" s="13" customFormat="1">
      <c r="A231" s="13"/>
      <c r="B231" s="229"/>
      <c r="C231" s="230"/>
      <c r="D231" s="231" t="s">
        <v>150</v>
      </c>
      <c r="E231" s="232" t="s">
        <v>1</v>
      </c>
      <c r="F231" s="233" t="s">
        <v>245</v>
      </c>
      <c r="G231" s="230"/>
      <c r="H231" s="232" t="s">
        <v>1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150</v>
      </c>
      <c r="AU231" s="239" t="s">
        <v>148</v>
      </c>
      <c r="AV231" s="13" t="s">
        <v>81</v>
      </c>
      <c r="AW231" s="13" t="s">
        <v>30</v>
      </c>
      <c r="AX231" s="13" t="s">
        <v>73</v>
      </c>
      <c r="AY231" s="239" t="s">
        <v>140</v>
      </c>
    </row>
    <row r="232" s="13" customFormat="1">
      <c r="A232" s="13"/>
      <c r="B232" s="229"/>
      <c r="C232" s="230"/>
      <c r="D232" s="231" t="s">
        <v>150</v>
      </c>
      <c r="E232" s="232" t="s">
        <v>1</v>
      </c>
      <c r="F232" s="233" t="s">
        <v>170</v>
      </c>
      <c r="G232" s="230"/>
      <c r="H232" s="232" t="s">
        <v>1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150</v>
      </c>
      <c r="AU232" s="239" t="s">
        <v>148</v>
      </c>
      <c r="AV232" s="13" t="s">
        <v>81</v>
      </c>
      <c r="AW232" s="13" t="s">
        <v>30</v>
      </c>
      <c r="AX232" s="13" t="s">
        <v>73</v>
      </c>
      <c r="AY232" s="239" t="s">
        <v>140</v>
      </c>
    </row>
    <row r="233" s="14" customFormat="1">
      <c r="A233" s="14"/>
      <c r="B233" s="240"/>
      <c r="C233" s="241"/>
      <c r="D233" s="231" t="s">
        <v>150</v>
      </c>
      <c r="E233" s="242" t="s">
        <v>1</v>
      </c>
      <c r="F233" s="243" t="s">
        <v>171</v>
      </c>
      <c r="G233" s="241"/>
      <c r="H233" s="244">
        <v>2.0590000000000002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0" t="s">
        <v>150</v>
      </c>
      <c r="AU233" s="250" t="s">
        <v>148</v>
      </c>
      <c r="AV233" s="14" t="s">
        <v>148</v>
      </c>
      <c r="AW233" s="14" t="s">
        <v>30</v>
      </c>
      <c r="AX233" s="14" t="s">
        <v>73</v>
      </c>
      <c r="AY233" s="250" t="s">
        <v>140</v>
      </c>
    </row>
    <row r="234" s="13" customFormat="1">
      <c r="A234" s="13"/>
      <c r="B234" s="229"/>
      <c r="C234" s="230"/>
      <c r="D234" s="231" t="s">
        <v>150</v>
      </c>
      <c r="E234" s="232" t="s">
        <v>1</v>
      </c>
      <c r="F234" s="233" t="s">
        <v>246</v>
      </c>
      <c r="G234" s="230"/>
      <c r="H234" s="232" t="s">
        <v>1</v>
      </c>
      <c r="I234" s="234"/>
      <c r="J234" s="230"/>
      <c r="K234" s="230"/>
      <c r="L234" s="235"/>
      <c r="M234" s="236"/>
      <c r="N234" s="237"/>
      <c r="O234" s="237"/>
      <c r="P234" s="237"/>
      <c r="Q234" s="237"/>
      <c r="R234" s="237"/>
      <c r="S234" s="237"/>
      <c r="T234" s="23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9" t="s">
        <v>150</v>
      </c>
      <c r="AU234" s="239" t="s">
        <v>148</v>
      </c>
      <c r="AV234" s="13" t="s">
        <v>81</v>
      </c>
      <c r="AW234" s="13" t="s">
        <v>30</v>
      </c>
      <c r="AX234" s="13" t="s">
        <v>73</v>
      </c>
      <c r="AY234" s="239" t="s">
        <v>140</v>
      </c>
    </row>
    <row r="235" s="14" customFormat="1">
      <c r="A235" s="14"/>
      <c r="B235" s="240"/>
      <c r="C235" s="241"/>
      <c r="D235" s="231" t="s">
        <v>150</v>
      </c>
      <c r="E235" s="242" t="s">
        <v>1</v>
      </c>
      <c r="F235" s="243" t="s">
        <v>247</v>
      </c>
      <c r="G235" s="241"/>
      <c r="H235" s="244">
        <v>36.478000000000002</v>
      </c>
      <c r="I235" s="245"/>
      <c r="J235" s="241"/>
      <c r="K235" s="241"/>
      <c r="L235" s="246"/>
      <c r="M235" s="247"/>
      <c r="N235" s="248"/>
      <c r="O235" s="248"/>
      <c r="P235" s="248"/>
      <c r="Q235" s="248"/>
      <c r="R235" s="248"/>
      <c r="S235" s="248"/>
      <c r="T235" s="24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0" t="s">
        <v>150</v>
      </c>
      <c r="AU235" s="250" t="s">
        <v>148</v>
      </c>
      <c r="AV235" s="14" t="s">
        <v>148</v>
      </c>
      <c r="AW235" s="14" t="s">
        <v>30</v>
      </c>
      <c r="AX235" s="14" t="s">
        <v>73</v>
      </c>
      <c r="AY235" s="250" t="s">
        <v>140</v>
      </c>
    </row>
    <row r="236" s="14" customFormat="1">
      <c r="A236" s="14"/>
      <c r="B236" s="240"/>
      <c r="C236" s="241"/>
      <c r="D236" s="231" t="s">
        <v>150</v>
      </c>
      <c r="E236" s="242" t="s">
        <v>1</v>
      </c>
      <c r="F236" s="243" t="s">
        <v>248</v>
      </c>
      <c r="G236" s="241"/>
      <c r="H236" s="244">
        <v>-5.516</v>
      </c>
      <c r="I236" s="245"/>
      <c r="J236" s="241"/>
      <c r="K236" s="241"/>
      <c r="L236" s="246"/>
      <c r="M236" s="247"/>
      <c r="N236" s="248"/>
      <c r="O236" s="248"/>
      <c r="P236" s="248"/>
      <c r="Q236" s="248"/>
      <c r="R236" s="248"/>
      <c r="S236" s="248"/>
      <c r="T236" s="24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0" t="s">
        <v>150</v>
      </c>
      <c r="AU236" s="250" t="s">
        <v>148</v>
      </c>
      <c r="AV236" s="14" t="s">
        <v>148</v>
      </c>
      <c r="AW236" s="14" t="s">
        <v>30</v>
      </c>
      <c r="AX236" s="14" t="s">
        <v>73</v>
      </c>
      <c r="AY236" s="250" t="s">
        <v>140</v>
      </c>
    </row>
    <row r="237" s="13" customFormat="1">
      <c r="A237" s="13"/>
      <c r="B237" s="229"/>
      <c r="C237" s="230"/>
      <c r="D237" s="231" t="s">
        <v>150</v>
      </c>
      <c r="E237" s="232" t="s">
        <v>1</v>
      </c>
      <c r="F237" s="233" t="s">
        <v>249</v>
      </c>
      <c r="G237" s="230"/>
      <c r="H237" s="232" t="s">
        <v>1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150</v>
      </c>
      <c r="AU237" s="239" t="s">
        <v>148</v>
      </c>
      <c r="AV237" s="13" t="s">
        <v>81</v>
      </c>
      <c r="AW237" s="13" t="s">
        <v>30</v>
      </c>
      <c r="AX237" s="13" t="s">
        <v>73</v>
      </c>
      <c r="AY237" s="239" t="s">
        <v>140</v>
      </c>
    </row>
    <row r="238" s="14" customFormat="1">
      <c r="A238" s="14"/>
      <c r="B238" s="240"/>
      <c r="C238" s="241"/>
      <c r="D238" s="231" t="s">
        <v>150</v>
      </c>
      <c r="E238" s="242" t="s">
        <v>1</v>
      </c>
      <c r="F238" s="243" t="s">
        <v>250</v>
      </c>
      <c r="G238" s="241"/>
      <c r="H238" s="244">
        <v>0.92300000000000004</v>
      </c>
      <c r="I238" s="245"/>
      <c r="J238" s="241"/>
      <c r="K238" s="241"/>
      <c r="L238" s="246"/>
      <c r="M238" s="247"/>
      <c r="N238" s="248"/>
      <c r="O238" s="248"/>
      <c r="P238" s="248"/>
      <c r="Q238" s="248"/>
      <c r="R238" s="248"/>
      <c r="S238" s="248"/>
      <c r="T238" s="24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0" t="s">
        <v>150</v>
      </c>
      <c r="AU238" s="250" t="s">
        <v>148</v>
      </c>
      <c r="AV238" s="14" t="s">
        <v>148</v>
      </c>
      <c r="AW238" s="14" t="s">
        <v>30</v>
      </c>
      <c r="AX238" s="14" t="s">
        <v>73</v>
      </c>
      <c r="AY238" s="250" t="s">
        <v>140</v>
      </c>
    </row>
    <row r="239" s="15" customFormat="1">
      <c r="A239" s="15"/>
      <c r="B239" s="251"/>
      <c r="C239" s="252"/>
      <c r="D239" s="231" t="s">
        <v>150</v>
      </c>
      <c r="E239" s="253" t="s">
        <v>1</v>
      </c>
      <c r="F239" s="254" t="s">
        <v>153</v>
      </c>
      <c r="G239" s="252"/>
      <c r="H239" s="255">
        <v>52.019000000000005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1" t="s">
        <v>150</v>
      </c>
      <c r="AU239" s="261" t="s">
        <v>148</v>
      </c>
      <c r="AV239" s="15" t="s">
        <v>147</v>
      </c>
      <c r="AW239" s="15" t="s">
        <v>30</v>
      </c>
      <c r="AX239" s="15" t="s">
        <v>81</v>
      </c>
      <c r="AY239" s="261" t="s">
        <v>140</v>
      </c>
    </row>
    <row r="240" s="2" customFormat="1" ht="24.15" customHeight="1">
      <c r="A240" s="38"/>
      <c r="B240" s="39"/>
      <c r="C240" s="215" t="s">
        <v>251</v>
      </c>
      <c r="D240" s="215" t="s">
        <v>143</v>
      </c>
      <c r="E240" s="216" t="s">
        <v>252</v>
      </c>
      <c r="F240" s="217" t="s">
        <v>253</v>
      </c>
      <c r="G240" s="218" t="s">
        <v>168</v>
      </c>
      <c r="H240" s="219">
        <v>124.473</v>
      </c>
      <c r="I240" s="220"/>
      <c r="J240" s="221">
        <f>ROUND(I240*H240,2)</f>
        <v>0</v>
      </c>
      <c r="K240" s="222"/>
      <c r="L240" s="44"/>
      <c r="M240" s="223" t="s">
        <v>1</v>
      </c>
      <c r="N240" s="224" t="s">
        <v>39</v>
      </c>
      <c r="O240" s="91"/>
      <c r="P240" s="225">
        <f>O240*H240</f>
        <v>0</v>
      </c>
      <c r="Q240" s="225">
        <v>0.00025999999999999998</v>
      </c>
      <c r="R240" s="225">
        <f>Q240*H240</f>
        <v>0.03236298</v>
      </c>
      <c r="S240" s="225">
        <v>0</v>
      </c>
      <c r="T240" s="22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7" t="s">
        <v>147</v>
      </c>
      <c r="AT240" s="227" t="s">
        <v>143</v>
      </c>
      <c r="AU240" s="227" t="s">
        <v>148</v>
      </c>
      <c r="AY240" s="17" t="s">
        <v>140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7" t="s">
        <v>148</v>
      </c>
      <c r="BK240" s="228">
        <f>ROUND(I240*H240,2)</f>
        <v>0</v>
      </c>
      <c r="BL240" s="17" t="s">
        <v>147</v>
      </c>
      <c r="BM240" s="227" t="s">
        <v>254</v>
      </c>
    </row>
    <row r="241" s="13" customFormat="1">
      <c r="A241" s="13"/>
      <c r="B241" s="229"/>
      <c r="C241" s="230"/>
      <c r="D241" s="231" t="s">
        <v>150</v>
      </c>
      <c r="E241" s="232" t="s">
        <v>1</v>
      </c>
      <c r="F241" s="233" t="s">
        <v>215</v>
      </c>
      <c r="G241" s="230"/>
      <c r="H241" s="232" t="s">
        <v>1</v>
      </c>
      <c r="I241" s="234"/>
      <c r="J241" s="230"/>
      <c r="K241" s="230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150</v>
      </c>
      <c r="AU241" s="239" t="s">
        <v>148</v>
      </c>
      <c r="AV241" s="13" t="s">
        <v>81</v>
      </c>
      <c r="AW241" s="13" t="s">
        <v>30</v>
      </c>
      <c r="AX241" s="13" t="s">
        <v>73</v>
      </c>
      <c r="AY241" s="239" t="s">
        <v>140</v>
      </c>
    </row>
    <row r="242" s="14" customFormat="1">
      <c r="A242" s="14"/>
      <c r="B242" s="240"/>
      <c r="C242" s="241"/>
      <c r="D242" s="231" t="s">
        <v>150</v>
      </c>
      <c r="E242" s="242" t="s">
        <v>1</v>
      </c>
      <c r="F242" s="243" t="s">
        <v>255</v>
      </c>
      <c r="G242" s="241"/>
      <c r="H242" s="244">
        <v>30.859999999999999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0" t="s">
        <v>150</v>
      </c>
      <c r="AU242" s="250" t="s">
        <v>148</v>
      </c>
      <c r="AV242" s="14" t="s">
        <v>148</v>
      </c>
      <c r="AW242" s="14" t="s">
        <v>30</v>
      </c>
      <c r="AX242" s="14" t="s">
        <v>73</v>
      </c>
      <c r="AY242" s="250" t="s">
        <v>140</v>
      </c>
    </row>
    <row r="243" s="13" customFormat="1">
      <c r="A243" s="13"/>
      <c r="B243" s="229"/>
      <c r="C243" s="230"/>
      <c r="D243" s="231" t="s">
        <v>150</v>
      </c>
      <c r="E243" s="232" t="s">
        <v>1</v>
      </c>
      <c r="F243" s="233" t="s">
        <v>256</v>
      </c>
      <c r="G243" s="230"/>
      <c r="H243" s="232" t="s">
        <v>1</v>
      </c>
      <c r="I243" s="234"/>
      <c r="J243" s="230"/>
      <c r="K243" s="230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150</v>
      </c>
      <c r="AU243" s="239" t="s">
        <v>148</v>
      </c>
      <c r="AV243" s="13" t="s">
        <v>81</v>
      </c>
      <c r="AW243" s="13" t="s">
        <v>30</v>
      </c>
      <c r="AX243" s="13" t="s">
        <v>73</v>
      </c>
      <c r="AY243" s="239" t="s">
        <v>140</v>
      </c>
    </row>
    <row r="244" s="14" customFormat="1">
      <c r="A244" s="14"/>
      <c r="B244" s="240"/>
      <c r="C244" s="241"/>
      <c r="D244" s="231" t="s">
        <v>150</v>
      </c>
      <c r="E244" s="242" t="s">
        <v>1</v>
      </c>
      <c r="F244" s="243" t="s">
        <v>257</v>
      </c>
      <c r="G244" s="241"/>
      <c r="H244" s="244">
        <v>8.4420000000000002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0" t="s">
        <v>150</v>
      </c>
      <c r="AU244" s="250" t="s">
        <v>148</v>
      </c>
      <c r="AV244" s="14" t="s">
        <v>148</v>
      </c>
      <c r="AW244" s="14" t="s">
        <v>30</v>
      </c>
      <c r="AX244" s="14" t="s">
        <v>73</v>
      </c>
      <c r="AY244" s="250" t="s">
        <v>140</v>
      </c>
    </row>
    <row r="245" s="13" customFormat="1">
      <c r="A245" s="13"/>
      <c r="B245" s="229"/>
      <c r="C245" s="230"/>
      <c r="D245" s="231" t="s">
        <v>150</v>
      </c>
      <c r="E245" s="232" t="s">
        <v>1</v>
      </c>
      <c r="F245" s="233" t="s">
        <v>258</v>
      </c>
      <c r="G245" s="230"/>
      <c r="H245" s="232" t="s">
        <v>1</v>
      </c>
      <c r="I245" s="234"/>
      <c r="J245" s="230"/>
      <c r="K245" s="230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150</v>
      </c>
      <c r="AU245" s="239" t="s">
        <v>148</v>
      </c>
      <c r="AV245" s="13" t="s">
        <v>81</v>
      </c>
      <c r="AW245" s="13" t="s">
        <v>30</v>
      </c>
      <c r="AX245" s="13" t="s">
        <v>73</v>
      </c>
      <c r="AY245" s="239" t="s">
        <v>140</v>
      </c>
    </row>
    <row r="246" s="14" customFormat="1">
      <c r="A246" s="14"/>
      <c r="B246" s="240"/>
      <c r="C246" s="241"/>
      <c r="D246" s="231" t="s">
        <v>150</v>
      </c>
      <c r="E246" s="242" t="s">
        <v>1</v>
      </c>
      <c r="F246" s="243" t="s">
        <v>259</v>
      </c>
      <c r="G246" s="241"/>
      <c r="H246" s="244">
        <v>14.885999999999999</v>
      </c>
      <c r="I246" s="245"/>
      <c r="J246" s="241"/>
      <c r="K246" s="241"/>
      <c r="L246" s="246"/>
      <c r="M246" s="247"/>
      <c r="N246" s="248"/>
      <c r="O246" s="248"/>
      <c r="P246" s="248"/>
      <c r="Q246" s="248"/>
      <c r="R246" s="248"/>
      <c r="S246" s="248"/>
      <c r="T246" s="24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0" t="s">
        <v>150</v>
      </c>
      <c r="AU246" s="250" t="s">
        <v>148</v>
      </c>
      <c r="AV246" s="14" t="s">
        <v>148</v>
      </c>
      <c r="AW246" s="14" t="s">
        <v>30</v>
      </c>
      <c r="AX246" s="14" t="s">
        <v>73</v>
      </c>
      <c r="AY246" s="250" t="s">
        <v>140</v>
      </c>
    </row>
    <row r="247" s="13" customFormat="1">
      <c r="A247" s="13"/>
      <c r="B247" s="229"/>
      <c r="C247" s="230"/>
      <c r="D247" s="231" t="s">
        <v>150</v>
      </c>
      <c r="E247" s="232" t="s">
        <v>1</v>
      </c>
      <c r="F247" s="233" t="s">
        <v>221</v>
      </c>
      <c r="G247" s="230"/>
      <c r="H247" s="232" t="s">
        <v>1</v>
      </c>
      <c r="I247" s="234"/>
      <c r="J247" s="230"/>
      <c r="K247" s="230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150</v>
      </c>
      <c r="AU247" s="239" t="s">
        <v>148</v>
      </c>
      <c r="AV247" s="13" t="s">
        <v>81</v>
      </c>
      <c r="AW247" s="13" t="s">
        <v>30</v>
      </c>
      <c r="AX247" s="13" t="s">
        <v>73</v>
      </c>
      <c r="AY247" s="239" t="s">
        <v>140</v>
      </c>
    </row>
    <row r="248" s="14" customFormat="1">
      <c r="A248" s="14"/>
      <c r="B248" s="240"/>
      <c r="C248" s="241"/>
      <c r="D248" s="231" t="s">
        <v>150</v>
      </c>
      <c r="E248" s="242" t="s">
        <v>1</v>
      </c>
      <c r="F248" s="243" t="s">
        <v>260</v>
      </c>
      <c r="G248" s="241"/>
      <c r="H248" s="244">
        <v>21.079999999999998</v>
      </c>
      <c r="I248" s="245"/>
      <c r="J248" s="241"/>
      <c r="K248" s="241"/>
      <c r="L248" s="246"/>
      <c r="M248" s="247"/>
      <c r="N248" s="248"/>
      <c r="O248" s="248"/>
      <c r="P248" s="248"/>
      <c r="Q248" s="248"/>
      <c r="R248" s="248"/>
      <c r="S248" s="248"/>
      <c r="T248" s="24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0" t="s">
        <v>150</v>
      </c>
      <c r="AU248" s="250" t="s">
        <v>148</v>
      </c>
      <c r="AV248" s="14" t="s">
        <v>148</v>
      </c>
      <c r="AW248" s="14" t="s">
        <v>30</v>
      </c>
      <c r="AX248" s="14" t="s">
        <v>73</v>
      </c>
      <c r="AY248" s="250" t="s">
        <v>140</v>
      </c>
    </row>
    <row r="249" s="13" customFormat="1">
      <c r="A249" s="13"/>
      <c r="B249" s="229"/>
      <c r="C249" s="230"/>
      <c r="D249" s="231" t="s">
        <v>150</v>
      </c>
      <c r="E249" s="232" t="s">
        <v>1</v>
      </c>
      <c r="F249" s="233" t="s">
        <v>223</v>
      </c>
      <c r="G249" s="230"/>
      <c r="H249" s="232" t="s">
        <v>1</v>
      </c>
      <c r="I249" s="234"/>
      <c r="J249" s="230"/>
      <c r="K249" s="230"/>
      <c r="L249" s="235"/>
      <c r="M249" s="236"/>
      <c r="N249" s="237"/>
      <c r="O249" s="237"/>
      <c r="P249" s="237"/>
      <c r="Q249" s="237"/>
      <c r="R249" s="237"/>
      <c r="S249" s="237"/>
      <c r="T249" s="23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9" t="s">
        <v>150</v>
      </c>
      <c r="AU249" s="239" t="s">
        <v>148</v>
      </c>
      <c r="AV249" s="13" t="s">
        <v>81</v>
      </c>
      <c r="AW249" s="13" t="s">
        <v>30</v>
      </c>
      <c r="AX249" s="13" t="s">
        <v>73</v>
      </c>
      <c r="AY249" s="239" t="s">
        <v>140</v>
      </c>
    </row>
    <row r="250" s="14" customFormat="1">
      <c r="A250" s="14"/>
      <c r="B250" s="240"/>
      <c r="C250" s="241"/>
      <c r="D250" s="231" t="s">
        <v>150</v>
      </c>
      <c r="E250" s="242" t="s">
        <v>1</v>
      </c>
      <c r="F250" s="243" t="s">
        <v>261</v>
      </c>
      <c r="G250" s="241"/>
      <c r="H250" s="244">
        <v>30.152000000000001</v>
      </c>
      <c r="I250" s="245"/>
      <c r="J250" s="241"/>
      <c r="K250" s="241"/>
      <c r="L250" s="246"/>
      <c r="M250" s="247"/>
      <c r="N250" s="248"/>
      <c r="O250" s="248"/>
      <c r="P250" s="248"/>
      <c r="Q250" s="248"/>
      <c r="R250" s="248"/>
      <c r="S250" s="248"/>
      <c r="T250" s="24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0" t="s">
        <v>150</v>
      </c>
      <c r="AU250" s="250" t="s">
        <v>148</v>
      </c>
      <c r="AV250" s="14" t="s">
        <v>148</v>
      </c>
      <c r="AW250" s="14" t="s">
        <v>30</v>
      </c>
      <c r="AX250" s="14" t="s">
        <v>73</v>
      </c>
      <c r="AY250" s="250" t="s">
        <v>140</v>
      </c>
    </row>
    <row r="251" s="13" customFormat="1">
      <c r="A251" s="13"/>
      <c r="B251" s="229"/>
      <c r="C251" s="230"/>
      <c r="D251" s="231" t="s">
        <v>150</v>
      </c>
      <c r="E251" s="232" t="s">
        <v>1</v>
      </c>
      <c r="F251" s="233" t="s">
        <v>262</v>
      </c>
      <c r="G251" s="230"/>
      <c r="H251" s="232" t="s">
        <v>1</v>
      </c>
      <c r="I251" s="234"/>
      <c r="J251" s="230"/>
      <c r="K251" s="230"/>
      <c r="L251" s="235"/>
      <c r="M251" s="236"/>
      <c r="N251" s="237"/>
      <c r="O251" s="237"/>
      <c r="P251" s="237"/>
      <c r="Q251" s="237"/>
      <c r="R251" s="237"/>
      <c r="S251" s="237"/>
      <c r="T251" s="23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9" t="s">
        <v>150</v>
      </c>
      <c r="AU251" s="239" t="s">
        <v>148</v>
      </c>
      <c r="AV251" s="13" t="s">
        <v>81</v>
      </c>
      <c r="AW251" s="13" t="s">
        <v>30</v>
      </c>
      <c r="AX251" s="13" t="s">
        <v>73</v>
      </c>
      <c r="AY251" s="239" t="s">
        <v>140</v>
      </c>
    </row>
    <row r="252" s="14" customFormat="1">
      <c r="A252" s="14"/>
      <c r="B252" s="240"/>
      <c r="C252" s="241"/>
      <c r="D252" s="231" t="s">
        <v>150</v>
      </c>
      <c r="E252" s="242" t="s">
        <v>1</v>
      </c>
      <c r="F252" s="243" t="s">
        <v>263</v>
      </c>
      <c r="G252" s="241"/>
      <c r="H252" s="244">
        <v>36.704999999999998</v>
      </c>
      <c r="I252" s="245"/>
      <c r="J252" s="241"/>
      <c r="K252" s="241"/>
      <c r="L252" s="246"/>
      <c r="M252" s="247"/>
      <c r="N252" s="248"/>
      <c r="O252" s="248"/>
      <c r="P252" s="248"/>
      <c r="Q252" s="248"/>
      <c r="R252" s="248"/>
      <c r="S252" s="248"/>
      <c r="T252" s="249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0" t="s">
        <v>150</v>
      </c>
      <c r="AU252" s="250" t="s">
        <v>148</v>
      </c>
      <c r="AV252" s="14" t="s">
        <v>148</v>
      </c>
      <c r="AW252" s="14" t="s">
        <v>30</v>
      </c>
      <c r="AX252" s="14" t="s">
        <v>73</v>
      </c>
      <c r="AY252" s="250" t="s">
        <v>140</v>
      </c>
    </row>
    <row r="253" s="13" customFormat="1">
      <c r="A253" s="13"/>
      <c r="B253" s="229"/>
      <c r="C253" s="230"/>
      <c r="D253" s="231" t="s">
        <v>150</v>
      </c>
      <c r="E253" s="232" t="s">
        <v>1</v>
      </c>
      <c r="F253" s="233" t="s">
        <v>264</v>
      </c>
      <c r="G253" s="230"/>
      <c r="H253" s="232" t="s">
        <v>1</v>
      </c>
      <c r="I253" s="234"/>
      <c r="J253" s="230"/>
      <c r="K253" s="230"/>
      <c r="L253" s="235"/>
      <c r="M253" s="236"/>
      <c r="N253" s="237"/>
      <c r="O253" s="237"/>
      <c r="P253" s="237"/>
      <c r="Q253" s="237"/>
      <c r="R253" s="237"/>
      <c r="S253" s="237"/>
      <c r="T253" s="23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9" t="s">
        <v>150</v>
      </c>
      <c r="AU253" s="239" t="s">
        <v>148</v>
      </c>
      <c r="AV253" s="13" t="s">
        <v>81</v>
      </c>
      <c r="AW253" s="13" t="s">
        <v>30</v>
      </c>
      <c r="AX253" s="13" t="s">
        <v>73</v>
      </c>
      <c r="AY253" s="239" t="s">
        <v>140</v>
      </c>
    </row>
    <row r="254" s="13" customFormat="1">
      <c r="A254" s="13"/>
      <c r="B254" s="229"/>
      <c r="C254" s="230"/>
      <c r="D254" s="231" t="s">
        <v>150</v>
      </c>
      <c r="E254" s="232" t="s">
        <v>1</v>
      </c>
      <c r="F254" s="233" t="s">
        <v>265</v>
      </c>
      <c r="G254" s="230"/>
      <c r="H254" s="232" t="s">
        <v>1</v>
      </c>
      <c r="I254" s="234"/>
      <c r="J254" s="230"/>
      <c r="K254" s="230"/>
      <c r="L254" s="235"/>
      <c r="M254" s="236"/>
      <c r="N254" s="237"/>
      <c r="O254" s="237"/>
      <c r="P254" s="237"/>
      <c r="Q254" s="237"/>
      <c r="R254" s="237"/>
      <c r="S254" s="237"/>
      <c r="T254" s="23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9" t="s">
        <v>150</v>
      </c>
      <c r="AU254" s="239" t="s">
        <v>148</v>
      </c>
      <c r="AV254" s="13" t="s">
        <v>81</v>
      </c>
      <c r="AW254" s="13" t="s">
        <v>30</v>
      </c>
      <c r="AX254" s="13" t="s">
        <v>73</v>
      </c>
      <c r="AY254" s="239" t="s">
        <v>140</v>
      </c>
    </row>
    <row r="255" s="14" customFormat="1">
      <c r="A255" s="14"/>
      <c r="B255" s="240"/>
      <c r="C255" s="241"/>
      <c r="D255" s="231" t="s">
        <v>150</v>
      </c>
      <c r="E255" s="242" t="s">
        <v>1</v>
      </c>
      <c r="F255" s="243" t="s">
        <v>266</v>
      </c>
      <c r="G255" s="241"/>
      <c r="H255" s="244">
        <v>-11.348000000000001</v>
      </c>
      <c r="I255" s="245"/>
      <c r="J255" s="241"/>
      <c r="K255" s="241"/>
      <c r="L255" s="246"/>
      <c r="M255" s="247"/>
      <c r="N255" s="248"/>
      <c r="O255" s="248"/>
      <c r="P255" s="248"/>
      <c r="Q255" s="248"/>
      <c r="R255" s="248"/>
      <c r="S255" s="248"/>
      <c r="T255" s="24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0" t="s">
        <v>150</v>
      </c>
      <c r="AU255" s="250" t="s">
        <v>148</v>
      </c>
      <c r="AV255" s="14" t="s">
        <v>148</v>
      </c>
      <c r="AW255" s="14" t="s">
        <v>30</v>
      </c>
      <c r="AX255" s="14" t="s">
        <v>73</v>
      </c>
      <c r="AY255" s="250" t="s">
        <v>140</v>
      </c>
    </row>
    <row r="256" s="14" customFormat="1">
      <c r="A256" s="14"/>
      <c r="B256" s="240"/>
      <c r="C256" s="241"/>
      <c r="D256" s="231" t="s">
        <v>150</v>
      </c>
      <c r="E256" s="242" t="s">
        <v>1</v>
      </c>
      <c r="F256" s="243" t="s">
        <v>267</v>
      </c>
      <c r="G256" s="241"/>
      <c r="H256" s="244">
        <v>-6.3040000000000003</v>
      </c>
      <c r="I256" s="245"/>
      <c r="J256" s="241"/>
      <c r="K256" s="241"/>
      <c r="L256" s="246"/>
      <c r="M256" s="247"/>
      <c r="N256" s="248"/>
      <c r="O256" s="248"/>
      <c r="P256" s="248"/>
      <c r="Q256" s="248"/>
      <c r="R256" s="248"/>
      <c r="S256" s="248"/>
      <c r="T256" s="24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0" t="s">
        <v>150</v>
      </c>
      <c r="AU256" s="250" t="s">
        <v>148</v>
      </c>
      <c r="AV256" s="14" t="s">
        <v>148</v>
      </c>
      <c r="AW256" s="14" t="s">
        <v>30</v>
      </c>
      <c r="AX256" s="14" t="s">
        <v>73</v>
      </c>
      <c r="AY256" s="250" t="s">
        <v>140</v>
      </c>
    </row>
    <row r="257" s="15" customFormat="1">
      <c r="A257" s="15"/>
      <c r="B257" s="251"/>
      <c r="C257" s="252"/>
      <c r="D257" s="231" t="s">
        <v>150</v>
      </c>
      <c r="E257" s="253" t="s">
        <v>1</v>
      </c>
      <c r="F257" s="254" t="s">
        <v>153</v>
      </c>
      <c r="G257" s="252"/>
      <c r="H257" s="255">
        <v>124.47299999999999</v>
      </c>
      <c r="I257" s="256"/>
      <c r="J257" s="252"/>
      <c r="K257" s="252"/>
      <c r="L257" s="257"/>
      <c r="M257" s="258"/>
      <c r="N257" s="259"/>
      <c r="O257" s="259"/>
      <c r="P257" s="259"/>
      <c r="Q257" s="259"/>
      <c r="R257" s="259"/>
      <c r="S257" s="259"/>
      <c r="T257" s="260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1" t="s">
        <v>150</v>
      </c>
      <c r="AU257" s="261" t="s">
        <v>148</v>
      </c>
      <c r="AV257" s="15" t="s">
        <v>147</v>
      </c>
      <c r="AW257" s="15" t="s">
        <v>30</v>
      </c>
      <c r="AX257" s="15" t="s">
        <v>81</v>
      </c>
      <c r="AY257" s="261" t="s">
        <v>140</v>
      </c>
    </row>
    <row r="258" s="2" customFormat="1" ht="21.75" customHeight="1">
      <c r="A258" s="38"/>
      <c r="B258" s="39"/>
      <c r="C258" s="215" t="s">
        <v>8</v>
      </c>
      <c r="D258" s="215" t="s">
        <v>143</v>
      </c>
      <c r="E258" s="216" t="s">
        <v>268</v>
      </c>
      <c r="F258" s="217" t="s">
        <v>269</v>
      </c>
      <c r="G258" s="218" t="s">
        <v>168</v>
      </c>
      <c r="H258" s="219">
        <v>39.698</v>
      </c>
      <c r="I258" s="220"/>
      <c r="J258" s="221">
        <f>ROUND(I258*H258,2)</f>
        <v>0</v>
      </c>
      <c r="K258" s="222"/>
      <c r="L258" s="44"/>
      <c r="M258" s="223" t="s">
        <v>1</v>
      </c>
      <c r="N258" s="224" t="s">
        <v>39</v>
      </c>
      <c r="O258" s="91"/>
      <c r="P258" s="225">
        <f>O258*H258</f>
        <v>0</v>
      </c>
      <c r="Q258" s="225">
        <v>0.0043800000000000002</v>
      </c>
      <c r="R258" s="225">
        <f>Q258*H258</f>
        <v>0.17387724000000002</v>
      </c>
      <c r="S258" s="225">
        <v>0</v>
      </c>
      <c r="T258" s="22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7" t="s">
        <v>147</v>
      </c>
      <c r="AT258" s="227" t="s">
        <v>143</v>
      </c>
      <c r="AU258" s="227" t="s">
        <v>148</v>
      </c>
      <c r="AY258" s="17" t="s">
        <v>140</v>
      </c>
      <c r="BE258" s="228">
        <f>IF(N258="základní",J258,0)</f>
        <v>0</v>
      </c>
      <c r="BF258" s="228">
        <f>IF(N258="snížená",J258,0)</f>
        <v>0</v>
      </c>
      <c r="BG258" s="228">
        <f>IF(N258="zákl. přenesená",J258,0)</f>
        <v>0</v>
      </c>
      <c r="BH258" s="228">
        <f>IF(N258="sníž. přenesená",J258,0)</f>
        <v>0</v>
      </c>
      <c r="BI258" s="228">
        <f>IF(N258="nulová",J258,0)</f>
        <v>0</v>
      </c>
      <c r="BJ258" s="17" t="s">
        <v>148</v>
      </c>
      <c r="BK258" s="228">
        <f>ROUND(I258*H258,2)</f>
        <v>0</v>
      </c>
      <c r="BL258" s="17" t="s">
        <v>147</v>
      </c>
      <c r="BM258" s="227" t="s">
        <v>270</v>
      </c>
    </row>
    <row r="259" s="13" customFormat="1">
      <c r="A259" s="13"/>
      <c r="B259" s="229"/>
      <c r="C259" s="230"/>
      <c r="D259" s="231" t="s">
        <v>150</v>
      </c>
      <c r="E259" s="232" t="s">
        <v>1</v>
      </c>
      <c r="F259" s="233" t="s">
        <v>215</v>
      </c>
      <c r="G259" s="230"/>
      <c r="H259" s="232" t="s">
        <v>1</v>
      </c>
      <c r="I259" s="234"/>
      <c r="J259" s="230"/>
      <c r="K259" s="230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150</v>
      </c>
      <c r="AU259" s="239" t="s">
        <v>148</v>
      </c>
      <c r="AV259" s="13" t="s">
        <v>81</v>
      </c>
      <c r="AW259" s="13" t="s">
        <v>30</v>
      </c>
      <c r="AX259" s="13" t="s">
        <v>73</v>
      </c>
      <c r="AY259" s="239" t="s">
        <v>140</v>
      </c>
    </row>
    <row r="260" s="14" customFormat="1">
      <c r="A260" s="14"/>
      <c r="B260" s="240"/>
      <c r="C260" s="241"/>
      <c r="D260" s="231" t="s">
        <v>150</v>
      </c>
      <c r="E260" s="242" t="s">
        <v>1</v>
      </c>
      <c r="F260" s="243" t="s">
        <v>271</v>
      </c>
      <c r="G260" s="241"/>
      <c r="H260" s="244">
        <v>3.1299999999999999</v>
      </c>
      <c r="I260" s="245"/>
      <c r="J260" s="241"/>
      <c r="K260" s="241"/>
      <c r="L260" s="246"/>
      <c r="M260" s="247"/>
      <c r="N260" s="248"/>
      <c r="O260" s="248"/>
      <c r="P260" s="248"/>
      <c r="Q260" s="248"/>
      <c r="R260" s="248"/>
      <c r="S260" s="248"/>
      <c r="T260" s="24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0" t="s">
        <v>150</v>
      </c>
      <c r="AU260" s="250" t="s">
        <v>148</v>
      </c>
      <c r="AV260" s="14" t="s">
        <v>148</v>
      </c>
      <c r="AW260" s="14" t="s">
        <v>30</v>
      </c>
      <c r="AX260" s="14" t="s">
        <v>73</v>
      </c>
      <c r="AY260" s="250" t="s">
        <v>140</v>
      </c>
    </row>
    <row r="261" s="13" customFormat="1">
      <c r="A261" s="13"/>
      <c r="B261" s="229"/>
      <c r="C261" s="230"/>
      <c r="D261" s="231" t="s">
        <v>150</v>
      </c>
      <c r="E261" s="232" t="s">
        <v>1</v>
      </c>
      <c r="F261" s="233" t="s">
        <v>256</v>
      </c>
      <c r="G261" s="230"/>
      <c r="H261" s="232" t="s">
        <v>1</v>
      </c>
      <c r="I261" s="234"/>
      <c r="J261" s="230"/>
      <c r="K261" s="230"/>
      <c r="L261" s="235"/>
      <c r="M261" s="236"/>
      <c r="N261" s="237"/>
      <c r="O261" s="237"/>
      <c r="P261" s="237"/>
      <c r="Q261" s="237"/>
      <c r="R261" s="237"/>
      <c r="S261" s="237"/>
      <c r="T261" s="23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9" t="s">
        <v>150</v>
      </c>
      <c r="AU261" s="239" t="s">
        <v>148</v>
      </c>
      <c r="AV261" s="13" t="s">
        <v>81</v>
      </c>
      <c r="AW261" s="13" t="s">
        <v>30</v>
      </c>
      <c r="AX261" s="13" t="s">
        <v>73</v>
      </c>
      <c r="AY261" s="239" t="s">
        <v>140</v>
      </c>
    </row>
    <row r="262" s="14" customFormat="1">
      <c r="A262" s="14"/>
      <c r="B262" s="240"/>
      <c r="C262" s="241"/>
      <c r="D262" s="231" t="s">
        <v>150</v>
      </c>
      <c r="E262" s="242" t="s">
        <v>1</v>
      </c>
      <c r="F262" s="243" t="s">
        <v>257</v>
      </c>
      <c r="G262" s="241"/>
      <c r="H262" s="244">
        <v>8.4420000000000002</v>
      </c>
      <c r="I262" s="245"/>
      <c r="J262" s="241"/>
      <c r="K262" s="241"/>
      <c r="L262" s="246"/>
      <c r="M262" s="247"/>
      <c r="N262" s="248"/>
      <c r="O262" s="248"/>
      <c r="P262" s="248"/>
      <c r="Q262" s="248"/>
      <c r="R262" s="248"/>
      <c r="S262" s="248"/>
      <c r="T262" s="24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0" t="s">
        <v>150</v>
      </c>
      <c r="AU262" s="250" t="s">
        <v>148</v>
      </c>
      <c r="AV262" s="14" t="s">
        <v>148</v>
      </c>
      <c r="AW262" s="14" t="s">
        <v>30</v>
      </c>
      <c r="AX262" s="14" t="s">
        <v>73</v>
      </c>
      <c r="AY262" s="250" t="s">
        <v>140</v>
      </c>
    </row>
    <row r="263" s="13" customFormat="1">
      <c r="A263" s="13"/>
      <c r="B263" s="229"/>
      <c r="C263" s="230"/>
      <c r="D263" s="231" t="s">
        <v>150</v>
      </c>
      <c r="E263" s="232" t="s">
        <v>1</v>
      </c>
      <c r="F263" s="233" t="s">
        <v>258</v>
      </c>
      <c r="G263" s="230"/>
      <c r="H263" s="232" t="s">
        <v>1</v>
      </c>
      <c r="I263" s="234"/>
      <c r="J263" s="230"/>
      <c r="K263" s="230"/>
      <c r="L263" s="235"/>
      <c r="M263" s="236"/>
      <c r="N263" s="237"/>
      <c r="O263" s="237"/>
      <c r="P263" s="237"/>
      <c r="Q263" s="237"/>
      <c r="R263" s="237"/>
      <c r="S263" s="237"/>
      <c r="T263" s="23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9" t="s">
        <v>150</v>
      </c>
      <c r="AU263" s="239" t="s">
        <v>148</v>
      </c>
      <c r="AV263" s="13" t="s">
        <v>81</v>
      </c>
      <c r="AW263" s="13" t="s">
        <v>30</v>
      </c>
      <c r="AX263" s="13" t="s">
        <v>73</v>
      </c>
      <c r="AY263" s="239" t="s">
        <v>140</v>
      </c>
    </row>
    <row r="264" s="14" customFormat="1">
      <c r="A264" s="14"/>
      <c r="B264" s="240"/>
      <c r="C264" s="241"/>
      <c r="D264" s="231" t="s">
        <v>150</v>
      </c>
      <c r="E264" s="242" t="s">
        <v>1</v>
      </c>
      <c r="F264" s="243" t="s">
        <v>259</v>
      </c>
      <c r="G264" s="241"/>
      <c r="H264" s="244">
        <v>14.885999999999999</v>
      </c>
      <c r="I264" s="245"/>
      <c r="J264" s="241"/>
      <c r="K264" s="241"/>
      <c r="L264" s="246"/>
      <c r="M264" s="247"/>
      <c r="N264" s="248"/>
      <c r="O264" s="248"/>
      <c r="P264" s="248"/>
      <c r="Q264" s="248"/>
      <c r="R264" s="248"/>
      <c r="S264" s="248"/>
      <c r="T264" s="24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0" t="s">
        <v>150</v>
      </c>
      <c r="AU264" s="250" t="s">
        <v>148</v>
      </c>
      <c r="AV264" s="14" t="s">
        <v>148</v>
      </c>
      <c r="AW264" s="14" t="s">
        <v>30</v>
      </c>
      <c r="AX264" s="14" t="s">
        <v>73</v>
      </c>
      <c r="AY264" s="250" t="s">
        <v>140</v>
      </c>
    </row>
    <row r="265" s="13" customFormat="1">
      <c r="A265" s="13"/>
      <c r="B265" s="229"/>
      <c r="C265" s="230"/>
      <c r="D265" s="231" t="s">
        <v>150</v>
      </c>
      <c r="E265" s="232" t="s">
        <v>1</v>
      </c>
      <c r="F265" s="233" t="s">
        <v>221</v>
      </c>
      <c r="G265" s="230"/>
      <c r="H265" s="232" t="s">
        <v>1</v>
      </c>
      <c r="I265" s="234"/>
      <c r="J265" s="230"/>
      <c r="K265" s="230"/>
      <c r="L265" s="235"/>
      <c r="M265" s="236"/>
      <c r="N265" s="237"/>
      <c r="O265" s="237"/>
      <c r="P265" s="237"/>
      <c r="Q265" s="237"/>
      <c r="R265" s="237"/>
      <c r="S265" s="237"/>
      <c r="T265" s="23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9" t="s">
        <v>150</v>
      </c>
      <c r="AU265" s="239" t="s">
        <v>148</v>
      </c>
      <c r="AV265" s="13" t="s">
        <v>81</v>
      </c>
      <c r="AW265" s="13" t="s">
        <v>30</v>
      </c>
      <c r="AX265" s="13" t="s">
        <v>73</v>
      </c>
      <c r="AY265" s="239" t="s">
        <v>140</v>
      </c>
    </row>
    <row r="266" s="14" customFormat="1">
      <c r="A266" s="14"/>
      <c r="B266" s="240"/>
      <c r="C266" s="241"/>
      <c r="D266" s="231" t="s">
        <v>150</v>
      </c>
      <c r="E266" s="242" t="s">
        <v>1</v>
      </c>
      <c r="F266" s="243" t="s">
        <v>272</v>
      </c>
      <c r="G266" s="241"/>
      <c r="H266" s="244">
        <v>5.2400000000000002</v>
      </c>
      <c r="I266" s="245"/>
      <c r="J266" s="241"/>
      <c r="K266" s="241"/>
      <c r="L266" s="246"/>
      <c r="M266" s="247"/>
      <c r="N266" s="248"/>
      <c r="O266" s="248"/>
      <c r="P266" s="248"/>
      <c r="Q266" s="248"/>
      <c r="R266" s="248"/>
      <c r="S266" s="248"/>
      <c r="T266" s="24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0" t="s">
        <v>150</v>
      </c>
      <c r="AU266" s="250" t="s">
        <v>148</v>
      </c>
      <c r="AV266" s="14" t="s">
        <v>148</v>
      </c>
      <c r="AW266" s="14" t="s">
        <v>30</v>
      </c>
      <c r="AX266" s="14" t="s">
        <v>73</v>
      </c>
      <c r="AY266" s="250" t="s">
        <v>140</v>
      </c>
    </row>
    <row r="267" s="13" customFormat="1">
      <c r="A267" s="13"/>
      <c r="B267" s="229"/>
      <c r="C267" s="230"/>
      <c r="D267" s="231" t="s">
        <v>150</v>
      </c>
      <c r="E267" s="232" t="s">
        <v>1</v>
      </c>
      <c r="F267" s="233" t="s">
        <v>273</v>
      </c>
      <c r="G267" s="230"/>
      <c r="H267" s="232" t="s">
        <v>1</v>
      </c>
      <c r="I267" s="234"/>
      <c r="J267" s="230"/>
      <c r="K267" s="230"/>
      <c r="L267" s="235"/>
      <c r="M267" s="236"/>
      <c r="N267" s="237"/>
      <c r="O267" s="237"/>
      <c r="P267" s="237"/>
      <c r="Q267" s="237"/>
      <c r="R267" s="237"/>
      <c r="S267" s="237"/>
      <c r="T267" s="23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9" t="s">
        <v>150</v>
      </c>
      <c r="AU267" s="239" t="s">
        <v>148</v>
      </c>
      <c r="AV267" s="13" t="s">
        <v>81</v>
      </c>
      <c r="AW267" s="13" t="s">
        <v>30</v>
      </c>
      <c r="AX267" s="13" t="s">
        <v>73</v>
      </c>
      <c r="AY267" s="239" t="s">
        <v>140</v>
      </c>
    </row>
    <row r="268" s="14" customFormat="1">
      <c r="A268" s="14"/>
      <c r="B268" s="240"/>
      <c r="C268" s="241"/>
      <c r="D268" s="231" t="s">
        <v>150</v>
      </c>
      <c r="E268" s="242" t="s">
        <v>1</v>
      </c>
      <c r="F268" s="243" t="s">
        <v>157</v>
      </c>
      <c r="G268" s="241"/>
      <c r="H268" s="244">
        <v>8</v>
      </c>
      <c r="I268" s="245"/>
      <c r="J268" s="241"/>
      <c r="K268" s="241"/>
      <c r="L268" s="246"/>
      <c r="M268" s="247"/>
      <c r="N268" s="248"/>
      <c r="O268" s="248"/>
      <c r="P268" s="248"/>
      <c r="Q268" s="248"/>
      <c r="R268" s="248"/>
      <c r="S268" s="248"/>
      <c r="T268" s="24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0" t="s">
        <v>150</v>
      </c>
      <c r="AU268" s="250" t="s">
        <v>148</v>
      </c>
      <c r="AV268" s="14" t="s">
        <v>148</v>
      </c>
      <c r="AW268" s="14" t="s">
        <v>30</v>
      </c>
      <c r="AX268" s="14" t="s">
        <v>73</v>
      </c>
      <c r="AY268" s="250" t="s">
        <v>140</v>
      </c>
    </row>
    <row r="269" s="15" customFormat="1">
      <c r="A269" s="15"/>
      <c r="B269" s="251"/>
      <c r="C269" s="252"/>
      <c r="D269" s="231" t="s">
        <v>150</v>
      </c>
      <c r="E269" s="253" t="s">
        <v>1</v>
      </c>
      <c r="F269" s="254" t="s">
        <v>153</v>
      </c>
      <c r="G269" s="252"/>
      <c r="H269" s="255">
        <v>39.698</v>
      </c>
      <c r="I269" s="256"/>
      <c r="J269" s="252"/>
      <c r="K269" s="252"/>
      <c r="L269" s="257"/>
      <c r="M269" s="258"/>
      <c r="N269" s="259"/>
      <c r="O269" s="259"/>
      <c r="P269" s="259"/>
      <c r="Q269" s="259"/>
      <c r="R269" s="259"/>
      <c r="S269" s="259"/>
      <c r="T269" s="260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1" t="s">
        <v>150</v>
      </c>
      <c r="AU269" s="261" t="s">
        <v>148</v>
      </c>
      <c r="AV269" s="15" t="s">
        <v>147</v>
      </c>
      <c r="AW269" s="15" t="s">
        <v>30</v>
      </c>
      <c r="AX269" s="15" t="s">
        <v>81</v>
      </c>
      <c r="AY269" s="261" t="s">
        <v>140</v>
      </c>
    </row>
    <row r="270" s="2" customFormat="1" ht="16.5" customHeight="1">
      <c r="A270" s="38"/>
      <c r="B270" s="39"/>
      <c r="C270" s="215" t="s">
        <v>274</v>
      </c>
      <c r="D270" s="215" t="s">
        <v>143</v>
      </c>
      <c r="E270" s="216" t="s">
        <v>275</v>
      </c>
      <c r="F270" s="217" t="s">
        <v>276</v>
      </c>
      <c r="G270" s="218" t="s">
        <v>168</v>
      </c>
      <c r="H270" s="219">
        <v>124.473</v>
      </c>
      <c r="I270" s="220"/>
      <c r="J270" s="221">
        <f>ROUND(I270*H270,2)</f>
        <v>0</v>
      </c>
      <c r="K270" s="222"/>
      <c r="L270" s="44"/>
      <c r="M270" s="223" t="s">
        <v>1</v>
      </c>
      <c r="N270" s="224" t="s">
        <v>39</v>
      </c>
      <c r="O270" s="91"/>
      <c r="P270" s="225">
        <f>O270*H270</f>
        <v>0</v>
      </c>
      <c r="Q270" s="225">
        <v>0.0040000000000000001</v>
      </c>
      <c r="R270" s="225">
        <f>Q270*H270</f>
        <v>0.497892</v>
      </c>
      <c r="S270" s="225">
        <v>0</v>
      </c>
      <c r="T270" s="22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7" t="s">
        <v>147</v>
      </c>
      <c r="AT270" s="227" t="s">
        <v>143</v>
      </c>
      <c r="AU270" s="227" t="s">
        <v>148</v>
      </c>
      <c r="AY270" s="17" t="s">
        <v>140</v>
      </c>
      <c r="BE270" s="228">
        <f>IF(N270="základní",J270,0)</f>
        <v>0</v>
      </c>
      <c r="BF270" s="228">
        <f>IF(N270="snížená",J270,0)</f>
        <v>0</v>
      </c>
      <c r="BG270" s="228">
        <f>IF(N270="zákl. přenesená",J270,0)</f>
        <v>0</v>
      </c>
      <c r="BH270" s="228">
        <f>IF(N270="sníž. přenesená",J270,0)</f>
        <v>0</v>
      </c>
      <c r="BI270" s="228">
        <f>IF(N270="nulová",J270,0)</f>
        <v>0</v>
      </c>
      <c r="BJ270" s="17" t="s">
        <v>148</v>
      </c>
      <c r="BK270" s="228">
        <f>ROUND(I270*H270,2)</f>
        <v>0</v>
      </c>
      <c r="BL270" s="17" t="s">
        <v>147</v>
      </c>
      <c r="BM270" s="227" t="s">
        <v>277</v>
      </c>
    </row>
    <row r="271" s="13" customFormat="1">
      <c r="A271" s="13"/>
      <c r="B271" s="229"/>
      <c r="C271" s="230"/>
      <c r="D271" s="231" t="s">
        <v>150</v>
      </c>
      <c r="E271" s="232" t="s">
        <v>1</v>
      </c>
      <c r="F271" s="233" t="s">
        <v>215</v>
      </c>
      <c r="G271" s="230"/>
      <c r="H271" s="232" t="s">
        <v>1</v>
      </c>
      <c r="I271" s="234"/>
      <c r="J271" s="230"/>
      <c r="K271" s="230"/>
      <c r="L271" s="235"/>
      <c r="M271" s="236"/>
      <c r="N271" s="237"/>
      <c r="O271" s="237"/>
      <c r="P271" s="237"/>
      <c r="Q271" s="237"/>
      <c r="R271" s="237"/>
      <c r="S271" s="237"/>
      <c r="T271" s="23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9" t="s">
        <v>150</v>
      </c>
      <c r="AU271" s="239" t="s">
        <v>148</v>
      </c>
      <c r="AV271" s="13" t="s">
        <v>81</v>
      </c>
      <c r="AW271" s="13" t="s">
        <v>30</v>
      </c>
      <c r="AX271" s="13" t="s">
        <v>73</v>
      </c>
      <c r="AY271" s="239" t="s">
        <v>140</v>
      </c>
    </row>
    <row r="272" s="14" customFormat="1">
      <c r="A272" s="14"/>
      <c r="B272" s="240"/>
      <c r="C272" s="241"/>
      <c r="D272" s="231" t="s">
        <v>150</v>
      </c>
      <c r="E272" s="242" t="s">
        <v>1</v>
      </c>
      <c r="F272" s="243" t="s">
        <v>255</v>
      </c>
      <c r="G272" s="241"/>
      <c r="H272" s="244">
        <v>30.859999999999999</v>
      </c>
      <c r="I272" s="245"/>
      <c r="J272" s="241"/>
      <c r="K272" s="241"/>
      <c r="L272" s="246"/>
      <c r="M272" s="247"/>
      <c r="N272" s="248"/>
      <c r="O272" s="248"/>
      <c r="P272" s="248"/>
      <c r="Q272" s="248"/>
      <c r="R272" s="248"/>
      <c r="S272" s="248"/>
      <c r="T272" s="24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0" t="s">
        <v>150</v>
      </c>
      <c r="AU272" s="250" t="s">
        <v>148</v>
      </c>
      <c r="AV272" s="14" t="s">
        <v>148</v>
      </c>
      <c r="AW272" s="14" t="s">
        <v>30</v>
      </c>
      <c r="AX272" s="14" t="s">
        <v>73</v>
      </c>
      <c r="AY272" s="250" t="s">
        <v>140</v>
      </c>
    </row>
    <row r="273" s="13" customFormat="1">
      <c r="A273" s="13"/>
      <c r="B273" s="229"/>
      <c r="C273" s="230"/>
      <c r="D273" s="231" t="s">
        <v>150</v>
      </c>
      <c r="E273" s="232" t="s">
        <v>1</v>
      </c>
      <c r="F273" s="233" t="s">
        <v>256</v>
      </c>
      <c r="G273" s="230"/>
      <c r="H273" s="232" t="s">
        <v>1</v>
      </c>
      <c r="I273" s="234"/>
      <c r="J273" s="230"/>
      <c r="K273" s="230"/>
      <c r="L273" s="235"/>
      <c r="M273" s="236"/>
      <c r="N273" s="237"/>
      <c r="O273" s="237"/>
      <c r="P273" s="237"/>
      <c r="Q273" s="237"/>
      <c r="R273" s="237"/>
      <c r="S273" s="237"/>
      <c r="T273" s="23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9" t="s">
        <v>150</v>
      </c>
      <c r="AU273" s="239" t="s">
        <v>148</v>
      </c>
      <c r="AV273" s="13" t="s">
        <v>81</v>
      </c>
      <c r="AW273" s="13" t="s">
        <v>30</v>
      </c>
      <c r="AX273" s="13" t="s">
        <v>73</v>
      </c>
      <c r="AY273" s="239" t="s">
        <v>140</v>
      </c>
    </row>
    <row r="274" s="14" customFormat="1">
      <c r="A274" s="14"/>
      <c r="B274" s="240"/>
      <c r="C274" s="241"/>
      <c r="D274" s="231" t="s">
        <v>150</v>
      </c>
      <c r="E274" s="242" t="s">
        <v>1</v>
      </c>
      <c r="F274" s="243" t="s">
        <v>257</v>
      </c>
      <c r="G274" s="241"/>
      <c r="H274" s="244">
        <v>8.4420000000000002</v>
      </c>
      <c r="I274" s="245"/>
      <c r="J274" s="241"/>
      <c r="K274" s="241"/>
      <c r="L274" s="246"/>
      <c r="M274" s="247"/>
      <c r="N274" s="248"/>
      <c r="O274" s="248"/>
      <c r="P274" s="248"/>
      <c r="Q274" s="248"/>
      <c r="R274" s="248"/>
      <c r="S274" s="248"/>
      <c r="T274" s="24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0" t="s">
        <v>150</v>
      </c>
      <c r="AU274" s="250" t="s">
        <v>148</v>
      </c>
      <c r="AV274" s="14" t="s">
        <v>148</v>
      </c>
      <c r="AW274" s="14" t="s">
        <v>30</v>
      </c>
      <c r="AX274" s="14" t="s">
        <v>73</v>
      </c>
      <c r="AY274" s="250" t="s">
        <v>140</v>
      </c>
    </row>
    <row r="275" s="13" customFormat="1">
      <c r="A275" s="13"/>
      <c r="B275" s="229"/>
      <c r="C275" s="230"/>
      <c r="D275" s="231" t="s">
        <v>150</v>
      </c>
      <c r="E275" s="232" t="s">
        <v>1</v>
      </c>
      <c r="F275" s="233" t="s">
        <v>258</v>
      </c>
      <c r="G275" s="230"/>
      <c r="H275" s="232" t="s">
        <v>1</v>
      </c>
      <c r="I275" s="234"/>
      <c r="J275" s="230"/>
      <c r="K275" s="230"/>
      <c r="L275" s="235"/>
      <c r="M275" s="236"/>
      <c r="N275" s="237"/>
      <c r="O275" s="237"/>
      <c r="P275" s="237"/>
      <c r="Q275" s="237"/>
      <c r="R275" s="237"/>
      <c r="S275" s="237"/>
      <c r="T275" s="23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9" t="s">
        <v>150</v>
      </c>
      <c r="AU275" s="239" t="s">
        <v>148</v>
      </c>
      <c r="AV275" s="13" t="s">
        <v>81</v>
      </c>
      <c r="AW275" s="13" t="s">
        <v>30</v>
      </c>
      <c r="AX275" s="13" t="s">
        <v>73</v>
      </c>
      <c r="AY275" s="239" t="s">
        <v>140</v>
      </c>
    </row>
    <row r="276" s="14" customFormat="1">
      <c r="A276" s="14"/>
      <c r="B276" s="240"/>
      <c r="C276" s="241"/>
      <c r="D276" s="231" t="s">
        <v>150</v>
      </c>
      <c r="E276" s="242" t="s">
        <v>1</v>
      </c>
      <c r="F276" s="243" t="s">
        <v>259</v>
      </c>
      <c r="G276" s="241"/>
      <c r="H276" s="244">
        <v>14.885999999999999</v>
      </c>
      <c r="I276" s="245"/>
      <c r="J276" s="241"/>
      <c r="K276" s="241"/>
      <c r="L276" s="246"/>
      <c r="M276" s="247"/>
      <c r="N276" s="248"/>
      <c r="O276" s="248"/>
      <c r="P276" s="248"/>
      <c r="Q276" s="248"/>
      <c r="R276" s="248"/>
      <c r="S276" s="248"/>
      <c r="T276" s="24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0" t="s">
        <v>150</v>
      </c>
      <c r="AU276" s="250" t="s">
        <v>148</v>
      </c>
      <c r="AV276" s="14" t="s">
        <v>148</v>
      </c>
      <c r="AW276" s="14" t="s">
        <v>30</v>
      </c>
      <c r="AX276" s="14" t="s">
        <v>73</v>
      </c>
      <c r="AY276" s="250" t="s">
        <v>140</v>
      </c>
    </row>
    <row r="277" s="13" customFormat="1">
      <c r="A277" s="13"/>
      <c r="B277" s="229"/>
      <c r="C277" s="230"/>
      <c r="D277" s="231" t="s">
        <v>150</v>
      </c>
      <c r="E277" s="232" t="s">
        <v>1</v>
      </c>
      <c r="F277" s="233" t="s">
        <v>221</v>
      </c>
      <c r="G277" s="230"/>
      <c r="H277" s="232" t="s">
        <v>1</v>
      </c>
      <c r="I277" s="234"/>
      <c r="J277" s="230"/>
      <c r="K277" s="230"/>
      <c r="L277" s="235"/>
      <c r="M277" s="236"/>
      <c r="N277" s="237"/>
      <c r="O277" s="237"/>
      <c r="P277" s="237"/>
      <c r="Q277" s="237"/>
      <c r="R277" s="237"/>
      <c r="S277" s="237"/>
      <c r="T277" s="23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9" t="s">
        <v>150</v>
      </c>
      <c r="AU277" s="239" t="s">
        <v>148</v>
      </c>
      <c r="AV277" s="13" t="s">
        <v>81</v>
      </c>
      <c r="AW277" s="13" t="s">
        <v>30</v>
      </c>
      <c r="AX277" s="13" t="s">
        <v>73</v>
      </c>
      <c r="AY277" s="239" t="s">
        <v>140</v>
      </c>
    </row>
    <row r="278" s="14" customFormat="1">
      <c r="A278" s="14"/>
      <c r="B278" s="240"/>
      <c r="C278" s="241"/>
      <c r="D278" s="231" t="s">
        <v>150</v>
      </c>
      <c r="E278" s="242" t="s">
        <v>1</v>
      </c>
      <c r="F278" s="243" t="s">
        <v>260</v>
      </c>
      <c r="G278" s="241"/>
      <c r="H278" s="244">
        <v>21.079999999999998</v>
      </c>
      <c r="I278" s="245"/>
      <c r="J278" s="241"/>
      <c r="K278" s="241"/>
      <c r="L278" s="246"/>
      <c r="M278" s="247"/>
      <c r="N278" s="248"/>
      <c r="O278" s="248"/>
      <c r="P278" s="248"/>
      <c r="Q278" s="248"/>
      <c r="R278" s="248"/>
      <c r="S278" s="248"/>
      <c r="T278" s="24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0" t="s">
        <v>150</v>
      </c>
      <c r="AU278" s="250" t="s">
        <v>148</v>
      </c>
      <c r="AV278" s="14" t="s">
        <v>148</v>
      </c>
      <c r="AW278" s="14" t="s">
        <v>30</v>
      </c>
      <c r="AX278" s="14" t="s">
        <v>73</v>
      </c>
      <c r="AY278" s="250" t="s">
        <v>140</v>
      </c>
    </row>
    <row r="279" s="13" customFormat="1">
      <c r="A279" s="13"/>
      <c r="B279" s="229"/>
      <c r="C279" s="230"/>
      <c r="D279" s="231" t="s">
        <v>150</v>
      </c>
      <c r="E279" s="232" t="s">
        <v>1</v>
      </c>
      <c r="F279" s="233" t="s">
        <v>223</v>
      </c>
      <c r="G279" s="230"/>
      <c r="H279" s="232" t="s">
        <v>1</v>
      </c>
      <c r="I279" s="234"/>
      <c r="J279" s="230"/>
      <c r="K279" s="230"/>
      <c r="L279" s="235"/>
      <c r="M279" s="236"/>
      <c r="N279" s="237"/>
      <c r="O279" s="237"/>
      <c r="P279" s="237"/>
      <c r="Q279" s="237"/>
      <c r="R279" s="237"/>
      <c r="S279" s="237"/>
      <c r="T279" s="23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9" t="s">
        <v>150</v>
      </c>
      <c r="AU279" s="239" t="s">
        <v>148</v>
      </c>
      <c r="AV279" s="13" t="s">
        <v>81</v>
      </c>
      <c r="AW279" s="13" t="s">
        <v>30</v>
      </c>
      <c r="AX279" s="13" t="s">
        <v>73</v>
      </c>
      <c r="AY279" s="239" t="s">
        <v>140</v>
      </c>
    </row>
    <row r="280" s="14" customFormat="1">
      <c r="A280" s="14"/>
      <c r="B280" s="240"/>
      <c r="C280" s="241"/>
      <c r="D280" s="231" t="s">
        <v>150</v>
      </c>
      <c r="E280" s="242" t="s">
        <v>1</v>
      </c>
      <c r="F280" s="243" t="s">
        <v>261</v>
      </c>
      <c r="G280" s="241"/>
      <c r="H280" s="244">
        <v>30.152000000000001</v>
      </c>
      <c r="I280" s="245"/>
      <c r="J280" s="241"/>
      <c r="K280" s="241"/>
      <c r="L280" s="246"/>
      <c r="M280" s="247"/>
      <c r="N280" s="248"/>
      <c r="O280" s="248"/>
      <c r="P280" s="248"/>
      <c r="Q280" s="248"/>
      <c r="R280" s="248"/>
      <c r="S280" s="248"/>
      <c r="T280" s="249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0" t="s">
        <v>150</v>
      </c>
      <c r="AU280" s="250" t="s">
        <v>148</v>
      </c>
      <c r="AV280" s="14" t="s">
        <v>148</v>
      </c>
      <c r="AW280" s="14" t="s">
        <v>30</v>
      </c>
      <c r="AX280" s="14" t="s">
        <v>73</v>
      </c>
      <c r="AY280" s="250" t="s">
        <v>140</v>
      </c>
    </row>
    <row r="281" s="13" customFormat="1">
      <c r="A281" s="13"/>
      <c r="B281" s="229"/>
      <c r="C281" s="230"/>
      <c r="D281" s="231" t="s">
        <v>150</v>
      </c>
      <c r="E281" s="232" t="s">
        <v>1</v>
      </c>
      <c r="F281" s="233" t="s">
        <v>262</v>
      </c>
      <c r="G281" s="230"/>
      <c r="H281" s="232" t="s">
        <v>1</v>
      </c>
      <c r="I281" s="234"/>
      <c r="J281" s="230"/>
      <c r="K281" s="230"/>
      <c r="L281" s="235"/>
      <c r="M281" s="236"/>
      <c r="N281" s="237"/>
      <c r="O281" s="237"/>
      <c r="P281" s="237"/>
      <c r="Q281" s="237"/>
      <c r="R281" s="237"/>
      <c r="S281" s="237"/>
      <c r="T281" s="23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9" t="s">
        <v>150</v>
      </c>
      <c r="AU281" s="239" t="s">
        <v>148</v>
      </c>
      <c r="AV281" s="13" t="s">
        <v>81</v>
      </c>
      <c r="AW281" s="13" t="s">
        <v>30</v>
      </c>
      <c r="AX281" s="13" t="s">
        <v>73</v>
      </c>
      <c r="AY281" s="239" t="s">
        <v>140</v>
      </c>
    </row>
    <row r="282" s="14" customFormat="1">
      <c r="A282" s="14"/>
      <c r="B282" s="240"/>
      <c r="C282" s="241"/>
      <c r="D282" s="231" t="s">
        <v>150</v>
      </c>
      <c r="E282" s="242" t="s">
        <v>1</v>
      </c>
      <c r="F282" s="243" t="s">
        <v>263</v>
      </c>
      <c r="G282" s="241"/>
      <c r="H282" s="244">
        <v>36.704999999999998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0" t="s">
        <v>150</v>
      </c>
      <c r="AU282" s="250" t="s">
        <v>148</v>
      </c>
      <c r="AV282" s="14" t="s">
        <v>148</v>
      </c>
      <c r="AW282" s="14" t="s">
        <v>30</v>
      </c>
      <c r="AX282" s="14" t="s">
        <v>73</v>
      </c>
      <c r="AY282" s="250" t="s">
        <v>140</v>
      </c>
    </row>
    <row r="283" s="13" customFormat="1">
      <c r="A283" s="13"/>
      <c r="B283" s="229"/>
      <c r="C283" s="230"/>
      <c r="D283" s="231" t="s">
        <v>150</v>
      </c>
      <c r="E283" s="232" t="s">
        <v>1</v>
      </c>
      <c r="F283" s="233" t="s">
        <v>264</v>
      </c>
      <c r="G283" s="230"/>
      <c r="H283" s="232" t="s">
        <v>1</v>
      </c>
      <c r="I283" s="234"/>
      <c r="J283" s="230"/>
      <c r="K283" s="230"/>
      <c r="L283" s="235"/>
      <c r="M283" s="236"/>
      <c r="N283" s="237"/>
      <c r="O283" s="237"/>
      <c r="P283" s="237"/>
      <c r="Q283" s="237"/>
      <c r="R283" s="237"/>
      <c r="S283" s="237"/>
      <c r="T283" s="23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9" t="s">
        <v>150</v>
      </c>
      <c r="AU283" s="239" t="s">
        <v>148</v>
      </c>
      <c r="AV283" s="13" t="s">
        <v>81</v>
      </c>
      <c r="AW283" s="13" t="s">
        <v>30</v>
      </c>
      <c r="AX283" s="13" t="s">
        <v>73</v>
      </c>
      <c r="AY283" s="239" t="s">
        <v>140</v>
      </c>
    </row>
    <row r="284" s="13" customFormat="1">
      <c r="A284" s="13"/>
      <c r="B284" s="229"/>
      <c r="C284" s="230"/>
      <c r="D284" s="231" t="s">
        <v>150</v>
      </c>
      <c r="E284" s="232" t="s">
        <v>1</v>
      </c>
      <c r="F284" s="233" t="s">
        <v>265</v>
      </c>
      <c r="G284" s="230"/>
      <c r="H284" s="232" t="s">
        <v>1</v>
      </c>
      <c r="I284" s="234"/>
      <c r="J284" s="230"/>
      <c r="K284" s="230"/>
      <c r="L284" s="235"/>
      <c r="M284" s="236"/>
      <c r="N284" s="237"/>
      <c r="O284" s="237"/>
      <c r="P284" s="237"/>
      <c r="Q284" s="237"/>
      <c r="R284" s="237"/>
      <c r="S284" s="237"/>
      <c r="T284" s="23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9" t="s">
        <v>150</v>
      </c>
      <c r="AU284" s="239" t="s">
        <v>148</v>
      </c>
      <c r="AV284" s="13" t="s">
        <v>81</v>
      </c>
      <c r="AW284" s="13" t="s">
        <v>30</v>
      </c>
      <c r="AX284" s="13" t="s">
        <v>73</v>
      </c>
      <c r="AY284" s="239" t="s">
        <v>140</v>
      </c>
    </row>
    <row r="285" s="14" customFormat="1">
      <c r="A285" s="14"/>
      <c r="B285" s="240"/>
      <c r="C285" s="241"/>
      <c r="D285" s="231" t="s">
        <v>150</v>
      </c>
      <c r="E285" s="242" t="s">
        <v>1</v>
      </c>
      <c r="F285" s="243" t="s">
        <v>266</v>
      </c>
      <c r="G285" s="241"/>
      <c r="H285" s="244">
        <v>-11.348000000000001</v>
      </c>
      <c r="I285" s="245"/>
      <c r="J285" s="241"/>
      <c r="K285" s="241"/>
      <c r="L285" s="246"/>
      <c r="M285" s="247"/>
      <c r="N285" s="248"/>
      <c r="O285" s="248"/>
      <c r="P285" s="248"/>
      <c r="Q285" s="248"/>
      <c r="R285" s="248"/>
      <c r="S285" s="248"/>
      <c r="T285" s="24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0" t="s">
        <v>150</v>
      </c>
      <c r="AU285" s="250" t="s">
        <v>148</v>
      </c>
      <c r="AV285" s="14" t="s">
        <v>148</v>
      </c>
      <c r="AW285" s="14" t="s">
        <v>30</v>
      </c>
      <c r="AX285" s="14" t="s">
        <v>73</v>
      </c>
      <c r="AY285" s="250" t="s">
        <v>140</v>
      </c>
    </row>
    <row r="286" s="14" customFormat="1">
      <c r="A286" s="14"/>
      <c r="B286" s="240"/>
      <c r="C286" s="241"/>
      <c r="D286" s="231" t="s">
        <v>150</v>
      </c>
      <c r="E286" s="242" t="s">
        <v>1</v>
      </c>
      <c r="F286" s="243" t="s">
        <v>267</v>
      </c>
      <c r="G286" s="241"/>
      <c r="H286" s="244">
        <v>-6.3040000000000003</v>
      </c>
      <c r="I286" s="245"/>
      <c r="J286" s="241"/>
      <c r="K286" s="241"/>
      <c r="L286" s="246"/>
      <c r="M286" s="247"/>
      <c r="N286" s="248"/>
      <c r="O286" s="248"/>
      <c r="P286" s="248"/>
      <c r="Q286" s="248"/>
      <c r="R286" s="248"/>
      <c r="S286" s="248"/>
      <c r="T286" s="24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0" t="s">
        <v>150</v>
      </c>
      <c r="AU286" s="250" t="s">
        <v>148</v>
      </c>
      <c r="AV286" s="14" t="s">
        <v>148</v>
      </c>
      <c r="AW286" s="14" t="s">
        <v>30</v>
      </c>
      <c r="AX286" s="14" t="s">
        <v>73</v>
      </c>
      <c r="AY286" s="250" t="s">
        <v>140</v>
      </c>
    </row>
    <row r="287" s="15" customFormat="1">
      <c r="A287" s="15"/>
      <c r="B287" s="251"/>
      <c r="C287" s="252"/>
      <c r="D287" s="231" t="s">
        <v>150</v>
      </c>
      <c r="E287" s="253" t="s">
        <v>1</v>
      </c>
      <c r="F287" s="254" t="s">
        <v>153</v>
      </c>
      <c r="G287" s="252"/>
      <c r="H287" s="255">
        <v>124.47299999999999</v>
      </c>
      <c r="I287" s="256"/>
      <c r="J287" s="252"/>
      <c r="K287" s="252"/>
      <c r="L287" s="257"/>
      <c r="M287" s="258"/>
      <c r="N287" s="259"/>
      <c r="O287" s="259"/>
      <c r="P287" s="259"/>
      <c r="Q287" s="259"/>
      <c r="R287" s="259"/>
      <c r="S287" s="259"/>
      <c r="T287" s="260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1" t="s">
        <v>150</v>
      </c>
      <c r="AU287" s="261" t="s">
        <v>148</v>
      </c>
      <c r="AV287" s="15" t="s">
        <v>147</v>
      </c>
      <c r="AW287" s="15" t="s">
        <v>30</v>
      </c>
      <c r="AX287" s="15" t="s">
        <v>81</v>
      </c>
      <c r="AY287" s="261" t="s">
        <v>140</v>
      </c>
    </row>
    <row r="288" s="2" customFormat="1" ht="21.75" customHeight="1">
      <c r="A288" s="38"/>
      <c r="B288" s="39"/>
      <c r="C288" s="215" t="s">
        <v>278</v>
      </c>
      <c r="D288" s="215" t="s">
        <v>143</v>
      </c>
      <c r="E288" s="216" t="s">
        <v>279</v>
      </c>
      <c r="F288" s="217" t="s">
        <v>280</v>
      </c>
      <c r="G288" s="218" t="s">
        <v>168</v>
      </c>
      <c r="H288" s="219">
        <v>18.074999999999999</v>
      </c>
      <c r="I288" s="220"/>
      <c r="J288" s="221">
        <f>ROUND(I288*H288,2)</f>
        <v>0</v>
      </c>
      <c r="K288" s="222"/>
      <c r="L288" s="44"/>
      <c r="M288" s="223" t="s">
        <v>1</v>
      </c>
      <c r="N288" s="224" t="s">
        <v>39</v>
      </c>
      <c r="O288" s="91"/>
      <c r="P288" s="225">
        <f>O288*H288</f>
        <v>0</v>
      </c>
      <c r="Q288" s="225">
        <v>0.037999999999999999</v>
      </c>
      <c r="R288" s="225">
        <f>Q288*H288</f>
        <v>0.68684999999999996</v>
      </c>
      <c r="S288" s="225">
        <v>0</v>
      </c>
      <c r="T288" s="22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7" t="s">
        <v>147</v>
      </c>
      <c r="AT288" s="227" t="s">
        <v>143</v>
      </c>
      <c r="AU288" s="227" t="s">
        <v>148</v>
      </c>
      <c r="AY288" s="17" t="s">
        <v>140</v>
      </c>
      <c r="BE288" s="228">
        <f>IF(N288="základní",J288,0)</f>
        <v>0</v>
      </c>
      <c r="BF288" s="228">
        <f>IF(N288="snížená",J288,0)</f>
        <v>0</v>
      </c>
      <c r="BG288" s="228">
        <f>IF(N288="zákl. přenesená",J288,0)</f>
        <v>0</v>
      </c>
      <c r="BH288" s="228">
        <f>IF(N288="sníž. přenesená",J288,0)</f>
        <v>0</v>
      </c>
      <c r="BI288" s="228">
        <f>IF(N288="nulová",J288,0)</f>
        <v>0</v>
      </c>
      <c r="BJ288" s="17" t="s">
        <v>148</v>
      </c>
      <c r="BK288" s="228">
        <f>ROUND(I288*H288,2)</f>
        <v>0</v>
      </c>
      <c r="BL288" s="17" t="s">
        <v>147</v>
      </c>
      <c r="BM288" s="227" t="s">
        <v>281</v>
      </c>
    </row>
    <row r="289" s="13" customFormat="1">
      <c r="A289" s="13"/>
      <c r="B289" s="229"/>
      <c r="C289" s="230"/>
      <c r="D289" s="231" t="s">
        <v>150</v>
      </c>
      <c r="E289" s="232" t="s">
        <v>1</v>
      </c>
      <c r="F289" s="233" t="s">
        <v>240</v>
      </c>
      <c r="G289" s="230"/>
      <c r="H289" s="232" t="s">
        <v>1</v>
      </c>
      <c r="I289" s="234"/>
      <c r="J289" s="230"/>
      <c r="K289" s="230"/>
      <c r="L289" s="235"/>
      <c r="M289" s="236"/>
      <c r="N289" s="237"/>
      <c r="O289" s="237"/>
      <c r="P289" s="237"/>
      <c r="Q289" s="237"/>
      <c r="R289" s="237"/>
      <c r="S289" s="237"/>
      <c r="T289" s="23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9" t="s">
        <v>150</v>
      </c>
      <c r="AU289" s="239" t="s">
        <v>148</v>
      </c>
      <c r="AV289" s="13" t="s">
        <v>81</v>
      </c>
      <c r="AW289" s="13" t="s">
        <v>30</v>
      </c>
      <c r="AX289" s="13" t="s">
        <v>73</v>
      </c>
      <c r="AY289" s="239" t="s">
        <v>140</v>
      </c>
    </row>
    <row r="290" s="14" customFormat="1">
      <c r="A290" s="14"/>
      <c r="B290" s="240"/>
      <c r="C290" s="241"/>
      <c r="D290" s="231" t="s">
        <v>150</v>
      </c>
      <c r="E290" s="242" t="s">
        <v>1</v>
      </c>
      <c r="F290" s="243" t="s">
        <v>241</v>
      </c>
      <c r="G290" s="241"/>
      <c r="H290" s="244">
        <v>1.575</v>
      </c>
      <c r="I290" s="245"/>
      <c r="J290" s="241"/>
      <c r="K290" s="241"/>
      <c r="L290" s="246"/>
      <c r="M290" s="247"/>
      <c r="N290" s="248"/>
      <c r="O290" s="248"/>
      <c r="P290" s="248"/>
      <c r="Q290" s="248"/>
      <c r="R290" s="248"/>
      <c r="S290" s="248"/>
      <c r="T290" s="24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0" t="s">
        <v>150</v>
      </c>
      <c r="AU290" s="250" t="s">
        <v>148</v>
      </c>
      <c r="AV290" s="14" t="s">
        <v>148</v>
      </c>
      <c r="AW290" s="14" t="s">
        <v>30</v>
      </c>
      <c r="AX290" s="14" t="s">
        <v>73</v>
      </c>
      <c r="AY290" s="250" t="s">
        <v>140</v>
      </c>
    </row>
    <row r="291" s="13" customFormat="1">
      <c r="A291" s="13"/>
      <c r="B291" s="229"/>
      <c r="C291" s="230"/>
      <c r="D291" s="231" t="s">
        <v>150</v>
      </c>
      <c r="E291" s="232" t="s">
        <v>1</v>
      </c>
      <c r="F291" s="233" t="s">
        <v>242</v>
      </c>
      <c r="G291" s="230"/>
      <c r="H291" s="232" t="s">
        <v>1</v>
      </c>
      <c r="I291" s="234"/>
      <c r="J291" s="230"/>
      <c r="K291" s="230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150</v>
      </c>
      <c r="AU291" s="239" t="s">
        <v>148</v>
      </c>
      <c r="AV291" s="13" t="s">
        <v>81</v>
      </c>
      <c r="AW291" s="13" t="s">
        <v>30</v>
      </c>
      <c r="AX291" s="13" t="s">
        <v>73</v>
      </c>
      <c r="AY291" s="239" t="s">
        <v>140</v>
      </c>
    </row>
    <row r="292" s="14" customFormat="1">
      <c r="A292" s="14"/>
      <c r="B292" s="240"/>
      <c r="C292" s="241"/>
      <c r="D292" s="231" t="s">
        <v>150</v>
      </c>
      <c r="E292" s="242" t="s">
        <v>1</v>
      </c>
      <c r="F292" s="243" t="s">
        <v>243</v>
      </c>
      <c r="G292" s="241"/>
      <c r="H292" s="244">
        <v>4</v>
      </c>
      <c r="I292" s="245"/>
      <c r="J292" s="241"/>
      <c r="K292" s="241"/>
      <c r="L292" s="246"/>
      <c r="M292" s="247"/>
      <c r="N292" s="248"/>
      <c r="O292" s="248"/>
      <c r="P292" s="248"/>
      <c r="Q292" s="248"/>
      <c r="R292" s="248"/>
      <c r="S292" s="248"/>
      <c r="T292" s="249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0" t="s">
        <v>150</v>
      </c>
      <c r="AU292" s="250" t="s">
        <v>148</v>
      </c>
      <c r="AV292" s="14" t="s">
        <v>148</v>
      </c>
      <c r="AW292" s="14" t="s">
        <v>30</v>
      </c>
      <c r="AX292" s="14" t="s">
        <v>73</v>
      </c>
      <c r="AY292" s="250" t="s">
        <v>140</v>
      </c>
    </row>
    <row r="293" s="13" customFormat="1">
      <c r="A293" s="13"/>
      <c r="B293" s="229"/>
      <c r="C293" s="230"/>
      <c r="D293" s="231" t="s">
        <v>150</v>
      </c>
      <c r="E293" s="232" t="s">
        <v>1</v>
      </c>
      <c r="F293" s="233" t="s">
        <v>234</v>
      </c>
      <c r="G293" s="230"/>
      <c r="H293" s="232" t="s">
        <v>1</v>
      </c>
      <c r="I293" s="234"/>
      <c r="J293" s="230"/>
      <c r="K293" s="230"/>
      <c r="L293" s="235"/>
      <c r="M293" s="236"/>
      <c r="N293" s="237"/>
      <c r="O293" s="237"/>
      <c r="P293" s="237"/>
      <c r="Q293" s="237"/>
      <c r="R293" s="237"/>
      <c r="S293" s="237"/>
      <c r="T293" s="23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9" t="s">
        <v>150</v>
      </c>
      <c r="AU293" s="239" t="s">
        <v>148</v>
      </c>
      <c r="AV293" s="13" t="s">
        <v>81</v>
      </c>
      <c r="AW293" s="13" t="s">
        <v>30</v>
      </c>
      <c r="AX293" s="13" t="s">
        <v>73</v>
      </c>
      <c r="AY293" s="239" t="s">
        <v>140</v>
      </c>
    </row>
    <row r="294" s="14" customFormat="1">
      <c r="A294" s="14"/>
      <c r="B294" s="240"/>
      <c r="C294" s="241"/>
      <c r="D294" s="231" t="s">
        <v>150</v>
      </c>
      <c r="E294" s="242" t="s">
        <v>1</v>
      </c>
      <c r="F294" s="243" t="s">
        <v>244</v>
      </c>
      <c r="G294" s="241"/>
      <c r="H294" s="244">
        <v>12.5</v>
      </c>
      <c r="I294" s="245"/>
      <c r="J294" s="241"/>
      <c r="K294" s="241"/>
      <c r="L294" s="246"/>
      <c r="M294" s="247"/>
      <c r="N294" s="248"/>
      <c r="O294" s="248"/>
      <c r="P294" s="248"/>
      <c r="Q294" s="248"/>
      <c r="R294" s="248"/>
      <c r="S294" s="248"/>
      <c r="T294" s="24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0" t="s">
        <v>150</v>
      </c>
      <c r="AU294" s="250" t="s">
        <v>148</v>
      </c>
      <c r="AV294" s="14" t="s">
        <v>148</v>
      </c>
      <c r="AW294" s="14" t="s">
        <v>30</v>
      </c>
      <c r="AX294" s="14" t="s">
        <v>73</v>
      </c>
      <c r="AY294" s="250" t="s">
        <v>140</v>
      </c>
    </row>
    <row r="295" s="15" customFormat="1">
      <c r="A295" s="15"/>
      <c r="B295" s="251"/>
      <c r="C295" s="252"/>
      <c r="D295" s="231" t="s">
        <v>150</v>
      </c>
      <c r="E295" s="253" t="s">
        <v>1</v>
      </c>
      <c r="F295" s="254" t="s">
        <v>153</v>
      </c>
      <c r="G295" s="252"/>
      <c r="H295" s="255">
        <v>18.074999999999999</v>
      </c>
      <c r="I295" s="256"/>
      <c r="J295" s="252"/>
      <c r="K295" s="252"/>
      <c r="L295" s="257"/>
      <c r="M295" s="258"/>
      <c r="N295" s="259"/>
      <c r="O295" s="259"/>
      <c r="P295" s="259"/>
      <c r="Q295" s="259"/>
      <c r="R295" s="259"/>
      <c r="S295" s="259"/>
      <c r="T295" s="26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1" t="s">
        <v>150</v>
      </c>
      <c r="AU295" s="261" t="s">
        <v>148</v>
      </c>
      <c r="AV295" s="15" t="s">
        <v>147</v>
      </c>
      <c r="AW295" s="15" t="s">
        <v>30</v>
      </c>
      <c r="AX295" s="15" t="s">
        <v>81</v>
      </c>
      <c r="AY295" s="261" t="s">
        <v>140</v>
      </c>
    </row>
    <row r="296" s="2" customFormat="1" ht="24.15" customHeight="1">
      <c r="A296" s="38"/>
      <c r="B296" s="39"/>
      <c r="C296" s="215" t="s">
        <v>282</v>
      </c>
      <c r="D296" s="215" t="s">
        <v>143</v>
      </c>
      <c r="E296" s="216" t="s">
        <v>283</v>
      </c>
      <c r="F296" s="217" t="s">
        <v>284</v>
      </c>
      <c r="G296" s="218" t="s">
        <v>162</v>
      </c>
      <c r="H296" s="219">
        <v>16</v>
      </c>
      <c r="I296" s="220"/>
      <c r="J296" s="221">
        <f>ROUND(I296*H296,2)</f>
        <v>0</v>
      </c>
      <c r="K296" s="222"/>
      <c r="L296" s="44"/>
      <c r="M296" s="223" t="s">
        <v>1</v>
      </c>
      <c r="N296" s="224" t="s">
        <v>39</v>
      </c>
      <c r="O296" s="91"/>
      <c r="P296" s="225">
        <f>O296*H296</f>
        <v>0</v>
      </c>
      <c r="Q296" s="225">
        <v>0.0092999999999999992</v>
      </c>
      <c r="R296" s="225">
        <f>Q296*H296</f>
        <v>0.14879999999999999</v>
      </c>
      <c r="S296" s="225">
        <v>0</v>
      </c>
      <c r="T296" s="22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7" t="s">
        <v>147</v>
      </c>
      <c r="AT296" s="227" t="s">
        <v>143</v>
      </c>
      <c r="AU296" s="227" t="s">
        <v>148</v>
      </c>
      <c r="AY296" s="17" t="s">
        <v>140</v>
      </c>
      <c r="BE296" s="228">
        <f>IF(N296="základní",J296,0)</f>
        <v>0</v>
      </c>
      <c r="BF296" s="228">
        <f>IF(N296="snížená",J296,0)</f>
        <v>0</v>
      </c>
      <c r="BG296" s="228">
        <f>IF(N296="zákl. přenesená",J296,0)</f>
        <v>0</v>
      </c>
      <c r="BH296" s="228">
        <f>IF(N296="sníž. přenesená",J296,0)</f>
        <v>0</v>
      </c>
      <c r="BI296" s="228">
        <f>IF(N296="nulová",J296,0)</f>
        <v>0</v>
      </c>
      <c r="BJ296" s="17" t="s">
        <v>148</v>
      </c>
      <c r="BK296" s="228">
        <f>ROUND(I296*H296,2)</f>
        <v>0</v>
      </c>
      <c r="BL296" s="17" t="s">
        <v>147</v>
      </c>
      <c r="BM296" s="227" t="s">
        <v>285</v>
      </c>
    </row>
    <row r="297" s="13" customFormat="1">
      <c r="A297" s="13"/>
      <c r="B297" s="229"/>
      <c r="C297" s="230"/>
      <c r="D297" s="231" t="s">
        <v>150</v>
      </c>
      <c r="E297" s="232" t="s">
        <v>1</v>
      </c>
      <c r="F297" s="233" t="s">
        <v>164</v>
      </c>
      <c r="G297" s="230"/>
      <c r="H297" s="232" t="s">
        <v>1</v>
      </c>
      <c r="I297" s="234"/>
      <c r="J297" s="230"/>
      <c r="K297" s="230"/>
      <c r="L297" s="235"/>
      <c r="M297" s="236"/>
      <c r="N297" s="237"/>
      <c r="O297" s="237"/>
      <c r="P297" s="237"/>
      <c r="Q297" s="237"/>
      <c r="R297" s="237"/>
      <c r="S297" s="237"/>
      <c r="T297" s="23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9" t="s">
        <v>150</v>
      </c>
      <c r="AU297" s="239" t="s">
        <v>148</v>
      </c>
      <c r="AV297" s="13" t="s">
        <v>81</v>
      </c>
      <c r="AW297" s="13" t="s">
        <v>30</v>
      </c>
      <c r="AX297" s="13" t="s">
        <v>73</v>
      </c>
      <c r="AY297" s="239" t="s">
        <v>140</v>
      </c>
    </row>
    <row r="298" s="14" customFormat="1">
      <c r="A298" s="14"/>
      <c r="B298" s="240"/>
      <c r="C298" s="241"/>
      <c r="D298" s="231" t="s">
        <v>150</v>
      </c>
      <c r="E298" s="242" t="s">
        <v>1</v>
      </c>
      <c r="F298" s="243" t="s">
        <v>286</v>
      </c>
      <c r="G298" s="241"/>
      <c r="H298" s="244">
        <v>16</v>
      </c>
      <c r="I298" s="245"/>
      <c r="J298" s="241"/>
      <c r="K298" s="241"/>
      <c r="L298" s="246"/>
      <c r="M298" s="247"/>
      <c r="N298" s="248"/>
      <c r="O298" s="248"/>
      <c r="P298" s="248"/>
      <c r="Q298" s="248"/>
      <c r="R298" s="248"/>
      <c r="S298" s="248"/>
      <c r="T298" s="24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0" t="s">
        <v>150</v>
      </c>
      <c r="AU298" s="250" t="s">
        <v>148</v>
      </c>
      <c r="AV298" s="14" t="s">
        <v>148</v>
      </c>
      <c r="AW298" s="14" t="s">
        <v>30</v>
      </c>
      <c r="AX298" s="14" t="s">
        <v>73</v>
      </c>
      <c r="AY298" s="250" t="s">
        <v>140</v>
      </c>
    </row>
    <row r="299" s="15" customFormat="1">
      <c r="A299" s="15"/>
      <c r="B299" s="251"/>
      <c r="C299" s="252"/>
      <c r="D299" s="231" t="s">
        <v>150</v>
      </c>
      <c r="E299" s="253" t="s">
        <v>1</v>
      </c>
      <c r="F299" s="254" t="s">
        <v>153</v>
      </c>
      <c r="G299" s="252"/>
      <c r="H299" s="255">
        <v>16</v>
      </c>
      <c r="I299" s="256"/>
      <c r="J299" s="252"/>
      <c r="K299" s="252"/>
      <c r="L299" s="257"/>
      <c r="M299" s="258"/>
      <c r="N299" s="259"/>
      <c r="O299" s="259"/>
      <c r="P299" s="259"/>
      <c r="Q299" s="259"/>
      <c r="R299" s="259"/>
      <c r="S299" s="259"/>
      <c r="T299" s="260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1" t="s">
        <v>150</v>
      </c>
      <c r="AU299" s="261" t="s">
        <v>148</v>
      </c>
      <c r="AV299" s="15" t="s">
        <v>147</v>
      </c>
      <c r="AW299" s="15" t="s">
        <v>30</v>
      </c>
      <c r="AX299" s="15" t="s">
        <v>81</v>
      </c>
      <c r="AY299" s="261" t="s">
        <v>140</v>
      </c>
    </row>
    <row r="300" s="2" customFormat="1" ht="24.15" customHeight="1">
      <c r="A300" s="38"/>
      <c r="B300" s="39"/>
      <c r="C300" s="215" t="s">
        <v>287</v>
      </c>
      <c r="D300" s="215" t="s">
        <v>143</v>
      </c>
      <c r="E300" s="216" t="s">
        <v>288</v>
      </c>
      <c r="F300" s="217" t="s">
        <v>289</v>
      </c>
      <c r="G300" s="218" t="s">
        <v>168</v>
      </c>
      <c r="H300" s="219">
        <v>32.621000000000002</v>
      </c>
      <c r="I300" s="220"/>
      <c r="J300" s="221">
        <f>ROUND(I300*H300,2)</f>
        <v>0</v>
      </c>
      <c r="K300" s="222"/>
      <c r="L300" s="44"/>
      <c r="M300" s="223" t="s">
        <v>1</v>
      </c>
      <c r="N300" s="224" t="s">
        <v>39</v>
      </c>
      <c r="O300" s="91"/>
      <c r="P300" s="225">
        <f>O300*H300</f>
        <v>0</v>
      </c>
      <c r="Q300" s="225">
        <v>0.015400000000000001</v>
      </c>
      <c r="R300" s="225">
        <f>Q300*H300</f>
        <v>0.50236340000000002</v>
      </c>
      <c r="S300" s="225">
        <v>0</v>
      </c>
      <c r="T300" s="22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7" t="s">
        <v>147</v>
      </c>
      <c r="AT300" s="227" t="s">
        <v>143</v>
      </c>
      <c r="AU300" s="227" t="s">
        <v>148</v>
      </c>
      <c r="AY300" s="17" t="s">
        <v>140</v>
      </c>
      <c r="BE300" s="228">
        <f>IF(N300="základní",J300,0)</f>
        <v>0</v>
      </c>
      <c r="BF300" s="228">
        <f>IF(N300="snížená",J300,0)</f>
        <v>0</v>
      </c>
      <c r="BG300" s="228">
        <f>IF(N300="zákl. přenesená",J300,0)</f>
        <v>0</v>
      </c>
      <c r="BH300" s="228">
        <f>IF(N300="sníž. přenesená",J300,0)</f>
        <v>0</v>
      </c>
      <c r="BI300" s="228">
        <f>IF(N300="nulová",J300,0)</f>
        <v>0</v>
      </c>
      <c r="BJ300" s="17" t="s">
        <v>148</v>
      </c>
      <c r="BK300" s="228">
        <f>ROUND(I300*H300,2)</f>
        <v>0</v>
      </c>
      <c r="BL300" s="17" t="s">
        <v>147</v>
      </c>
      <c r="BM300" s="227" t="s">
        <v>290</v>
      </c>
    </row>
    <row r="301" s="13" customFormat="1">
      <c r="A301" s="13"/>
      <c r="B301" s="229"/>
      <c r="C301" s="230"/>
      <c r="D301" s="231" t="s">
        <v>150</v>
      </c>
      <c r="E301" s="232" t="s">
        <v>1</v>
      </c>
      <c r="F301" s="233" t="s">
        <v>215</v>
      </c>
      <c r="G301" s="230"/>
      <c r="H301" s="232" t="s">
        <v>1</v>
      </c>
      <c r="I301" s="234"/>
      <c r="J301" s="230"/>
      <c r="K301" s="230"/>
      <c r="L301" s="235"/>
      <c r="M301" s="236"/>
      <c r="N301" s="237"/>
      <c r="O301" s="237"/>
      <c r="P301" s="237"/>
      <c r="Q301" s="237"/>
      <c r="R301" s="237"/>
      <c r="S301" s="237"/>
      <c r="T301" s="23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9" t="s">
        <v>150</v>
      </c>
      <c r="AU301" s="239" t="s">
        <v>148</v>
      </c>
      <c r="AV301" s="13" t="s">
        <v>81</v>
      </c>
      <c r="AW301" s="13" t="s">
        <v>30</v>
      </c>
      <c r="AX301" s="13" t="s">
        <v>73</v>
      </c>
      <c r="AY301" s="239" t="s">
        <v>140</v>
      </c>
    </row>
    <row r="302" s="14" customFormat="1">
      <c r="A302" s="14"/>
      <c r="B302" s="240"/>
      <c r="C302" s="241"/>
      <c r="D302" s="231" t="s">
        <v>150</v>
      </c>
      <c r="E302" s="242" t="s">
        <v>1</v>
      </c>
      <c r="F302" s="243" t="s">
        <v>271</v>
      </c>
      <c r="G302" s="241"/>
      <c r="H302" s="244">
        <v>3.1299999999999999</v>
      </c>
      <c r="I302" s="245"/>
      <c r="J302" s="241"/>
      <c r="K302" s="241"/>
      <c r="L302" s="246"/>
      <c r="M302" s="247"/>
      <c r="N302" s="248"/>
      <c r="O302" s="248"/>
      <c r="P302" s="248"/>
      <c r="Q302" s="248"/>
      <c r="R302" s="248"/>
      <c r="S302" s="248"/>
      <c r="T302" s="24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0" t="s">
        <v>150</v>
      </c>
      <c r="AU302" s="250" t="s">
        <v>148</v>
      </c>
      <c r="AV302" s="14" t="s">
        <v>148</v>
      </c>
      <c r="AW302" s="14" t="s">
        <v>30</v>
      </c>
      <c r="AX302" s="14" t="s">
        <v>73</v>
      </c>
      <c r="AY302" s="250" t="s">
        <v>140</v>
      </c>
    </row>
    <row r="303" s="13" customFormat="1">
      <c r="A303" s="13"/>
      <c r="B303" s="229"/>
      <c r="C303" s="230"/>
      <c r="D303" s="231" t="s">
        <v>150</v>
      </c>
      <c r="E303" s="232" t="s">
        <v>1</v>
      </c>
      <c r="F303" s="233" t="s">
        <v>256</v>
      </c>
      <c r="G303" s="230"/>
      <c r="H303" s="232" t="s">
        <v>1</v>
      </c>
      <c r="I303" s="234"/>
      <c r="J303" s="230"/>
      <c r="K303" s="230"/>
      <c r="L303" s="235"/>
      <c r="M303" s="236"/>
      <c r="N303" s="237"/>
      <c r="O303" s="237"/>
      <c r="P303" s="237"/>
      <c r="Q303" s="237"/>
      <c r="R303" s="237"/>
      <c r="S303" s="237"/>
      <c r="T303" s="23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9" t="s">
        <v>150</v>
      </c>
      <c r="AU303" s="239" t="s">
        <v>148</v>
      </c>
      <c r="AV303" s="13" t="s">
        <v>81</v>
      </c>
      <c r="AW303" s="13" t="s">
        <v>30</v>
      </c>
      <c r="AX303" s="13" t="s">
        <v>73</v>
      </c>
      <c r="AY303" s="239" t="s">
        <v>140</v>
      </c>
    </row>
    <row r="304" s="14" customFormat="1">
      <c r="A304" s="14"/>
      <c r="B304" s="240"/>
      <c r="C304" s="241"/>
      <c r="D304" s="231" t="s">
        <v>150</v>
      </c>
      <c r="E304" s="242" t="s">
        <v>1</v>
      </c>
      <c r="F304" s="243" t="s">
        <v>257</v>
      </c>
      <c r="G304" s="241"/>
      <c r="H304" s="244">
        <v>8.4420000000000002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0" t="s">
        <v>150</v>
      </c>
      <c r="AU304" s="250" t="s">
        <v>148</v>
      </c>
      <c r="AV304" s="14" t="s">
        <v>148</v>
      </c>
      <c r="AW304" s="14" t="s">
        <v>30</v>
      </c>
      <c r="AX304" s="14" t="s">
        <v>73</v>
      </c>
      <c r="AY304" s="250" t="s">
        <v>140</v>
      </c>
    </row>
    <row r="305" s="13" customFormat="1">
      <c r="A305" s="13"/>
      <c r="B305" s="229"/>
      <c r="C305" s="230"/>
      <c r="D305" s="231" t="s">
        <v>150</v>
      </c>
      <c r="E305" s="232" t="s">
        <v>1</v>
      </c>
      <c r="F305" s="233" t="s">
        <v>258</v>
      </c>
      <c r="G305" s="230"/>
      <c r="H305" s="232" t="s">
        <v>1</v>
      </c>
      <c r="I305" s="234"/>
      <c r="J305" s="230"/>
      <c r="K305" s="230"/>
      <c r="L305" s="235"/>
      <c r="M305" s="236"/>
      <c r="N305" s="237"/>
      <c r="O305" s="237"/>
      <c r="P305" s="237"/>
      <c r="Q305" s="237"/>
      <c r="R305" s="237"/>
      <c r="S305" s="237"/>
      <c r="T305" s="23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9" t="s">
        <v>150</v>
      </c>
      <c r="AU305" s="239" t="s">
        <v>148</v>
      </c>
      <c r="AV305" s="13" t="s">
        <v>81</v>
      </c>
      <c r="AW305" s="13" t="s">
        <v>30</v>
      </c>
      <c r="AX305" s="13" t="s">
        <v>73</v>
      </c>
      <c r="AY305" s="239" t="s">
        <v>140</v>
      </c>
    </row>
    <row r="306" s="14" customFormat="1">
      <c r="A306" s="14"/>
      <c r="B306" s="240"/>
      <c r="C306" s="241"/>
      <c r="D306" s="231" t="s">
        <v>150</v>
      </c>
      <c r="E306" s="242" t="s">
        <v>1</v>
      </c>
      <c r="F306" s="243" t="s">
        <v>259</v>
      </c>
      <c r="G306" s="241"/>
      <c r="H306" s="244">
        <v>14.885999999999999</v>
      </c>
      <c r="I306" s="245"/>
      <c r="J306" s="241"/>
      <c r="K306" s="241"/>
      <c r="L306" s="246"/>
      <c r="M306" s="247"/>
      <c r="N306" s="248"/>
      <c r="O306" s="248"/>
      <c r="P306" s="248"/>
      <c r="Q306" s="248"/>
      <c r="R306" s="248"/>
      <c r="S306" s="248"/>
      <c r="T306" s="24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0" t="s">
        <v>150</v>
      </c>
      <c r="AU306" s="250" t="s">
        <v>148</v>
      </c>
      <c r="AV306" s="14" t="s">
        <v>148</v>
      </c>
      <c r="AW306" s="14" t="s">
        <v>30</v>
      </c>
      <c r="AX306" s="14" t="s">
        <v>73</v>
      </c>
      <c r="AY306" s="250" t="s">
        <v>140</v>
      </c>
    </row>
    <row r="307" s="13" customFormat="1">
      <c r="A307" s="13"/>
      <c r="B307" s="229"/>
      <c r="C307" s="230"/>
      <c r="D307" s="231" t="s">
        <v>150</v>
      </c>
      <c r="E307" s="232" t="s">
        <v>1</v>
      </c>
      <c r="F307" s="233" t="s">
        <v>221</v>
      </c>
      <c r="G307" s="230"/>
      <c r="H307" s="232" t="s">
        <v>1</v>
      </c>
      <c r="I307" s="234"/>
      <c r="J307" s="230"/>
      <c r="K307" s="230"/>
      <c r="L307" s="235"/>
      <c r="M307" s="236"/>
      <c r="N307" s="237"/>
      <c r="O307" s="237"/>
      <c r="P307" s="237"/>
      <c r="Q307" s="237"/>
      <c r="R307" s="237"/>
      <c r="S307" s="237"/>
      <c r="T307" s="23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9" t="s">
        <v>150</v>
      </c>
      <c r="AU307" s="239" t="s">
        <v>148</v>
      </c>
      <c r="AV307" s="13" t="s">
        <v>81</v>
      </c>
      <c r="AW307" s="13" t="s">
        <v>30</v>
      </c>
      <c r="AX307" s="13" t="s">
        <v>73</v>
      </c>
      <c r="AY307" s="239" t="s">
        <v>140</v>
      </c>
    </row>
    <row r="308" s="14" customFormat="1">
      <c r="A308" s="14"/>
      <c r="B308" s="240"/>
      <c r="C308" s="241"/>
      <c r="D308" s="231" t="s">
        <v>150</v>
      </c>
      <c r="E308" s="242" t="s">
        <v>1</v>
      </c>
      <c r="F308" s="243" t="s">
        <v>272</v>
      </c>
      <c r="G308" s="241"/>
      <c r="H308" s="244">
        <v>5.2400000000000002</v>
      </c>
      <c r="I308" s="245"/>
      <c r="J308" s="241"/>
      <c r="K308" s="241"/>
      <c r="L308" s="246"/>
      <c r="M308" s="247"/>
      <c r="N308" s="248"/>
      <c r="O308" s="248"/>
      <c r="P308" s="248"/>
      <c r="Q308" s="248"/>
      <c r="R308" s="248"/>
      <c r="S308" s="248"/>
      <c r="T308" s="24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0" t="s">
        <v>150</v>
      </c>
      <c r="AU308" s="250" t="s">
        <v>148</v>
      </c>
      <c r="AV308" s="14" t="s">
        <v>148</v>
      </c>
      <c r="AW308" s="14" t="s">
        <v>30</v>
      </c>
      <c r="AX308" s="14" t="s">
        <v>73</v>
      </c>
      <c r="AY308" s="250" t="s">
        <v>140</v>
      </c>
    </row>
    <row r="309" s="13" customFormat="1">
      <c r="A309" s="13"/>
      <c r="B309" s="229"/>
      <c r="C309" s="230"/>
      <c r="D309" s="231" t="s">
        <v>150</v>
      </c>
      <c r="E309" s="232" t="s">
        <v>1</v>
      </c>
      <c r="F309" s="233" t="s">
        <v>291</v>
      </c>
      <c r="G309" s="230"/>
      <c r="H309" s="232" t="s">
        <v>1</v>
      </c>
      <c r="I309" s="234"/>
      <c r="J309" s="230"/>
      <c r="K309" s="230"/>
      <c r="L309" s="235"/>
      <c r="M309" s="236"/>
      <c r="N309" s="237"/>
      <c r="O309" s="237"/>
      <c r="P309" s="237"/>
      <c r="Q309" s="237"/>
      <c r="R309" s="237"/>
      <c r="S309" s="237"/>
      <c r="T309" s="23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9" t="s">
        <v>150</v>
      </c>
      <c r="AU309" s="239" t="s">
        <v>148</v>
      </c>
      <c r="AV309" s="13" t="s">
        <v>81</v>
      </c>
      <c r="AW309" s="13" t="s">
        <v>30</v>
      </c>
      <c r="AX309" s="13" t="s">
        <v>73</v>
      </c>
      <c r="AY309" s="239" t="s">
        <v>140</v>
      </c>
    </row>
    <row r="310" s="14" customFormat="1">
      <c r="A310" s="14"/>
      <c r="B310" s="240"/>
      <c r="C310" s="241"/>
      <c r="D310" s="231" t="s">
        <v>150</v>
      </c>
      <c r="E310" s="242" t="s">
        <v>1</v>
      </c>
      <c r="F310" s="243" t="s">
        <v>292</v>
      </c>
      <c r="G310" s="241"/>
      <c r="H310" s="244">
        <v>0.92300000000000004</v>
      </c>
      <c r="I310" s="245"/>
      <c r="J310" s="241"/>
      <c r="K310" s="241"/>
      <c r="L310" s="246"/>
      <c r="M310" s="247"/>
      <c r="N310" s="248"/>
      <c r="O310" s="248"/>
      <c r="P310" s="248"/>
      <c r="Q310" s="248"/>
      <c r="R310" s="248"/>
      <c r="S310" s="248"/>
      <c r="T310" s="249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0" t="s">
        <v>150</v>
      </c>
      <c r="AU310" s="250" t="s">
        <v>148</v>
      </c>
      <c r="AV310" s="14" t="s">
        <v>148</v>
      </c>
      <c r="AW310" s="14" t="s">
        <v>30</v>
      </c>
      <c r="AX310" s="14" t="s">
        <v>73</v>
      </c>
      <c r="AY310" s="250" t="s">
        <v>140</v>
      </c>
    </row>
    <row r="311" s="15" customFormat="1">
      <c r="A311" s="15"/>
      <c r="B311" s="251"/>
      <c r="C311" s="252"/>
      <c r="D311" s="231" t="s">
        <v>150</v>
      </c>
      <c r="E311" s="253" t="s">
        <v>1</v>
      </c>
      <c r="F311" s="254" t="s">
        <v>153</v>
      </c>
      <c r="G311" s="252"/>
      <c r="H311" s="255">
        <v>32.621000000000002</v>
      </c>
      <c r="I311" s="256"/>
      <c r="J311" s="252"/>
      <c r="K311" s="252"/>
      <c r="L311" s="257"/>
      <c r="M311" s="258"/>
      <c r="N311" s="259"/>
      <c r="O311" s="259"/>
      <c r="P311" s="259"/>
      <c r="Q311" s="259"/>
      <c r="R311" s="259"/>
      <c r="S311" s="259"/>
      <c r="T311" s="260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1" t="s">
        <v>150</v>
      </c>
      <c r="AU311" s="261" t="s">
        <v>148</v>
      </c>
      <c r="AV311" s="15" t="s">
        <v>147</v>
      </c>
      <c r="AW311" s="15" t="s">
        <v>30</v>
      </c>
      <c r="AX311" s="15" t="s">
        <v>81</v>
      </c>
      <c r="AY311" s="261" t="s">
        <v>140</v>
      </c>
    </row>
    <row r="312" s="2" customFormat="1" ht="16.5" customHeight="1">
      <c r="A312" s="38"/>
      <c r="B312" s="39"/>
      <c r="C312" s="215" t="s">
        <v>293</v>
      </c>
      <c r="D312" s="215" t="s">
        <v>143</v>
      </c>
      <c r="E312" s="216" t="s">
        <v>294</v>
      </c>
      <c r="F312" s="217" t="s">
        <v>295</v>
      </c>
      <c r="G312" s="218" t="s">
        <v>168</v>
      </c>
      <c r="H312" s="219">
        <v>42.173999999999999</v>
      </c>
      <c r="I312" s="220"/>
      <c r="J312" s="221">
        <f>ROUND(I312*H312,2)</f>
        <v>0</v>
      </c>
      <c r="K312" s="222"/>
      <c r="L312" s="44"/>
      <c r="M312" s="223" t="s">
        <v>1</v>
      </c>
      <c r="N312" s="224" t="s">
        <v>39</v>
      </c>
      <c r="O312" s="91"/>
      <c r="P312" s="225">
        <f>O312*H312</f>
        <v>0</v>
      </c>
      <c r="Q312" s="225">
        <v>4.0000000000000003E-05</v>
      </c>
      <c r="R312" s="225">
        <f>Q312*H312</f>
        <v>0.0016869600000000002</v>
      </c>
      <c r="S312" s="225">
        <v>6.0000000000000002E-05</v>
      </c>
      <c r="T312" s="226">
        <f>S312*H312</f>
        <v>0.0025304400000000001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7" t="s">
        <v>147</v>
      </c>
      <c r="AT312" s="227" t="s">
        <v>143</v>
      </c>
      <c r="AU312" s="227" t="s">
        <v>148</v>
      </c>
      <c r="AY312" s="17" t="s">
        <v>140</v>
      </c>
      <c r="BE312" s="228">
        <f>IF(N312="základní",J312,0)</f>
        <v>0</v>
      </c>
      <c r="BF312" s="228">
        <f>IF(N312="snížená",J312,0)</f>
        <v>0</v>
      </c>
      <c r="BG312" s="228">
        <f>IF(N312="zákl. přenesená",J312,0)</f>
        <v>0</v>
      </c>
      <c r="BH312" s="228">
        <f>IF(N312="sníž. přenesená",J312,0)</f>
        <v>0</v>
      </c>
      <c r="BI312" s="228">
        <f>IF(N312="nulová",J312,0)</f>
        <v>0</v>
      </c>
      <c r="BJ312" s="17" t="s">
        <v>148</v>
      </c>
      <c r="BK312" s="228">
        <f>ROUND(I312*H312,2)</f>
        <v>0</v>
      </c>
      <c r="BL312" s="17" t="s">
        <v>147</v>
      </c>
      <c r="BM312" s="227" t="s">
        <v>296</v>
      </c>
    </row>
    <row r="313" s="13" customFormat="1">
      <c r="A313" s="13"/>
      <c r="B313" s="229"/>
      <c r="C313" s="230"/>
      <c r="D313" s="231" t="s">
        <v>150</v>
      </c>
      <c r="E313" s="232" t="s">
        <v>1</v>
      </c>
      <c r="F313" s="233" t="s">
        <v>215</v>
      </c>
      <c r="G313" s="230"/>
      <c r="H313" s="232" t="s">
        <v>1</v>
      </c>
      <c r="I313" s="234"/>
      <c r="J313" s="230"/>
      <c r="K313" s="230"/>
      <c r="L313" s="235"/>
      <c r="M313" s="236"/>
      <c r="N313" s="237"/>
      <c r="O313" s="237"/>
      <c r="P313" s="237"/>
      <c r="Q313" s="237"/>
      <c r="R313" s="237"/>
      <c r="S313" s="237"/>
      <c r="T313" s="23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9" t="s">
        <v>150</v>
      </c>
      <c r="AU313" s="239" t="s">
        <v>148</v>
      </c>
      <c r="AV313" s="13" t="s">
        <v>81</v>
      </c>
      <c r="AW313" s="13" t="s">
        <v>30</v>
      </c>
      <c r="AX313" s="13" t="s">
        <v>73</v>
      </c>
      <c r="AY313" s="239" t="s">
        <v>140</v>
      </c>
    </row>
    <row r="314" s="14" customFormat="1">
      <c r="A314" s="14"/>
      <c r="B314" s="240"/>
      <c r="C314" s="241"/>
      <c r="D314" s="231" t="s">
        <v>150</v>
      </c>
      <c r="E314" s="242" t="s">
        <v>1</v>
      </c>
      <c r="F314" s="243" t="s">
        <v>216</v>
      </c>
      <c r="G314" s="241"/>
      <c r="H314" s="244">
        <v>7.2690000000000001</v>
      </c>
      <c r="I314" s="245"/>
      <c r="J314" s="241"/>
      <c r="K314" s="241"/>
      <c r="L314" s="246"/>
      <c r="M314" s="247"/>
      <c r="N314" s="248"/>
      <c r="O314" s="248"/>
      <c r="P314" s="248"/>
      <c r="Q314" s="248"/>
      <c r="R314" s="248"/>
      <c r="S314" s="248"/>
      <c r="T314" s="24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0" t="s">
        <v>150</v>
      </c>
      <c r="AU314" s="250" t="s">
        <v>148</v>
      </c>
      <c r="AV314" s="14" t="s">
        <v>148</v>
      </c>
      <c r="AW314" s="14" t="s">
        <v>30</v>
      </c>
      <c r="AX314" s="14" t="s">
        <v>73</v>
      </c>
      <c r="AY314" s="250" t="s">
        <v>140</v>
      </c>
    </row>
    <row r="315" s="13" customFormat="1">
      <c r="A315" s="13"/>
      <c r="B315" s="229"/>
      <c r="C315" s="230"/>
      <c r="D315" s="231" t="s">
        <v>150</v>
      </c>
      <c r="E315" s="232" t="s">
        <v>1</v>
      </c>
      <c r="F315" s="233" t="s">
        <v>217</v>
      </c>
      <c r="G315" s="230"/>
      <c r="H315" s="232" t="s">
        <v>1</v>
      </c>
      <c r="I315" s="234"/>
      <c r="J315" s="230"/>
      <c r="K315" s="230"/>
      <c r="L315" s="235"/>
      <c r="M315" s="236"/>
      <c r="N315" s="237"/>
      <c r="O315" s="237"/>
      <c r="P315" s="237"/>
      <c r="Q315" s="237"/>
      <c r="R315" s="237"/>
      <c r="S315" s="237"/>
      <c r="T315" s="23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9" t="s">
        <v>150</v>
      </c>
      <c r="AU315" s="239" t="s">
        <v>148</v>
      </c>
      <c r="AV315" s="13" t="s">
        <v>81</v>
      </c>
      <c r="AW315" s="13" t="s">
        <v>30</v>
      </c>
      <c r="AX315" s="13" t="s">
        <v>73</v>
      </c>
      <c r="AY315" s="239" t="s">
        <v>140</v>
      </c>
    </row>
    <row r="316" s="14" customFormat="1">
      <c r="A316" s="14"/>
      <c r="B316" s="240"/>
      <c r="C316" s="241"/>
      <c r="D316" s="231" t="s">
        <v>150</v>
      </c>
      <c r="E316" s="242" t="s">
        <v>1</v>
      </c>
      <c r="F316" s="243" t="s">
        <v>218</v>
      </c>
      <c r="G316" s="241"/>
      <c r="H316" s="244">
        <v>0.89600000000000002</v>
      </c>
      <c r="I316" s="245"/>
      <c r="J316" s="241"/>
      <c r="K316" s="241"/>
      <c r="L316" s="246"/>
      <c r="M316" s="247"/>
      <c r="N316" s="248"/>
      <c r="O316" s="248"/>
      <c r="P316" s="248"/>
      <c r="Q316" s="248"/>
      <c r="R316" s="248"/>
      <c r="S316" s="248"/>
      <c r="T316" s="24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0" t="s">
        <v>150</v>
      </c>
      <c r="AU316" s="250" t="s">
        <v>148</v>
      </c>
      <c r="AV316" s="14" t="s">
        <v>148</v>
      </c>
      <c r="AW316" s="14" t="s">
        <v>30</v>
      </c>
      <c r="AX316" s="14" t="s">
        <v>73</v>
      </c>
      <c r="AY316" s="250" t="s">
        <v>140</v>
      </c>
    </row>
    <row r="317" s="13" customFormat="1">
      <c r="A317" s="13"/>
      <c r="B317" s="229"/>
      <c r="C317" s="230"/>
      <c r="D317" s="231" t="s">
        <v>150</v>
      </c>
      <c r="E317" s="232" t="s">
        <v>1</v>
      </c>
      <c r="F317" s="233" t="s">
        <v>219</v>
      </c>
      <c r="G317" s="230"/>
      <c r="H317" s="232" t="s">
        <v>1</v>
      </c>
      <c r="I317" s="234"/>
      <c r="J317" s="230"/>
      <c r="K317" s="230"/>
      <c r="L317" s="235"/>
      <c r="M317" s="236"/>
      <c r="N317" s="237"/>
      <c r="O317" s="237"/>
      <c r="P317" s="237"/>
      <c r="Q317" s="237"/>
      <c r="R317" s="237"/>
      <c r="S317" s="237"/>
      <c r="T317" s="23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9" t="s">
        <v>150</v>
      </c>
      <c r="AU317" s="239" t="s">
        <v>148</v>
      </c>
      <c r="AV317" s="13" t="s">
        <v>81</v>
      </c>
      <c r="AW317" s="13" t="s">
        <v>30</v>
      </c>
      <c r="AX317" s="13" t="s">
        <v>73</v>
      </c>
      <c r="AY317" s="239" t="s">
        <v>140</v>
      </c>
    </row>
    <row r="318" s="14" customFormat="1">
      <c r="A318" s="14"/>
      <c r="B318" s="240"/>
      <c r="C318" s="241"/>
      <c r="D318" s="231" t="s">
        <v>150</v>
      </c>
      <c r="E318" s="242" t="s">
        <v>1</v>
      </c>
      <c r="F318" s="243" t="s">
        <v>220</v>
      </c>
      <c r="G318" s="241"/>
      <c r="H318" s="244">
        <v>2.4529999999999998</v>
      </c>
      <c r="I318" s="245"/>
      <c r="J318" s="241"/>
      <c r="K318" s="241"/>
      <c r="L318" s="246"/>
      <c r="M318" s="247"/>
      <c r="N318" s="248"/>
      <c r="O318" s="248"/>
      <c r="P318" s="248"/>
      <c r="Q318" s="248"/>
      <c r="R318" s="248"/>
      <c r="S318" s="248"/>
      <c r="T318" s="24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0" t="s">
        <v>150</v>
      </c>
      <c r="AU318" s="250" t="s">
        <v>148</v>
      </c>
      <c r="AV318" s="14" t="s">
        <v>148</v>
      </c>
      <c r="AW318" s="14" t="s">
        <v>30</v>
      </c>
      <c r="AX318" s="14" t="s">
        <v>73</v>
      </c>
      <c r="AY318" s="250" t="s">
        <v>140</v>
      </c>
    </row>
    <row r="319" s="13" customFormat="1">
      <c r="A319" s="13"/>
      <c r="B319" s="229"/>
      <c r="C319" s="230"/>
      <c r="D319" s="231" t="s">
        <v>150</v>
      </c>
      <c r="E319" s="232" t="s">
        <v>1</v>
      </c>
      <c r="F319" s="233" t="s">
        <v>221</v>
      </c>
      <c r="G319" s="230"/>
      <c r="H319" s="232" t="s">
        <v>1</v>
      </c>
      <c r="I319" s="234"/>
      <c r="J319" s="230"/>
      <c r="K319" s="230"/>
      <c r="L319" s="235"/>
      <c r="M319" s="236"/>
      <c r="N319" s="237"/>
      <c r="O319" s="237"/>
      <c r="P319" s="237"/>
      <c r="Q319" s="237"/>
      <c r="R319" s="237"/>
      <c r="S319" s="237"/>
      <c r="T319" s="23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9" t="s">
        <v>150</v>
      </c>
      <c r="AU319" s="239" t="s">
        <v>148</v>
      </c>
      <c r="AV319" s="13" t="s">
        <v>81</v>
      </c>
      <c r="AW319" s="13" t="s">
        <v>30</v>
      </c>
      <c r="AX319" s="13" t="s">
        <v>73</v>
      </c>
      <c r="AY319" s="239" t="s">
        <v>140</v>
      </c>
    </row>
    <row r="320" s="14" customFormat="1">
      <c r="A320" s="14"/>
      <c r="B320" s="240"/>
      <c r="C320" s="241"/>
      <c r="D320" s="231" t="s">
        <v>150</v>
      </c>
      <c r="E320" s="242" t="s">
        <v>1</v>
      </c>
      <c r="F320" s="243" t="s">
        <v>222</v>
      </c>
      <c r="G320" s="241"/>
      <c r="H320" s="244">
        <v>4.8360000000000003</v>
      </c>
      <c r="I320" s="245"/>
      <c r="J320" s="241"/>
      <c r="K320" s="241"/>
      <c r="L320" s="246"/>
      <c r="M320" s="247"/>
      <c r="N320" s="248"/>
      <c r="O320" s="248"/>
      <c r="P320" s="248"/>
      <c r="Q320" s="248"/>
      <c r="R320" s="248"/>
      <c r="S320" s="248"/>
      <c r="T320" s="24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0" t="s">
        <v>150</v>
      </c>
      <c r="AU320" s="250" t="s">
        <v>148</v>
      </c>
      <c r="AV320" s="14" t="s">
        <v>148</v>
      </c>
      <c r="AW320" s="14" t="s">
        <v>30</v>
      </c>
      <c r="AX320" s="14" t="s">
        <v>73</v>
      </c>
      <c r="AY320" s="250" t="s">
        <v>140</v>
      </c>
    </row>
    <row r="321" s="13" customFormat="1">
      <c r="A321" s="13"/>
      <c r="B321" s="229"/>
      <c r="C321" s="230"/>
      <c r="D321" s="231" t="s">
        <v>150</v>
      </c>
      <c r="E321" s="232" t="s">
        <v>1</v>
      </c>
      <c r="F321" s="233" t="s">
        <v>223</v>
      </c>
      <c r="G321" s="230"/>
      <c r="H321" s="232" t="s">
        <v>1</v>
      </c>
      <c r="I321" s="234"/>
      <c r="J321" s="230"/>
      <c r="K321" s="230"/>
      <c r="L321" s="235"/>
      <c r="M321" s="236"/>
      <c r="N321" s="237"/>
      <c r="O321" s="237"/>
      <c r="P321" s="237"/>
      <c r="Q321" s="237"/>
      <c r="R321" s="237"/>
      <c r="S321" s="237"/>
      <c r="T321" s="23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9" t="s">
        <v>150</v>
      </c>
      <c r="AU321" s="239" t="s">
        <v>148</v>
      </c>
      <c r="AV321" s="13" t="s">
        <v>81</v>
      </c>
      <c r="AW321" s="13" t="s">
        <v>30</v>
      </c>
      <c r="AX321" s="13" t="s">
        <v>73</v>
      </c>
      <c r="AY321" s="239" t="s">
        <v>140</v>
      </c>
    </row>
    <row r="322" s="14" customFormat="1">
      <c r="A322" s="14"/>
      <c r="B322" s="240"/>
      <c r="C322" s="241"/>
      <c r="D322" s="231" t="s">
        <v>150</v>
      </c>
      <c r="E322" s="242" t="s">
        <v>1</v>
      </c>
      <c r="F322" s="243" t="s">
        <v>224</v>
      </c>
      <c r="G322" s="241"/>
      <c r="H322" s="244">
        <v>10.307</v>
      </c>
      <c r="I322" s="245"/>
      <c r="J322" s="241"/>
      <c r="K322" s="241"/>
      <c r="L322" s="246"/>
      <c r="M322" s="247"/>
      <c r="N322" s="248"/>
      <c r="O322" s="248"/>
      <c r="P322" s="248"/>
      <c r="Q322" s="248"/>
      <c r="R322" s="248"/>
      <c r="S322" s="248"/>
      <c r="T322" s="24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0" t="s">
        <v>150</v>
      </c>
      <c r="AU322" s="250" t="s">
        <v>148</v>
      </c>
      <c r="AV322" s="14" t="s">
        <v>148</v>
      </c>
      <c r="AW322" s="14" t="s">
        <v>30</v>
      </c>
      <c r="AX322" s="14" t="s">
        <v>73</v>
      </c>
      <c r="AY322" s="250" t="s">
        <v>140</v>
      </c>
    </row>
    <row r="323" s="13" customFormat="1">
      <c r="A323" s="13"/>
      <c r="B323" s="229"/>
      <c r="C323" s="230"/>
      <c r="D323" s="231" t="s">
        <v>150</v>
      </c>
      <c r="E323" s="232" t="s">
        <v>1</v>
      </c>
      <c r="F323" s="233" t="s">
        <v>225</v>
      </c>
      <c r="G323" s="230"/>
      <c r="H323" s="232" t="s">
        <v>1</v>
      </c>
      <c r="I323" s="234"/>
      <c r="J323" s="230"/>
      <c r="K323" s="230"/>
      <c r="L323" s="235"/>
      <c r="M323" s="236"/>
      <c r="N323" s="237"/>
      <c r="O323" s="237"/>
      <c r="P323" s="237"/>
      <c r="Q323" s="237"/>
      <c r="R323" s="237"/>
      <c r="S323" s="237"/>
      <c r="T323" s="23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9" t="s">
        <v>150</v>
      </c>
      <c r="AU323" s="239" t="s">
        <v>148</v>
      </c>
      <c r="AV323" s="13" t="s">
        <v>81</v>
      </c>
      <c r="AW323" s="13" t="s">
        <v>30</v>
      </c>
      <c r="AX323" s="13" t="s">
        <v>73</v>
      </c>
      <c r="AY323" s="239" t="s">
        <v>140</v>
      </c>
    </row>
    <row r="324" s="14" customFormat="1">
      <c r="A324" s="14"/>
      <c r="B324" s="240"/>
      <c r="C324" s="241"/>
      <c r="D324" s="231" t="s">
        <v>150</v>
      </c>
      <c r="E324" s="242" t="s">
        <v>1</v>
      </c>
      <c r="F324" s="243" t="s">
        <v>226</v>
      </c>
      <c r="G324" s="241"/>
      <c r="H324" s="244">
        <v>16.413</v>
      </c>
      <c r="I324" s="245"/>
      <c r="J324" s="241"/>
      <c r="K324" s="241"/>
      <c r="L324" s="246"/>
      <c r="M324" s="247"/>
      <c r="N324" s="248"/>
      <c r="O324" s="248"/>
      <c r="P324" s="248"/>
      <c r="Q324" s="248"/>
      <c r="R324" s="248"/>
      <c r="S324" s="248"/>
      <c r="T324" s="24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0" t="s">
        <v>150</v>
      </c>
      <c r="AU324" s="250" t="s">
        <v>148</v>
      </c>
      <c r="AV324" s="14" t="s">
        <v>148</v>
      </c>
      <c r="AW324" s="14" t="s">
        <v>30</v>
      </c>
      <c r="AX324" s="14" t="s">
        <v>73</v>
      </c>
      <c r="AY324" s="250" t="s">
        <v>140</v>
      </c>
    </row>
    <row r="325" s="15" customFormat="1">
      <c r="A325" s="15"/>
      <c r="B325" s="251"/>
      <c r="C325" s="252"/>
      <c r="D325" s="231" t="s">
        <v>150</v>
      </c>
      <c r="E325" s="253" t="s">
        <v>1</v>
      </c>
      <c r="F325" s="254" t="s">
        <v>153</v>
      </c>
      <c r="G325" s="252"/>
      <c r="H325" s="255">
        <v>42.174000000000007</v>
      </c>
      <c r="I325" s="256"/>
      <c r="J325" s="252"/>
      <c r="K325" s="252"/>
      <c r="L325" s="257"/>
      <c r="M325" s="258"/>
      <c r="N325" s="259"/>
      <c r="O325" s="259"/>
      <c r="P325" s="259"/>
      <c r="Q325" s="259"/>
      <c r="R325" s="259"/>
      <c r="S325" s="259"/>
      <c r="T325" s="260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1" t="s">
        <v>150</v>
      </c>
      <c r="AU325" s="261" t="s">
        <v>148</v>
      </c>
      <c r="AV325" s="15" t="s">
        <v>147</v>
      </c>
      <c r="AW325" s="15" t="s">
        <v>30</v>
      </c>
      <c r="AX325" s="15" t="s">
        <v>81</v>
      </c>
      <c r="AY325" s="261" t="s">
        <v>140</v>
      </c>
    </row>
    <row r="326" s="2" customFormat="1" ht="24.15" customHeight="1">
      <c r="A326" s="38"/>
      <c r="B326" s="39"/>
      <c r="C326" s="215" t="s">
        <v>297</v>
      </c>
      <c r="D326" s="215" t="s">
        <v>143</v>
      </c>
      <c r="E326" s="216" t="s">
        <v>298</v>
      </c>
      <c r="F326" s="217" t="s">
        <v>299</v>
      </c>
      <c r="G326" s="218" t="s">
        <v>168</v>
      </c>
      <c r="H326" s="219">
        <v>9.1999999999999993</v>
      </c>
      <c r="I326" s="220"/>
      <c r="J326" s="221">
        <f>ROUND(I326*H326,2)</f>
        <v>0</v>
      </c>
      <c r="K326" s="222"/>
      <c r="L326" s="44"/>
      <c r="M326" s="223" t="s">
        <v>1</v>
      </c>
      <c r="N326" s="224" t="s">
        <v>39</v>
      </c>
      <c r="O326" s="91"/>
      <c r="P326" s="225">
        <f>O326*H326</f>
        <v>0</v>
      </c>
      <c r="Q326" s="225">
        <v>2.0000000000000002E-05</v>
      </c>
      <c r="R326" s="225">
        <f>Q326*H326</f>
        <v>0.000184</v>
      </c>
      <c r="S326" s="225">
        <v>1.0000000000000001E-05</v>
      </c>
      <c r="T326" s="226">
        <f>S326*H326</f>
        <v>9.2E-05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7" t="s">
        <v>147</v>
      </c>
      <c r="AT326" s="227" t="s">
        <v>143</v>
      </c>
      <c r="AU326" s="227" t="s">
        <v>148</v>
      </c>
      <c r="AY326" s="17" t="s">
        <v>140</v>
      </c>
      <c r="BE326" s="228">
        <f>IF(N326="základní",J326,0)</f>
        <v>0</v>
      </c>
      <c r="BF326" s="228">
        <f>IF(N326="snížená",J326,0)</f>
        <v>0</v>
      </c>
      <c r="BG326" s="228">
        <f>IF(N326="zákl. přenesená",J326,0)</f>
        <v>0</v>
      </c>
      <c r="BH326" s="228">
        <f>IF(N326="sníž. přenesená",J326,0)</f>
        <v>0</v>
      </c>
      <c r="BI326" s="228">
        <f>IF(N326="nulová",J326,0)</f>
        <v>0</v>
      </c>
      <c r="BJ326" s="17" t="s">
        <v>148</v>
      </c>
      <c r="BK326" s="228">
        <f>ROUND(I326*H326,2)</f>
        <v>0</v>
      </c>
      <c r="BL326" s="17" t="s">
        <v>147</v>
      </c>
      <c r="BM326" s="227" t="s">
        <v>300</v>
      </c>
    </row>
    <row r="327" s="13" customFormat="1">
      <c r="A327" s="13"/>
      <c r="B327" s="229"/>
      <c r="C327" s="230"/>
      <c r="D327" s="231" t="s">
        <v>150</v>
      </c>
      <c r="E327" s="232" t="s">
        <v>1</v>
      </c>
      <c r="F327" s="233" t="s">
        <v>301</v>
      </c>
      <c r="G327" s="230"/>
      <c r="H327" s="232" t="s">
        <v>1</v>
      </c>
      <c r="I327" s="234"/>
      <c r="J327" s="230"/>
      <c r="K327" s="230"/>
      <c r="L327" s="235"/>
      <c r="M327" s="236"/>
      <c r="N327" s="237"/>
      <c r="O327" s="237"/>
      <c r="P327" s="237"/>
      <c r="Q327" s="237"/>
      <c r="R327" s="237"/>
      <c r="S327" s="237"/>
      <c r="T327" s="23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9" t="s">
        <v>150</v>
      </c>
      <c r="AU327" s="239" t="s">
        <v>148</v>
      </c>
      <c r="AV327" s="13" t="s">
        <v>81</v>
      </c>
      <c r="AW327" s="13" t="s">
        <v>30</v>
      </c>
      <c r="AX327" s="13" t="s">
        <v>73</v>
      </c>
      <c r="AY327" s="239" t="s">
        <v>140</v>
      </c>
    </row>
    <row r="328" s="14" customFormat="1">
      <c r="A328" s="14"/>
      <c r="B328" s="240"/>
      <c r="C328" s="241"/>
      <c r="D328" s="231" t="s">
        <v>150</v>
      </c>
      <c r="E328" s="242" t="s">
        <v>1</v>
      </c>
      <c r="F328" s="243" t="s">
        <v>302</v>
      </c>
      <c r="G328" s="241"/>
      <c r="H328" s="244">
        <v>9.1999999999999993</v>
      </c>
      <c r="I328" s="245"/>
      <c r="J328" s="241"/>
      <c r="K328" s="241"/>
      <c r="L328" s="246"/>
      <c r="M328" s="247"/>
      <c r="N328" s="248"/>
      <c r="O328" s="248"/>
      <c r="P328" s="248"/>
      <c r="Q328" s="248"/>
      <c r="R328" s="248"/>
      <c r="S328" s="248"/>
      <c r="T328" s="24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0" t="s">
        <v>150</v>
      </c>
      <c r="AU328" s="250" t="s">
        <v>148</v>
      </c>
      <c r="AV328" s="14" t="s">
        <v>148</v>
      </c>
      <c r="AW328" s="14" t="s">
        <v>30</v>
      </c>
      <c r="AX328" s="14" t="s">
        <v>81</v>
      </c>
      <c r="AY328" s="250" t="s">
        <v>140</v>
      </c>
    </row>
    <row r="329" s="2" customFormat="1" ht="24.15" customHeight="1">
      <c r="A329" s="38"/>
      <c r="B329" s="39"/>
      <c r="C329" s="215" t="s">
        <v>303</v>
      </c>
      <c r="D329" s="215" t="s">
        <v>143</v>
      </c>
      <c r="E329" s="216" t="s">
        <v>304</v>
      </c>
      <c r="F329" s="217" t="s">
        <v>305</v>
      </c>
      <c r="G329" s="218" t="s">
        <v>168</v>
      </c>
      <c r="H329" s="219">
        <v>2.5</v>
      </c>
      <c r="I329" s="220"/>
      <c r="J329" s="221">
        <f>ROUND(I329*H329,2)</f>
        <v>0</v>
      </c>
      <c r="K329" s="222"/>
      <c r="L329" s="44"/>
      <c r="M329" s="223" t="s">
        <v>1</v>
      </c>
      <c r="N329" s="224" t="s">
        <v>39</v>
      </c>
      <c r="O329" s="91"/>
      <c r="P329" s="225">
        <f>O329*H329</f>
        <v>0</v>
      </c>
      <c r="Q329" s="225">
        <v>0.093359999999999999</v>
      </c>
      <c r="R329" s="225">
        <f>Q329*H329</f>
        <v>0.2334</v>
      </c>
      <c r="S329" s="225">
        <v>0</v>
      </c>
      <c r="T329" s="22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7" t="s">
        <v>147</v>
      </c>
      <c r="AT329" s="227" t="s">
        <v>143</v>
      </c>
      <c r="AU329" s="227" t="s">
        <v>148</v>
      </c>
      <c r="AY329" s="17" t="s">
        <v>140</v>
      </c>
      <c r="BE329" s="228">
        <f>IF(N329="základní",J329,0)</f>
        <v>0</v>
      </c>
      <c r="BF329" s="228">
        <f>IF(N329="snížená",J329,0)</f>
        <v>0</v>
      </c>
      <c r="BG329" s="228">
        <f>IF(N329="zákl. přenesená",J329,0)</f>
        <v>0</v>
      </c>
      <c r="BH329" s="228">
        <f>IF(N329="sníž. přenesená",J329,0)</f>
        <v>0</v>
      </c>
      <c r="BI329" s="228">
        <f>IF(N329="nulová",J329,0)</f>
        <v>0</v>
      </c>
      <c r="BJ329" s="17" t="s">
        <v>148</v>
      </c>
      <c r="BK329" s="228">
        <f>ROUND(I329*H329,2)</f>
        <v>0</v>
      </c>
      <c r="BL329" s="17" t="s">
        <v>147</v>
      </c>
      <c r="BM329" s="227" t="s">
        <v>306</v>
      </c>
    </row>
    <row r="330" s="13" customFormat="1">
      <c r="A330" s="13"/>
      <c r="B330" s="229"/>
      <c r="C330" s="230"/>
      <c r="D330" s="231" t="s">
        <v>150</v>
      </c>
      <c r="E330" s="232" t="s">
        <v>1</v>
      </c>
      <c r="F330" s="233" t="s">
        <v>307</v>
      </c>
      <c r="G330" s="230"/>
      <c r="H330" s="232" t="s">
        <v>1</v>
      </c>
      <c r="I330" s="234"/>
      <c r="J330" s="230"/>
      <c r="K330" s="230"/>
      <c r="L330" s="235"/>
      <c r="M330" s="236"/>
      <c r="N330" s="237"/>
      <c r="O330" s="237"/>
      <c r="P330" s="237"/>
      <c r="Q330" s="237"/>
      <c r="R330" s="237"/>
      <c r="S330" s="237"/>
      <c r="T330" s="23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9" t="s">
        <v>150</v>
      </c>
      <c r="AU330" s="239" t="s">
        <v>148</v>
      </c>
      <c r="AV330" s="13" t="s">
        <v>81</v>
      </c>
      <c r="AW330" s="13" t="s">
        <v>30</v>
      </c>
      <c r="AX330" s="13" t="s">
        <v>73</v>
      </c>
      <c r="AY330" s="239" t="s">
        <v>140</v>
      </c>
    </row>
    <row r="331" s="14" customFormat="1">
      <c r="A331" s="14"/>
      <c r="B331" s="240"/>
      <c r="C331" s="241"/>
      <c r="D331" s="231" t="s">
        <v>150</v>
      </c>
      <c r="E331" s="242" t="s">
        <v>1</v>
      </c>
      <c r="F331" s="243" t="s">
        <v>308</v>
      </c>
      <c r="G331" s="241"/>
      <c r="H331" s="244">
        <v>2.5</v>
      </c>
      <c r="I331" s="245"/>
      <c r="J331" s="241"/>
      <c r="K331" s="241"/>
      <c r="L331" s="246"/>
      <c r="M331" s="247"/>
      <c r="N331" s="248"/>
      <c r="O331" s="248"/>
      <c r="P331" s="248"/>
      <c r="Q331" s="248"/>
      <c r="R331" s="248"/>
      <c r="S331" s="248"/>
      <c r="T331" s="249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0" t="s">
        <v>150</v>
      </c>
      <c r="AU331" s="250" t="s">
        <v>148</v>
      </c>
      <c r="AV331" s="14" t="s">
        <v>148</v>
      </c>
      <c r="AW331" s="14" t="s">
        <v>30</v>
      </c>
      <c r="AX331" s="14" t="s">
        <v>81</v>
      </c>
      <c r="AY331" s="250" t="s">
        <v>140</v>
      </c>
    </row>
    <row r="332" s="2" customFormat="1" ht="21.75" customHeight="1">
      <c r="A332" s="38"/>
      <c r="B332" s="39"/>
      <c r="C332" s="215" t="s">
        <v>7</v>
      </c>
      <c r="D332" s="215" t="s">
        <v>143</v>
      </c>
      <c r="E332" s="216" t="s">
        <v>309</v>
      </c>
      <c r="F332" s="217" t="s">
        <v>310</v>
      </c>
      <c r="G332" s="218" t="s">
        <v>162</v>
      </c>
      <c r="H332" s="219">
        <v>2</v>
      </c>
      <c r="I332" s="220"/>
      <c r="J332" s="221">
        <f>ROUND(I332*H332,2)</f>
        <v>0</v>
      </c>
      <c r="K332" s="222"/>
      <c r="L332" s="44"/>
      <c r="M332" s="223" t="s">
        <v>1</v>
      </c>
      <c r="N332" s="224" t="s">
        <v>39</v>
      </c>
      <c r="O332" s="91"/>
      <c r="P332" s="225">
        <f>O332*H332</f>
        <v>0</v>
      </c>
      <c r="Q332" s="225">
        <v>0.056439999999999997</v>
      </c>
      <c r="R332" s="225">
        <f>Q332*H332</f>
        <v>0.11287999999999999</v>
      </c>
      <c r="S332" s="225">
        <v>0</v>
      </c>
      <c r="T332" s="22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7" t="s">
        <v>147</v>
      </c>
      <c r="AT332" s="227" t="s">
        <v>143</v>
      </c>
      <c r="AU332" s="227" t="s">
        <v>148</v>
      </c>
      <c r="AY332" s="17" t="s">
        <v>140</v>
      </c>
      <c r="BE332" s="228">
        <f>IF(N332="základní",J332,0)</f>
        <v>0</v>
      </c>
      <c r="BF332" s="228">
        <f>IF(N332="snížená",J332,0)</f>
        <v>0</v>
      </c>
      <c r="BG332" s="228">
        <f>IF(N332="zákl. přenesená",J332,0)</f>
        <v>0</v>
      </c>
      <c r="BH332" s="228">
        <f>IF(N332="sníž. přenesená",J332,0)</f>
        <v>0</v>
      </c>
      <c r="BI332" s="228">
        <f>IF(N332="nulová",J332,0)</f>
        <v>0</v>
      </c>
      <c r="BJ332" s="17" t="s">
        <v>148</v>
      </c>
      <c r="BK332" s="228">
        <f>ROUND(I332*H332,2)</f>
        <v>0</v>
      </c>
      <c r="BL332" s="17" t="s">
        <v>147</v>
      </c>
      <c r="BM332" s="227" t="s">
        <v>311</v>
      </c>
    </row>
    <row r="333" s="13" customFormat="1">
      <c r="A333" s="13"/>
      <c r="B333" s="229"/>
      <c r="C333" s="230"/>
      <c r="D333" s="231" t="s">
        <v>150</v>
      </c>
      <c r="E333" s="232" t="s">
        <v>1</v>
      </c>
      <c r="F333" s="233" t="s">
        <v>312</v>
      </c>
      <c r="G333" s="230"/>
      <c r="H333" s="232" t="s">
        <v>1</v>
      </c>
      <c r="I333" s="234"/>
      <c r="J333" s="230"/>
      <c r="K333" s="230"/>
      <c r="L333" s="235"/>
      <c r="M333" s="236"/>
      <c r="N333" s="237"/>
      <c r="O333" s="237"/>
      <c r="P333" s="237"/>
      <c r="Q333" s="237"/>
      <c r="R333" s="237"/>
      <c r="S333" s="237"/>
      <c r="T333" s="23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9" t="s">
        <v>150</v>
      </c>
      <c r="AU333" s="239" t="s">
        <v>148</v>
      </c>
      <c r="AV333" s="13" t="s">
        <v>81</v>
      </c>
      <c r="AW333" s="13" t="s">
        <v>30</v>
      </c>
      <c r="AX333" s="13" t="s">
        <v>73</v>
      </c>
      <c r="AY333" s="239" t="s">
        <v>140</v>
      </c>
    </row>
    <row r="334" s="14" customFormat="1">
      <c r="A334" s="14"/>
      <c r="B334" s="240"/>
      <c r="C334" s="241"/>
      <c r="D334" s="231" t="s">
        <v>150</v>
      </c>
      <c r="E334" s="242" t="s">
        <v>1</v>
      </c>
      <c r="F334" s="243" t="s">
        <v>148</v>
      </c>
      <c r="G334" s="241"/>
      <c r="H334" s="244">
        <v>2</v>
      </c>
      <c r="I334" s="245"/>
      <c r="J334" s="241"/>
      <c r="K334" s="241"/>
      <c r="L334" s="246"/>
      <c r="M334" s="247"/>
      <c r="N334" s="248"/>
      <c r="O334" s="248"/>
      <c r="P334" s="248"/>
      <c r="Q334" s="248"/>
      <c r="R334" s="248"/>
      <c r="S334" s="248"/>
      <c r="T334" s="24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0" t="s">
        <v>150</v>
      </c>
      <c r="AU334" s="250" t="s">
        <v>148</v>
      </c>
      <c r="AV334" s="14" t="s">
        <v>148</v>
      </c>
      <c r="AW334" s="14" t="s">
        <v>30</v>
      </c>
      <c r="AX334" s="14" t="s">
        <v>81</v>
      </c>
      <c r="AY334" s="250" t="s">
        <v>140</v>
      </c>
    </row>
    <row r="335" s="2" customFormat="1" ht="33" customHeight="1">
      <c r="A335" s="38"/>
      <c r="B335" s="39"/>
      <c r="C335" s="262" t="s">
        <v>313</v>
      </c>
      <c r="D335" s="262" t="s">
        <v>154</v>
      </c>
      <c r="E335" s="263" t="s">
        <v>314</v>
      </c>
      <c r="F335" s="264" t="s">
        <v>315</v>
      </c>
      <c r="G335" s="265" t="s">
        <v>162</v>
      </c>
      <c r="H335" s="266">
        <v>2</v>
      </c>
      <c r="I335" s="267"/>
      <c r="J335" s="268">
        <f>ROUND(I335*H335,2)</f>
        <v>0</v>
      </c>
      <c r="K335" s="269"/>
      <c r="L335" s="270"/>
      <c r="M335" s="271" t="s">
        <v>1</v>
      </c>
      <c r="N335" s="272" t="s">
        <v>39</v>
      </c>
      <c r="O335" s="91"/>
      <c r="P335" s="225">
        <f>O335*H335</f>
        <v>0</v>
      </c>
      <c r="Q335" s="225">
        <v>0.014890000000000001</v>
      </c>
      <c r="R335" s="225">
        <f>Q335*H335</f>
        <v>0.029780000000000001</v>
      </c>
      <c r="S335" s="225">
        <v>0</v>
      </c>
      <c r="T335" s="22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7" t="s">
        <v>157</v>
      </c>
      <c r="AT335" s="227" t="s">
        <v>154</v>
      </c>
      <c r="AU335" s="227" t="s">
        <v>148</v>
      </c>
      <c r="AY335" s="17" t="s">
        <v>140</v>
      </c>
      <c r="BE335" s="228">
        <f>IF(N335="základní",J335,0)</f>
        <v>0</v>
      </c>
      <c r="BF335" s="228">
        <f>IF(N335="snížená",J335,0)</f>
        <v>0</v>
      </c>
      <c r="BG335" s="228">
        <f>IF(N335="zákl. přenesená",J335,0)</f>
        <v>0</v>
      </c>
      <c r="BH335" s="228">
        <f>IF(N335="sníž. přenesená",J335,0)</f>
        <v>0</v>
      </c>
      <c r="BI335" s="228">
        <f>IF(N335="nulová",J335,0)</f>
        <v>0</v>
      </c>
      <c r="BJ335" s="17" t="s">
        <v>148</v>
      </c>
      <c r="BK335" s="228">
        <f>ROUND(I335*H335,2)</f>
        <v>0</v>
      </c>
      <c r="BL335" s="17" t="s">
        <v>147</v>
      </c>
      <c r="BM335" s="227" t="s">
        <v>316</v>
      </c>
    </row>
    <row r="336" s="12" customFormat="1" ht="22.8" customHeight="1">
      <c r="A336" s="12"/>
      <c r="B336" s="199"/>
      <c r="C336" s="200"/>
      <c r="D336" s="201" t="s">
        <v>72</v>
      </c>
      <c r="E336" s="213" t="s">
        <v>230</v>
      </c>
      <c r="F336" s="213" t="s">
        <v>317</v>
      </c>
      <c r="G336" s="200"/>
      <c r="H336" s="200"/>
      <c r="I336" s="203"/>
      <c r="J336" s="214">
        <f>BK336</f>
        <v>0</v>
      </c>
      <c r="K336" s="200"/>
      <c r="L336" s="205"/>
      <c r="M336" s="206"/>
      <c r="N336" s="207"/>
      <c r="O336" s="207"/>
      <c r="P336" s="208">
        <f>SUM(P337:P439)</f>
        <v>0</v>
      </c>
      <c r="Q336" s="207"/>
      <c r="R336" s="208">
        <f>SUM(R337:R439)</f>
        <v>0.01074696</v>
      </c>
      <c r="S336" s="207"/>
      <c r="T336" s="209">
        <f>SUM(T337:T439)</f>
        <v>1.615964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0" t="s">
        <v>81</v>
      </c>
      <c r="AT336" s="211" t="s">
        <v>72</v>
      </c>
      <c r="AU336" s="211" t="s">
        <v>81</v>
      </c>
      <c r="AY336" s="210" t="s">
        <v>140</v>
      </c>
      <c r="BK336" s="212">
        <f>SUM(BK337:BK439)</f>
        <v>0</v>
      </c>
    </row>
    <row r="337" s="2" customFormat="1" ht="33" customHeight="1">
      <c r="A337" s="38"/>
      <c r="B337" s="39"/>
      <c r="C337" s="215" t="s">
        <v>318</v>
      </c>
      <c r="D337" s="215" t="s">
        <v>143</v>
      </c>
      <c r="E337" s="216" t="s">
        <v>319</v>
      </c>
      <c r="F337" s="217" t="s">
        <v>320</v>
      </c>
      <c r="G337" s="218" t="s">
        <v>168</v>
      </c>
      <c r="H337" s="219">
        <v>42.173999999999999</v>
      </c>
      <c r="I337" s="220"/>
      <c r="J337" s="221">
        <f>ROUND(I337*H337,2)</f>
        <v>0</v>
      </c>
      <c r="K337" s="222"/>
      <c r="L337" s="44"/>
      <c r="M337" s="223" t="s">
        <v>1</v>
      </c>
      <c r="N337" s="224" t="s">
        <v>39</v>
      </c>
      <c r="O337" s="91"/>
      <c r="P337" s="225">
        <f>O337*H337</f>
        <v>0</v>
      </c>
      <c r="Q337" s="225">
        <v>0</v>
      </c>
      <c r="R337" s="225">
        <f>Q337*H337</f>
        <v>0</v>
      </c>
      <c r="S337" s="225">
        <v>0</v>
      </c>
      <c r="T337" s="22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7" t="s">
        <v>147</v>
      </c>
      <c r="AT337" s="227" t="s">
        <v>143</v>
      </c>
      <c r="AU337" s="227" t="s">
        <v>148</v>
      </c>
      <c r="AY337" s="17" t="s">
        <v>140</v>
      </c>
      <c r="BE337" s="228">
        <f>IF(N337="základní",J337,0)</f>
        <v>0</v>
      </c>
      <c r="BF337" s="228">
        <f>IF(N337="snížená",J337,0)</f>
        <v>0</v>
      </c>
      <c r="BG337" s="228">
        <f>IF(N337="zákl. přenesená",J337,0)</f>
        <v>0</v>
      </c>
      <c r="BH337" s="228">
        <f>IF(N337="sníž. přenesená",J337,0)</f>
        <v>0</v>
      </c>
      <c r="BI337" s="228">
        <f>IF(N337="nulová",J337,0)</f>
        <v>0</v>
      </c>
      <c r="BJ337" s="17" t="s">
        <v>148</v>
      </c>
      <c r="BK337" s="228">
        <f>ROUND(I337*H337,2)</f>
        <v>0</v>
      </c>
      <c r="BL337" s="17" t="s">
        <v>147</v>
      </c>
      <c r="BM337" s="227" t="s">
        <v>321</v>
      </c>
    </row>
    <row r="338" s="13" customFormat="1">
      <c r="A338" s="13"/>
      <c r="B338" s="229"/>
      <c r="C338" s="230"/>
      <c r="D338" s="231" t="s">
        <v>150</v>
      </c>
      <c r="E338" s="232" t="s">
        <v>1</v>
      </c>
      <c r="F338" s="233" t="s">
        <v>215</v>
      </c>
      <c r="G338" s="230"/>
      <c r="H338" s="232" t="s">
        <v>1</v>
      </c>
      <c r="I338" s="234"/>
      <c r="J338" s="230"/>
      <c r="K338" s="230"/>
      <c r="L338" s="235"/>
      <c r="M338" s="236"/>
      <c r="N338" s="237"/>
      <c r="O338" s="237"/>
      <c r="P338" s="237"/>
      <c r="Q338" s="237"/>
      <c r="R338" s="237"/>
      <c r="S338" s="237"/>
      <c r="T338" s="23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9" t="s">
        <v>150</v>
      </c>
      <c r="AU338" s="239" t="s">
        <v>148</v>
      </c>
      <c r="AV338" s="13" t="s">
        <v>81</v>
      </c>
      <c r="AW338" s="13" t="s">
        <v>30</v>
      </c>
      <c r="AX338" s="13" t="s">
        <v>73</v>
      </c>
      <c r="AY338" s="239" t="s">
        <v>140</v>
      </c>
    </row>
    <row r="339" s="14" customFormat="1">
      <c r="A339" s="14"/>
      <c r="B339" s="240"/>
      <c r="C339" s="241"/>
      <c r="D339" s="231" t="s">
        <v>150</v>
      </c>
      <c r="E339" s="242" t="s">
        <v>1</v>
      </c>
      <c r="F339" s="243" t="s">
        <v>216</v>
      </c>
      <c r="G339" s="241"/>
      <c r="H339" s="244">
        <v>7.2690000000000001</v>
      </c>
      <c r="I339" s="245"/>
      <c r="J339" s="241"/>
      <c r="K339" s="241"/>
      <c r="L339" s="246"/>
      <c r="M339" s="247"/>
      <c r="N339" s="248"/>
      <c r="O339" s="248"/>
      <c r="P339" s="248"/>
      <c r="Q339" s="248"/>
      <c r="R339" s="248"/>
      <c r="S339" s="248"/>
      <c r="T339" s="24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0" t="s">
        <v>150</v>
      </c>
      <c r="AU339" s="250" t="s">
        <v>148</v>
      </c>
      <c r="AV339" s="14" t="s">
        <v>148</v>
      </c>
      <c r="AW339" s="14" t="s">
        <v>30</v>
      </c>
      <c r="AX339" s="14" t="s">
        <v>73</v>
      </c>
      <c r="AY339" s="250" t="s">
        <v>140</v>
      </c>
    </row>
    <row r="340" s="13" customFormat="1">
      <c r="A340" s="13"/>
      <c r="B340" s="229"/>
      <c r="C340" s="230"/>
      <c r="D340" s="231" t="s">
        <v>150</v>
      </c>
      <c r="E340" s="232" t="s">
        <v>1</v>
      </c>
      <c r="F340" s="233" t="s">
        <v>322</v>
      </c>
      <c r="G340" s="230"/>
      <c r="H340" s="232" t="s">
        <v>1</v>
      </c>
      <c r="I340" s="234"/>
      <c r="J340" s="230"/>
      <c r="K340" s="230"/>
      <c r="L340" s="235"/>
      <c r="M340" s="236"/>
      <c r="N340" s="237"/>
      <c r="O340" s="237"/>
      <c r="P340" s="237"/>
      <c r="Q340" s="237"/>
      <c r="R340" s="237"/>
      <c r="S340" s="237"/>
      <c r="T340" s="23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9" t="s">
        <v>150</v>
      </c>
      <c r="AU340" s="239" t="s">
        <v>148</v>
      </c>
      <c r="AV340" s="13" t="s">
        <v>81</v>
      </c>
      <c r="AW340" s="13" t="s">
        <v>30</v>
      </c>
      <c r="AX340" s="13" t="s">
        <v>73</v>
      </c>
      <c r="AY340" s="239" t="s">
        <v>140</v>
      </c>
    </row>
    <row r="341" s="14" customFormat="1">
      <c r="A341" s="14"/>
      <c r="B341" s="240"/>
      <c r="C341" s="241"/>
      <c r="D341" s="231" t="s">
        <v>150</v>
      </c>
      <c r="E341" s="242" t="s">
        <v>1</v>
      </c>
      <c r="F341" s="243" t="s">
        <v>218</v>
      </c>
      <c r="G341" s="241"/>
      <c r="H341" s="244">
        <v>0.89600000000000002</v>
      </c>
      <c r="I341" s="245"/>
      <c r="J341" s="241"/>
      <c r="K341" s="241"/>
      <c r="L341" s="246"/>
      <c r="M341" s="247"/>
      <c r="N341" s="248"/>
      <c r="O341" s="248"/>
      <c r="P341" s="248"/>
      <c r="Q341" s="248"/>
      <c r="R341" s="248"/>
      <c r="S341" s="248"/>
      <c r="T341" s="24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0" t="s">
        <v>150</v>
      </c>
      <c r="AU341" s="250" t="s">
        <v>148</v>
      </c>
      <c r="AV341" s="14" t="s">
        <v>148</v>
      </c>
      <c r="AW341" s="14" t="s">
        <v>30</v>
      </c>
      <c r="AX341" s="14" t="s">
        <v>73</v>
      </c>
      <c r="AY341" s="250" t="s">
        <v>140</v>
      </c>
    </row>
    <row r="342" s="13" customFormat="1">
      <c r="A342" s="13"/>
      <c r="B342" s="229"/>
      <c r="C342" s="230"/>
      <c r="D342" s="231" t="s">
        <v>150</v>
      </c>
      <c r="E342" s="232" t="s">
        <v>1</v>
      </c>
      <c r="F342" s="233" t="s">
        <v>258</v>
      </c>
      <c r="G342" s="230"/>
      <c r="H342" s="232" t="s">
        <v>1</v>
      </c>
      <c r="I342" s="234"/>
      <c r="J342" s="230"/>
      <c r="K342" s="230"/>
      <c r="L342" s="235"/>
      <c r="M342" s="236"/>
      <c r="N342" s="237"/>
      <c r="O342" s="237"/>
      <c r="P342" s="237"/>
      <c r="Q342" s="237"/>
      <c r="R342" s="237"/>
      <c r="S342" s="237"/>
      <c r="T342" s="23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9" t="s">
        <v>150</v>
      </c>
      <c r="AU342" s="239" t="s">
        <v>148</v>
      </c>
      <c r="AV342" s="13" t="s">
        <v>81</v>
      </c>
      <c r="AW342" s="13" t="s">
        <v>30</v>
      </c>
      <c r="AX342" s="13" t="s">
        <v>73</v>
      </c>
      <c r="AY342" s="239" t="s">
        <v>140</v>
      </c>
    </row>
    <row r="343" s="14" customFormat="1">
      <c r="A343" s="14"/>
      <c r="B343" s="240"/>
      <c r="C343" s="241"/>
      <c r="D343" s="231" t="s">
        <v>150</v>
      </c>
      <c r="E343" s="242" t="s">
        <v>1</v>
      </c>
      <c r="F343" s="243" t="s">
        <v>323</v>
      </c>
      <c r="G343" s="241"/>
      <c r="H343" s="244">
        <v>2.4529999999999998</v>
      </c>
      <c r="I343" s="245"/>
      <c r="J343" s="241"/>
      <c r="K343" s="241"/>
      <c r="L343" s="246"/>
      <c r="M343" s="247"/>
      <c r="N343" s="248"/>
      <c r="O343" s="248"/>
      <c r="P343" s="248"/>
      <c r="Q343" s="248"/>
      <c r="R343" s="248"/>
      <c r="S343" s="248"/>
      <c r="T343" s="24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0" t="s">
        <v>150</v>
      </c>
      <c r="AU343" s="250" t="s">
        <v>148</v>
      </c>
      <c r="AV343" s="14" t="s">
        <v>148</v>
      </c>
      <c r="AW343" s="14" t="s">
        <v>30</v>
      </c>
      <c r="AX343" s="14" t="s">
        <v>73</v>
      </c>
      <c r="AY343" s="250" t="s">
        <v>140</v>
      </c>
    </row>
    <row r="344" s="13" customFormat="1">
      <c r="A344" s="13"/>
      <c r="B344" s="229"/>
      <c r="C344" s="230"/>
      <c r="D344" s="231" t="s">
        <v>150</v>
      </c>
      <c r="E344" s="232" t="s">
        <v>1</v>
      </c>
      <c r="F344" s="233" t="s">
        <v>221</v>
      </c>
      <c r="G344" s="230"/>
      <c r="H344" s="232" t="s">
        <v>1</v>
      </c>
      <c r="I344" s="234"/>
      <c r="J344" s="230"/>
      <c r="K344" s="230"/>
      <c r="L344" s="235"/>
      <c r="M344" s="236"/>
      <c r="N344" s="237"/>
      <c r="O344" s="237"/>
      <c r="P344" s="237"/>
      <c r="Q344" s="237"/>
      <c r="R344" s="237"/>
      <c r="S344" s="237"/>
      <c r="T344" s="23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9" t="s">
        <v>150</v>
      </c>
      <c r="AU344" s="239" t="s">
        <v>148</v>
      </c>
      <c r="AV344" s="13" t="s">
        <v>81</v>
      </c>
      <c r="AW344" s="13" t="s">
        <v>30</v>
      </c>
      <c r="AX344" s="13" t="s">
        <v>73</v>
      </c>
      <c r="AY344" s="239" t="s">
        <v>140</v>
      </c>
    </row>
    <row r="345" s="14" customFormat="1">
      <c r="A345" s="14"/>
      <c r="B345" s="240"/>
      <c r="C345" s="241"/>
      <c r="D345" s="231" t="s">
        <v>150</v>
      </c>
      <c r="E345" s="242" t="s">
        <v>1</v>
      </c>
      <c r="F345" s="243" t="s">
        <v>324</v>
      </c>
      <c r="G345" s="241"/>
      <c r="H345" s="244">
        <v>4.8360000000000003</v>
      </c>
      <c r="I345" s="245"/>
      <c r="J345" s="241"/>
      <c r="K345" s="241"/>
      <c r="L345" s="246"/>
      <c r="M345" s="247"/>
      <c r="N345" s="248"/>
      <c r="O345" s="248"/>
      <c r="P345" s="248"/>
      <c r="Q345" s="248"/>
      <c r="R345" s="248"/>
      <c r="S345" s="248"/>
      <c r="T345" s="24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0" t="s">
        <v>150</v>
      </c>
      <c r="AU345" s="250" t="s">
        <v>148</v>
      </c>
      <c r="AV345" s="14" t="s">
        <v>148</v>
      </c>
      <c r="AW345" s="14" t="s">
        <v>30</v>
      </c>
      <c r="AX345" s="14" t="s">
        <v>73</v>
      </c>
      <c r="AY345" s="250" t="s">
        <v>140</v>
      </c>
    </row>
    <row r="346" s="13" customFormat="1">
      <c r="A346" s="13"/>
      <c r="B346" s="229"/>
      <c r="C346" s="230"/>
      <c r="D346" s="231" t="s">
        <v>150</v>
      </c>
      <c r="E346" s="232" t="s">
        <v>1</v>
      </c>
      <c r="F346" s="233" t="s">
        <v>223</v>
      </c>
      <c r="G346" s="230"/>
      <c r="H346" s="232" t="s">
        <v>1</v>
      </c>
      <c r="I346" s="234"/>
      <c r="J346" s="230"/>
      <c r="K346" s="230"/>
      <c r="L346" s="235"/>
      <c r="M346" s="236"/>
      <c r="N346" s="237"/>
      <c r="O346" s="237"/>
      <c r="P346" s="237"/>
      <c r="Q346" s="237"/>
      <c r="R346" s="237"/>
      <c r="S346" s="237"/>
      <c r="T346" s="23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9" t="s">
        <v>150</v>
      </c>
      <c r="AU346" s="239" t="s">
        <v>148</v>
      </c>
      <c r="AV346" s="13" t="s">
        <v>81</v>
      </c>
      <c r="AW346" s="13" t="s">
        <v>30</v>
      </c>
      <c r="AX346" s="13" t="s">
        <v>73</v>
      </c>
      <c r="AY346" s="239" t="s">
        <v>140</v>
      </c>
    </row>
    <row r="347" s="14" customFormat="1">
      <c r="A347" s="14"/>
      <c r="B347" s="240"/>
      <c r="C347" s="241"/>
      <c r="D347" s="231" t="s">
        <v>150</v>
      </c>
      <c r="E347" s="242" t="s">
        <v>1</v>
      </c>
      <c r="F347" s="243" t="s">
        <v>224</v>
      </c>
      <c r="G347" s="241"/>
      <c r="H347" s="244">
        <v>10.307</v>
      </c>
      <c r="I347" s="245"/>
      <c r="J347" s="241"/>
      <c r="K347" s="241"/>
      <c r="L347" s="246"/>
      <c r="M347" s="247"/>
      <c r="N347" s="248"/>
      <c r="O347" s="248"/>
      <c r="P347" s="248"/>
      <c r="Q347" s="248"/>
      <c r="R347" s="248"/>
      <c r="S347" s="248"/>
      <c r="T347" s="24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0" t="s">
        <v>150</v>
      </c>
      <c r="AU347" s="250" t="s">
        <v>148</v>
      </c>
      <c r="AV347" s="14" t="s">
        <v>148</v>
      </c>
      <c r="AW347" s="14" t="s">
        <v>30</v>
      </c>
      <c r="AX347" s="14" t="s">
        <v>73</v>
      </c>
      <c r="AY347" s="250" t="s">
        <v>140</v>
      </c>
    </row>
    <row r="348" s="13" customFormat="1">
      <c r="A348" s="13"/>
      <c r="B348" s="229"/>
      <c r="C348" s="230"/>
      <c r="D348" s="231" t="s">
        <v>150</v>
      </c>
      <c r="E348" s="232" t="s">
        <v>1</v>
      </c>
      <c r="F348" s="233" t="s">
        <v>225</v>
      </c>
      <c r="G348" s="230"/>
      <c r="H348" s="232" t="s">
        <v>1</v>
      </c>
      <c r="I348" s="234"/>
      <c r="J348" s="230"/>
      <c r="K348" s="230"/>
      <c r="L348" s="235"/>
      <c r="M348" s="236"/>
      <c r="N348" s="237"/>
      <c r="O348" s="237"/>
      <c r="P348" s="237"/>
      <c r="Q348" s="237"/>
      <c r="R348" s="237"/>
      <c r="S348" s="237"/>
      <c r="T348" s="23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9" t="s">
        <v>150</v>
      </c>
      <c r="AU348" s="239" t="s">
        <v>148</v>
      </c>
      <c r="AV348" s="13" t="s">
        <v>81</v>
      </c>
      <c r="AW348" s="13" t="s">
        <v>30</v>
      </c>
      <c r="AX348" s="13" t="s">
        <v>73</v>
      </c>
      <c r="AY348" s="239" t="s">
        <v>140</v>
      </c>
    </row>
    <row r="349" s="14" customFormat="1">
      <c r="A349" s="14"/>
      <c r="B349" s="240"/>
      <c r="C349" s="241"/>
      <c r="D349" s="231" t="s">
        <v>150</v>
      </c>
      <c r="E349" s="242" t="s">
        <v>1</v>
      </c>
      <c r="F349" s="243" t="s">
        <v>226</v>
      </c>
      <c r="G349" s="241"/>
      <c r="H349" s="244">
        <v>16.413</v>
      </c>
      <c r="I349" s="245"/>
      <c r="J349" s="241"/>
      <c r="K349" s="241"/>
      <c r="L349" s="246"/>
      <c r="M349" s="247"/>
      <c r="N349" s="248"/>
      <c r="O349" s="248"/>
      <c r="P349" s="248"/>
      <c r="Q349" s="248"/>
      <c r="R349" s="248"/>
      <c r="S349" s="248"/>
      <c r="T349" s="24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0" t="s">
        <v>150</v>
      </c>
      <c r="AU349" s="250" t="s">
        <v>148</v>
      </c>
      <c r="AV349" s="14" t="s">
        <v>148</v>
      </c>
      <c r="AW349" s="14" t="s">
        <v>30</v>
      </c>
      <c r="AX349" s="14" t="s">
        <v>73</v>
      </c>
      <c r="AY349" s="250" t="s">
        <v>140</v>
      </c>
    </row>
    <row r="350" s="15" customFormat="1">
      <c r="A350" s="15"/>
      <c r="B350" s="251"/>
      <c r="C350" s="252"/>
      <c r="D350" s="231" t="s">
        <v>150</v>
      </c>
      <c r="E350" s="253" t="s">
        <v>1</v>
      </c>
      <c r="F350" s="254" t="s">
        <v>153</v>
      </c>
      <c r="G350" s="252"/>
      <c r="H350" s="255">
        <v>42.174000000000007</v>
      </c>
      <c r="I350" s="256"/>
      <c r="J350" s="252"/>
      <c r="K350" s="252"/>
      <c r="L350" s="257"/>
      <c r="M350" s="258"/>
      <c r="N350" s="259"/>
      <c r="O350" s="259"/>
      <c r="P350" s="259"/>
      <c r="Q350" s="259"/>
      <c r="R350" s="259"/>
      <c r="S350" s="259"/>
      <c r="T350" s="260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1" t="s">
        <v>150</v>
      </c>
      <c r="AU350" s="261" t="s">
        <v>148</v>
      </c>
      <c r="AV350" s="15" t="s">
        <v>147</v>
      </c>
      <c r="AW350" s="15" t="s">
        <v>30</v>
      </c>
      <c r="AX350" s="15" t="s">
        <v>81</v>
      </c>
      <c r="AY350" s="261" t="s">
        <v>140</v>
      </c>
    </row>
    <row r="351" s="2" customFormat="1" ht="24.15" customHeight="1">
      <c r="A351" s="38"/>
      <c r="B351" s="39"/>
      <c r="C351" s="215" t="s">
        <v>325</v>
      </c>
      <c r="D351" s="215" t="s">
        <v>143</v>
      </c>
      <c r="E351" s="216" t="s">
        <v>326</v>
      </c>
      <c r="F351" s="217" t="s">
        <v>327</v>
      </c>
      <c r="G351" s="218" t="s">
        <v>168</v>
      </c>
      <c r="H351" s="219">
        <v>42.173999999999999</v>
      </c>
      <c r="I351" s="220"/>
      <c r="J351" s="221">
        <f>ROUND(I351*H351,2)</f>
        <v>0</v>
      </c>
      <c r="K351" s="222"/>
      <c r="L351" s="44"/>
      <c r="M351" s="223" t="s">
        <v>1</v>
      </c>
      <c r="N351" s="224" t="s">
        <v>39</v>
      </c>
      <c r="O351" s="91"/>
      <c r="P351" s="225">
        <f>O351*H351</f>
        <v>0</v>
      </c>
      <c r="Q351" s="225">
        <v>4.0000000000000003E-05</v>
      </c>
      <c r="R351" s="225">
        <f>Q351*H351</f>
        <v>0.0016869600000000002</v>
      </c>
      <c r="S351" s="225">
        <v>0</v>
      </c>
      <c r="T351" s="22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7" t="s">
        <v>147</v>
      </c>
      <c r="AT351" s="227" t="s">
        <v>143</v>
      </c>
      <c r="AU351" s="227" t="s">
        <v>148</v>
      </c>
      <c r="AY351" s="17" t="s">
        <v>140</v>
      </c>
      <c r="BE351" s="228">
        <f>IF(N351="základní",J351,0)</f>
        <v>0</v>
      </c>
      <c r="BF351" s="228">
        <f>IF(N351="snížená",J351,0)</f>
        <v>0</v>
      </c>
      <c r="BG351" s="228">
        <f>IF(N351="zákl. přenesená",J351,0)</f>
        <v>0</v>
      </c>
      <c r="BH351" s="228">
        <f>IF(N351="sníž. přenesená",J351,0)</f>
        <v>0</v>
      </c>
      <c r="BI351" s="228">
        <f>IF(N351="nulová",J351,0)</f>
        <v>0</v>
      </c>
      <c r="BJ351" s="17" t="s">
        <v>148</v>
      </c>
      <c r="BK351" s="228">
        <f>ROUND(I351*H351,2)</f>
        <v>0</v>
      </c>
      <c r="BL351" s="17" t="s">
        <v>147</v>
      </c>
      <c r="BM351" s="227" t="s">
        <v>328</v>
      </c>
    </row>
    <row r="352" s="13" customFormat="1">
      <c r="A352" s="13"/>
      <c r="B352" s="229"/>
      <c r="C352" s="230"/>
      <c r="D352" s="231" t="s">
        <v>150</v>
      </c>
      <c r="E352" s="232" t="s">
        <v>1</v>
      </c>
      <c r="F352" s="233" t="s">
        <v>215</v>
      </c>
      <c r="G352" s="230"/>
      <c r="H352" s="232" t="s">
        <v>1</v>
      </c>
      <c r="I352" s="234"/>
      <c r="J352" s="230"/>
      <c r="K352" s="230"/>
      <c r="L352" s="235"/>
      <c r="M352" s="236"/>
      <c r="N352" s="237"/>
      <c r="O352" s="237"/>
      <c r="P352" s="237"/>
      <c r="Q352" s="237"/>
      <c r="R352" s="237"/>
      <c r="S352" s="237"/>
      <c r="T352" s="23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9" t="s">
        <v>150</v>
      </c>
      <c r="AU352" s="239" t="s">
        <v>148</v>
      </c>
      <c r="AV352" s="13" t="s">
        <v>81</v>
      </c>
      <c r="AW352" s="13" t="s">
        <v>30</v>
      </c>
      <c r="AX352" s="13" t="s">
        <v>73</v>
      </c>
      <c r="AY352" s="239" t="s">
        <v>140</v>
      </c>
    </row>
    <row r="353" s="14" customFormat="1">
      <c r="A353" s="14"/>
      <c r="B353" s="240"/>
      <c r="C353" s="241"/>
      <c r="D353" s="231" t="s">
        <v>150</v>
      </c>
      <c r="E353" s="242" t="s">
        <v>1</v>
      </c>
      <c r="F353" s="243" t="s">
        <v>216</v>
      </c>
      <c r="G353" s="241"/>
      <c r="H353" s="244">
        <v>7.2690000000000001</v>
      </c>
      <c r="I353" s="245"/>
      <c r="J353" s="241"/>
      <c r="K353" s="241"/>
      <c r="L353" s="246"/>
      <c r="M353" s="247"/>
      <c r="N353" s="248"/>
      <c r="O353" s="248"/>
      <c r="P353" s="248"/>
      <c r="Q353" s="248"/>
      <c r="R353" s="248"/>
      <c r="S353" s="248"/>
      <c r="T353" s="249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0" t="s">
        <v>150</v>
      </c>
      <c r="AU353" s="250" t="s">
        <v>148</v>
      </c>
      <c r="AV353" s="14" t="s">
        <v>148</v>
      </c>
      <c r="AW353" s="14" t="s">
        <v>30</v>
      </c>
      <c r="AX353" s="14" t="s">
        <v>73</v>
      </c>
      <c r="AY353" s="250" t="s">
        <v>140</v>
      </c>
    </row>
    <row r="354" s="13" customFormat="1">
      <c r="A354" s="13"/>
      <c r="B354" s="229"/>
      <c r="C354" s="230"/>
      <c r="D354" s="231" t="s">
        <v>150</v>
      </c>
      <c r="E354" s="232" t="s">
        <v>1</v>
      </c>
      <c r="F354" s="233" t="s">
        <v>322</v>
      </c>
      <c r="G354" s="230"/>
      <c r="H354" s="232" t="s">
        <v>1</v>
      </c>
      <c r="I354" s="234"/>
      <c r="J354" s="230"/>
      <c r="K354" s="230"/>
      <c r="L354" s="235"/>
      <c r="M354" s="236"/>
      <c r="N354" s="237"/>
      <c r="O354" s="237"/>
      <c r="P354" s="237"/>
      <c r="Q354" s="237"/>
      <c r="R354" s="237"/>
      <c r="S354" s="237"/>
      <c r="T354" s="23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9" t="s">
        <v>150</v>
      </c>
      <c r="AU354" s="239" t="s">
        <v>148</v>
      </c>
      <c r="AV354" s="13" t="s">
        <v>81</v>
      </c>
      <c r="AW354" s="13" t="s">
        <v>30</v>
      </c>
      <c r="AX354" s="13" t="s">
        <v>73</v>
      </c>
      <c r="AY354" s="239" t="s">
        <v>140</v>
      </c>
    </row>
    <row r="355" s="14" customFormat="1">
      <c r="A355" s="14"/>
      <c r="B355" s="240"/>
      <c r="C355" s="241"/>
      <c r="D355" s="231" t="s">
        <v>150</v>
      </c>
      <c r="E355" s="242" t="s">
        <v>1</v>
      </c>
      <c r="F355" s="243" t="s">
        <v>218</v>
      </c>
      <c r="G355" s="241"/>
      <c r="H355" s="244">
        <v>0.89600000000000002</v>
      </c>
      <c r="I355" s="245"/>
      <c r="J355" s="241"/>
      <c r="K355" s="241"/>
      <c r="L355" s="246"/>
      <c r="M355" s="247"/>
      <c r="N355" s="248"/>
      <c r="O355" s="248"/>
      <c r="P355" s="248"/>
      <c r="Q355" s="248"/>
      <c r="R355" s="248"/>
      <c r="S355" s="248"/>
      <c r="T355" s="24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0" t="s">
        <v>150</v>
      </c>
      <c r="AU355" s="250" t="s">
        <v>148</v>
      </c>
      <c r="AV355" s="14" t="s">
        <v>148</v>
      </c>
      <c r="AW355" s="14" t="s">
        <v>30</v>
      </c>
      <c r="AX355" s="14" t="s">
        <v>73</v>
      </c>
      <c r="AY355" s="250" t="s">
        <v>140</v>
      </c>
    </row>
    <row r="356" s="13" customFormat="1">
      <c r="A356" s="13"/>
      <c r="B356" s="229"/>
      <c r="C356" s="230"/>
      <c r="D356" s="231" t="s">
        <v>150</v>
      </c>
      <c r="E356" s="232" t="s">
        <v>1</v>
      </c>
      <c r="F356" s="233" t="s">
        <v>258</v>
      </c>
      <c r="G356" s="230"/>
      <c r="H356" s="232" t="s">
        <v>1</v>
      </c>
      <c r="I356" s="234"/>
      <c r="J356" s="230"/>
      <c r="K356" s="230"/>
      <c r="L356" s="235"/>
      <c r="M356" s="236"/>
      <c r="N356" s="237"/>
      <c r="O356" s="237"/>
      <c r="P356" s="237"/>
      <c r="Q356" s="237"/>
      <c r="R356" s="237"/>
      <c r="S356" s="237"/>
      <c r="T356" s="23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9" t="s">
        <v>150</v>
      </c>
      <c r="AU356" s="239" t="s">
        <v>148</v>
      </c>
      <c r="AV356" s="13" t="s">
        <v>81</v>
      </c>
      <c r="AW356" s="13" t="s">
        <v>30</v>
      </c>
      <c r="AX356" s="13" t="s">
        <v>73</v>
      </c>
      <c r="AY356" s="239" t="s">
        <v>140</v>
      </c>
    </row>
    <row r="357" s="14" customFormat="1">
      <c r="A357" s="14"/>
      <c r="B357" s="240"/>
      <c r="C357" s="241"/>
      <c r="D357" s="231" t="s">
        <v>150</v>
      </c>
      <c r="E357" s="242" t="s">
        <v>1</v>
      </c>
      <c r="F357" s="243" t="s">
        <v>323</v>
      </c>
      <c r="G357" s="241"/>
      <c r="H357" s="244">
        <v>2.4529999999999998</v>
      </c>
      <c r="I357" s="245"/>
      <c r="J357" s="241"/>
      <c r="K357" s="241"/>
      <c r="L357" s="246"/>
      <c r="M357" s="247"/>
      <c r="N357" s="248"/>
      <c r="O357" s="248"/>
      <c r="P357" s="248"/>
      <c r="Q357" s="248"/>
      <c r="R357" s="248"/>
      <c r="S357" s="248"/>
      <c r="T357" s="24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0" t="s">
        <v>150</v>
      </c>
      <c r="AU357" s="250" t="s">
        <v>148</v>
      </c>
      <c r="AV357" s="14" t="s">
        <v>148</v>
      </c>
      <c r="AW357" s="14" t="s">
        <v>30</v>
      </c>
      <c r="AX357" s="14" t="s">
        <v>73</v>
      </c>
      <c r="AY357" s="250" t="s">
        <v>140</v>
      </c>
    </row>
    <row r="358" s="13" customFormat="1">
      <c r="A358" s="13"/>
      <c r="B358" s="229"/>
      <c r="C358" s="230"/>
      <c r="D358" s="231" t="s">
        <v>150</v>
      </c>
      <c r="E358" s="232" t="s">
        <v>1</v>
      </c>
      <c r="F358" s="233" t="s">
        <v>221</v>
      </c>
      <c r="G358" s="230"/>
      <c r="H358" s="232" t="s">
        <v>1</v>
      </c>
      <c r="I358" s="234"/>
      <c r="J358" s="230"/>
      <c r="K358" s="230"/>
      <c r="L358" s="235"/>
      <c r="M358" s="236"/>
      <c r="N358" s="237"/>
      <c r="O358" s="237"/>
      <c r="P358" s="237"/>
      <c r="Q358" s="237"/>
      <c r="R358" s="237"/>
      <c r="S358" s="237"/>
      <c r="T358" s="23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9" t="s">
        <v>150</v>
      </c>
      <c r="AU358" s="239" t="s">
        <v>148</v>
      </c>
      <c r="AV358" s="13" t="s">
        <v>81</v>
      </c>
      <c r="AW358" s="13" t="s">
        <v>30</v>
      </c>
      <c r="AX358" s="13" t="s">
        <v>73</v>
      </c>
      <c r="AY358" s="239" t="s">
        <v>140</v>
      </c>
    </row>
    <row r="359" s="14" customFormat="1">
      <c r="A359" s="14"/>
      <c r="B359" s="240"/>
      <c r="C359" s="241"/>
      <c r="D359" s="231" t="s">
        <v>150</v>
      </c>
      <c r="E359" s="242" t="s">
        <v>1</v>
      </c>
      <c r="F359" s="243" t="s">
        <v>324</v>
      </c>
      <c r="G359" s="241"/>
      <c r="H359" s="244">
        <v>4.8360000000000003</v>
      </c>
      <c r="I359" s="245"/>
      <c r="J359" s="241"/>
      <c r="K359" s="241"/>
      <c r="L359" s="246"/>
      <c r="M359" s="247"/>
      <c r="N359" s="248"/>
      <c r="O359" s="248"/>
      <c r="P359" s="248"/>
      <c r="Q359" s="248"/>
      <c r="R359" s="248"/>
      <c r="S359" s="248"/>
      <c r="T359" s="24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0" t="s">
        <v>150</v>
      </c>
      <c r="AU359" s="250" t="s">
        <v>148</v>
      </c>
      <c r="AV359" s="14" t="s">
        <v>148</v>
      </c>
      <c r="AW359" s="14" t="s">
        <v>30</v>
      </c>
      <c r="AX359" s="14" t="s">
        <v>73</v>
      </c>
      <c r="AY359" s="250" t="s">
        <v>140</v>
      </c>
    </row>
    <row r="360" s="13" customFormat="1">
      <c r="A360" s="13"/>
      <c r="B360" s="229"/>
      <c r="C360" s="230"/>
      <c r="D360" s="231" t="s">
        <v>150</v>
      </c>
      <c r="E360" s="232" t="s">
        <v>1</v>
      </c>
      <c r="F360" s="233" t="s">
        <v>223</v>
      </c>
      <c r="G360" s="230"/>
      <c r="H360" s="232" t="s">
        <v>1</v>
      </c>
      <c r="I360" s="234"/>
      <c r="J360" s="230"/>
      <c r="K360" s="230"/>
      <c r="L360" s="235"/>
      <c r="M360" s="236"/>
      <c r="N360" s="237"/>
      <c r="O360" s="237"/>
      <c r="P360" s="237"/>
      <c r="Q360" s="237"/>
      <c r="R360" s="237"/>
      <c r="S360" s="237"/>
      <c r="T360" s="238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9" t="s">
        <v>150</v>
      </c>
      <c r="AU360" s="239" t="s">
        <v>148</v>
      </c>
      <c r="AV360" s="13" t="s">
        <v>81</v>
      </c>
      <c r="AW360" s="13" t="s">
        <v>30</v>
      </c>
      <c r="AX360" s="13" t="s">
        <v>73</v>
      </c>
      <c r="AY360" s="239" t="s">
        <v>140</v>
      </c>
    </row>
    <row r="361" s="14" customFormat="1">
      <c r="A361" s="14"/>
      <c r="B361" s="240"/>
      <c r="C361" s="241"/>
      <c r="D361" s="231" t="s">
        <v>150</v>
      </c>
      <c r="E361" s="242" t="s">
        <v>1</v>
      </c>
      <c r="F361" s="243" t="s">
        <v>224</v>
      </c>
      <c r="G361" s="241"/>
      <c r="H361" s="244">
        <v>10.307</v>
      </c>
      <c r="I361" s="245"/>
      <c r="J361" s="241"/>
      <c r="K361" s="241"/>
      <c r="L361" s="246"/>
      <c r="M361" s="247"/>
      <c r="N361" s="248"/>
      <c r="O361" s="248"/>
      <c r="P361" s="248"/>
      <c r="Q361" s="248"/>
      <c r="R361" s="248"/>
      <c r="S361" s="248"/>
      <c r="T361" s="249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0" t="s">
        <v>150</v>
      </c>
      <c r="AU361" s="250" t="s">
        <v>148</v>
      </c>
      <c r="AV361" s="14" t="s">
        <v>148</v>
      </c>
      <c r="AW361" s="14" t="s">
        <v>30</v>
      </c>
      <c r="AX361" s="14" t="s">
        <v>73</v>
      </c>
      <c r="AY361" s="250" t="s">
        <v>140</v>
      </c>
    </row>
    <row r="362" s="13" customFormat="1">
      <c r="A362" s="13"/>
      <c r="B362" s="229"/>
      <c r="C362" s="230"/>
      <c r="D362" s="231" t="s">
        <v>150</v>
      </c>
      <c r="E362" s="232" t="s">
        <v>1</v>
      </c>
      <c r="F362" s="233" t="s">
        <v>225</v>
      </c>
      <c r="G362" s="230"/>
      <c r="H362" s="232" t="s">
        <v>1</v>
      </c>
      <c r="I362" s="234"/>
      <c r="J362" s="230"/>
      <c r="K362" s="230"/>
      <c r="L362" s="235"/>
      <c r="M362" s="236"/>
      <c r="N362" s="237"/>
      <c r="O362" s="237"/>
      <c r="P362" s="237"/>
      <c r="Q362" s="237"/>
      <c r="R362" s="237"/>
      <c r="S362" s="237"/>
      <c r="T362" s="23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9" t="s">
        <v>150</v>
      </c>
      <c r="AU362" s="239" t="s">
        <v>148</v>
      </c>
      <c r="AV362" s="13" t="s">
        <v>81</v>
      </c>
      <c r="AW362" s="13" t="s">
        <v>30</v>
      </c>
      <c r="AX362" s="13" t="s">
        <v>73</v>
      </c>
      <c r="AY362" s="239" t="s">
        <v>140</v>
      </c>
    </row>
    <row r="363" s="14" customFormat="1">
      <c r="A363" s="14"/>
      <c r="B363" s="240"/>
      <c r="C363" s="241"/>
      <c r="D363" s="231" t="s">
        <v>150</v>
      </c>
      <c r="E363" s="242" t="s">
        <v>1</v>
      </c>
      <c r="F363" s="243" t="s">
        <v>226</v>
      </c>
      <c r="G363" s="241"/>
      <c r="H363" s="244">
        <v>16.413</v>
      </c>
      <c r="I363" s="245"/>
      <c r="J363" s="241"/>
      <c r="K363" s="241"/>
      <c r="L363" s="246"/>
      <c r="M363" s="247"/>
      <c r="N363" s="248"/>
      <c r="O363" s="248"/>
      <c r="P363" s="248"/>
      <c r="Q363" s="248"/>
      <c r="R363" s="248"/>
      <c r="S363" s="248"/>
      <c r="T363" s="24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0" t="s">
        <v>150</v>
      </c>
      <c r="AU363" s="250" t="s">
        <v>148</v>
      </c>
      <c r="AV363" s="14" t="s">
        <v>148</v>
      </c>
      <c r="AW363" s="14" t="s">
        <v>30</v>
      </c>
      <c r="AX363" s="14" t="s">
        <v>73</v>
      </c>
      <c r="AY363" s="250" t="s">
        <v>140</v>
      </c>
    </row>
    <row r="364" s="15" customFormat="1">
      <c r="A364" s="15"/>
      <c r="B364" s="251"/>
      <c r="C364" s="252"/>
      <c r="D364" s="231" t="s">
        <v>150</v>
      </c>
      <c r="E364" s="253" t="s">
        <v>1</v>
      </c>
      <c r="F364" s="254" t="s">
        <v>153</v>
      </c>
      <c r="G364" s="252"/>
      <c r="H364" s="255">
        <v>42.174000000000007</v>
      </c>
      <c r="I364" s="256"/>
      <c r="J364" s="252"/>
      <c r="K364" s="252"/>
      <c r="L364" s="257"/>
      <c r="M364" s="258"/>
      <c r="N364" s="259"/>
      <c r="O364" s="259"/>
      <c r="P364" s="259"/>
      <c r="Q364" s="259"/>
      <c r="R364" s="259"/>
      <c r="S364" s="259"/>
      <c r="T364" s="260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1" t="s">
        <v>150</v>
      </c>
      <c r="AU364" s="261" t="s">
        <v>148</v>
      </c>
      <c r="AV364" s="15" t="s">
        <v>147</v>
      </c>
      <c r="AW364" s="15" t="s">
        <v>30</v>
      </c>
      <c r="AX364" s="15" t="s">
        <v>81</v>
      </c>
      <c r="AY364" s="261" t="s">
        <v>140</v>
      </c>
    </row>
    <row r="365" s="2" customFormat="1" ht="16.5" customHeight="1">
      <c r="A365" s="38"/>
      <c r="B365" s="39"/>
      <c r="C365" s="215" t="s">
        <v>329</v>
      </c>
      <c r="D365" s="215" t="s">
        <v>143</v>
      </c>
      <c r="E365" s="216" t="s">
        <v>330</v>
      </c>
      <c r="F365" s="217" t="s">
        <v>331</v>
      </c>
      <c r="G365" s="218" t="s">
        <v>168</v>
      </c>
      <c r="H365" s="219">
        <v>4500</v>
      </c>
      <c r="I365" s="220"/>
      <c r="J365" s="221">
        <f>ROUND(I365*H365,2)</f>
        <v>0</v>
      </c>
      <c r="K365" s="222"/>
      <c r="L365" s="44"/>
      <c r="M365" s="223" t="s">
        <v>1</v>
      </c>
      <c r="N365" s="224" t="s">
        <v>39</v>
      </c>
      <c r="O365" s="91"/>
      <c r="P365" s="225">
        <f>O365*H365</f>
        <v>0</v>
      </c>
      <c r="Q365" s="225">
        <v>0</v>
      </c>
      <c r="R365" s="225">
        <f>Q365*H365</f>
        <v>0</v>
      </c>
      <c r="S365" s="225">
        <v>0</v>
      </c>
      <c r="T365" s="226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7" t="s">
        <v>147</v>
      </c>
      <c r="AT365" s="227" t="s">
        <v>143</v>
      </c>
      <c r="AU365" s="227" t="s">
        <v>148</v>
      </c>
      <c r="AY365" s="17" t="s">
        <v>140</v>
      </c>
      <c r="BE365" s="228">
        <f>IF(N365="základní",J365,0)</f>
        <v>0</v>
      </c>
      <c r="BF365" s="228">
        <f>IF(N365="snížená",J365,0)</f>
        <v>0</v>
      </c>
      <c r="BG365" s="228">
        <f>IF(N365="zákl. přenesená",J365,0)</f>
        <v>0</v>
      </c>
      <c r="BH365" s="228">
        <f>IF(N365="sníž. přenesená",J365,0)</f>
        <v>0</v>
      </c>
      <c r="BI365" s="228">
        <f>IF(N365="nulová",J365,0)</f>
        <v>0</v>
      </c>
      <c r="BJ365" s="17" t="s">
        <v>148</v>
      </c>
      <c r="BK365" s="228">
        <f>ROUND(I365*H365,2)</f>
        <v>0</v>
      </c>
      <c r="BL365" s="17" t="s">
        <v>147</v>
      </c>
      <c r="BM365" s="227" t="s">
        <v>332</v>
      </c>
    </row>
    <row r="366" s="13" customFormat="1">
      <c r="A366" s="13"/>
      <c r="B366" s="229"/>
      <c r="C366" s="230"/>
      <c r="D366" s="231" t="s">
        <v>150</v>
      </c>
      <c r="E366" s="232" t="s">
        <v>1</v>
      </c>
      <c r="F366" s="233" t="s">
        <v>333</v>
      </c>
      <c r="G366" s="230"/>
      <c r="H366" s="232" t="s">
        <v>1</v>
      </c>
      <c r="I366" s="234"/>
      <c r="J366" s="230"/>
      <c r="K366" s="230"/>
      <c r="L366" s="235"/>
      <c r="M366" s="236"/>
      <c r="N366" s="237"/>
      <c r="O366" s="237"/>
      <c r="P366" s="237"/>
      <c r="Q366" s="237"/>
      <c r="R366" s="237"/>
      <c r="S366" s="237"/>
      <c r="T366" s="23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9" t="s">
        <v>150</v>
      </c>
      <c r="AU366" s="239" t="s">
        <v>148</v>
      </c>
      <c r="AV366" s="13" t="s">
        <v>81</v>
      </c>
      <c r="AW366" s="13" t="s">
        <v>30</v>
      </c>
      <c r="AX366" s="13" t="s">
        <v>73</v>
      </c>
      <c r="AY366" s="239" t="s">
        <v>140</v>
      </c>
    </row>
    <row r="367" s="14" customFormat="1">
      <c r="A367" s="14"/>
      <c r="B367" s="240"/>
      <c r="C367" s="241"/>
      <c r="D367" s="231" t="s">
        <v>150</v>
      </c>
      <c r="E367" s="242" t="s">
        <v>1</v>
      </c>
      <c r="F367" s="243" t="s">
        <v>334</v>
      </c>
      <c r="G367" s="241"/>
      <c r="H367" s="244">
        <v>4500</v>
      </c>
      <c r="I367" s="245"/>
      <c r="J367" s="241"/>
      <c r="K367" s="241"/>
      <c r="L367" s="246"/>
      <c r="M367" s="247"/>
      <c r="N367" s="248"/>
      <c r="O367" s="248"/>
      <c r="P367" s="248"/>
      <c r="Q367" s="248"/>
      <c r="R367" s="248"/>
      <c r="S367" s="248"/>
      <c r="T367" s="249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0" t="s">
        <v>150</v>
      </c>
      <c r="AU367" s="250" t="s">
        <v>148</v>
      </c>
      <c r="AV367" s="14" t="s">
        <v>148</v>
      </c>
      <c r="AW367" s="14" t="s">
        <v>30</v>
      </c>
      <c r="AX367" s="14" t="s">
        <v>81</v>
      </c>
      <c r="AY367" s="250" t="s">
        <v>140</v>
      </c>
    </row>
    <row r="368" s="2" customFormat="1" ht="21.75" customHeight="1">
      <c r="A368" s="38"/>
      <c r="B368" s="39"/>
      <c r="C368" s="215" t="s">
        <v>335</v>
      </c>
      <c r="D368" s="215" t="s">
        <v>143</v>
      </c>
      <c r="E368" s="216" t="s">
        <v>336</v>
      </c>
      <c r="F368" s="217" t="s">
        <v>337</v>
      </c>
      <c r="G368" s="218" t="s">
        <v>168</v>
      </c>
      <c r="H368" s="219">
        <v>42.173999999999999</v>
      </c>
      <c r="I368" s="220"/>
      <c r="J368" s="221">
        <f>ROUND(I368*H368,2)</f>
        <v>0</v>
      </c>
      <c r="K368" s="222"/>
      <c r="L368" s="44"/>
      <c r="M368" s="223" t="s">
        <v>1</v>
      </c>
      <c r="N368" s="224" t="s">
        <v>39</v>
      </c>
      <c r="O368" s="91"/>
      <c r="P368" s="225">
        <f>O368*H368</f>
        <v>0</v>
      </c>
      <c r="Q368" s="225">
        <v>0</v>
      </c>
      <c r="R368" s="225">
        <f>Q368*H368</f>
        <v>0</v>
      </c>
      <c r="S368" s="225">
        <v>0</v>
      </c>
      <c r="T368" s="22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7" t="s">
        <v>147</v>
      </c>
      <c r="AT368" s="227" t="s">
        <v>143</v>
      </c>
      <c r="AU368" s="227" t="s">
        <v>148</v>
      </c>
      <c r="AY368" s="17" t="s">
        <v>140</v>
      </c>
      <c r="BE368" s="228">
        <f>IF(N368="základní",J368,0)</f>
        <v>0</v>
      </c>
      <c r="BF368" s="228">
        <f>IF(N368="snížená",J368,0)</f>
        <v>0</v>
      </c>
      <c r="BG368" s="228">
        <f>IF(N368="zákl. přenesená",J368,0)</f>
        <v>0</v>
      </c>
      <c r="BH368" s="228">
        <f>IF(N368="sníž. přenesená",J368,0)</f>
        <v>0</v>
      </c>
      <c r="BI368" s="228">
        <f>IF(N368="nulová",J368,0)</f>
        <v>0</v>
      </c>
      <c r="BJ368" s="17" t="s">
        <v>148</v>
      </c>
      <c r="BK368" s="228">
        <f>ROUND(I368*H368,2)</f>
        <v>0</v>
      </c>
      <c r="BL368" s="17" t="s">
        <v>147</v>
      </c>
      <c r="BM368" s="227" t="s">
        <v>338</v>
      </c>
    </row>
    <row r="369" s="13" customFormat="1">
      <c r="A369" s="13"/>
      <c r="B369" s="229"/>
      <c r="C369" s="230"/>
      <c r="D369" s="231" t="s">
        <v>150</v>
      </c>
      <c r="E369" s="232" t="s">
        <v>1</v>
      </c>
      <c r="F369" s="233" t="s">
        <v>215</v>
      </c>
      <c r="G369" s="230"/>
      <c r="H369" s="232" t="s">
        <v>1</v>
      </c>
      <c r="I369" s="234"/>
      <c r="J369" s="230"/>
      <c r="K369" s="230"/>
      <c r="L369" s="235"/>
      <c r="M369" s="236"/>
      <c r="N369" s="237"/>
      <c r="O369" s="237"/>
      <c r="P369" s="237"/>
      <c r="Q369" s="237"/>
      <c r="R369" s="237"/>
      <c r="S369" s="237"/>
      <c r="T369" s="23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9" t="s">
        <v>150</v>
      </c>
      <c r="AU369" s="239" t="s">
        <v>148</v>
      </c>
      <c r="AV369" s="13" t="s">
        <v>81</v>
      </c>
      <c r="AW369" s="13" t="s">
        <v>30</v>
      </c>
      <c r="AX369" s="13" t="s">
        <v>73</v>
      </c>
      <c r="AY369" s="239" t="s">
        <v>140</v>
      </c>
    </row>
    <row r="370" s="14" customFormat="1">
      <c r="A370" s="14"/>
      <c r="B370" s="240"/>
      <c r="C370" s="241"/>
      <c r="D370" s="231" t="s">
        <v>150</v>
      </c>
      <c r="E370" s="242" t="s">
        <v>1</v>
      </c>
      <c r="F370" s="243" t="s">
        <v>216</v>
      </c>
      <c r="G370" s="241"/>
      <c r="H370" s="244">
        <v>7.2690000000000001</v>
      </c>
      <c r="I370" s="245"/>
      <c r="J370" s="241"/>
      <c r="K370" s="241"/>
      <c r="L370" s="246"/>
      <c r="M370" s="247"/>
      <c r="N370" s="248"/>
      <c r="O370" s="248"/>
      <c r="P370" s="248"/>
      <c r="Q370" s="248"/>
      <c r="R370" s="248"/>
      <c r="S370" s="248"/>
      <c r="T370" s="249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0" t="s">
        <v>150</v>
      </c>
      <c r="AU370" s="250" t="s">
        <v>148</v>
      </c>
      <c r="AV370" s="14" t="s">
        <v>148</v>
      </c>
      <c r="AW370" s="14" t="s">
        <v>30</v>
      </c>
      <c r="AX370" s="14" t="s">
        <v>73</v>
      </c>
      <c r="AY370" s="250" t="s">
        <v>140</v>
      </c>
    </row>
    <row r="371" s="13" customFormat="1">
      <c r="A371" s="13"/>
      <c r="B371" s="229"/>
      <c r="C371" s="230"/>
      <c r="D371" s="231" t="s">
        <v>150</v>
      </c>
      <c r="E371" s="232" t="s">
        <v>1</v>
      </c>
      <c r="F371" s="233" t="s">
        <v>322</v>
      </c>
      <c r="G371" s="230"/>
      <c r="H371" s="232" t="s">
        <v>1</v>
      </c>
      <c r="I371" s="234"/>
      <c r="J371" s="230"/>
      <c r="K371" s="230"/>
      <c r="L371" s="235"/>
      <c r="M371" s="236"/>
      <c r="N371" s="237"/>
      <c r="O371" s="237"/>
      <c r="P371" s="237"/>
      <c r="Q371" s="237"/>
      <c r="R371" s="237"/>
      <c r="S371" s="237"/>
      <c r="T371" s="23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9" t="s">
        <v>150</v>
      </c>
      <c r="AU371" s="239" t="s">
        <v>148</v>
      </c>
      <c r="AV371" s="13" t="s">
        <v>81</v>
      </c>
      <c r="AW371" s="13" t="s">
        <v>30</v>
      </c>
      <c r="AX371" s="13" t="s">
        <v>73</v>
      </c>
      <c r="AY371" s="239" t="s">
        <v>140</v>
      </c>
    </row>
    <row r="372" s="14" customFormat="1">
      <c r="A372" s="14"/>
      <c r="B372" s="240"/>
      <c r="C372" s="241"/>
      <c r="D372" s="231" t="s">
        <v>150</v>
      </c>
      <c r="E372" s="242" t="s">
        <v>1</v>
      </c>
      <c r="F372" s="243" t="s">
        <v>218</v>
      </c>
      <c r="G372" s="241"/>
      <c r="H372" s="244">
        <v>0.89600000000000002</v>
      </c>
      <c r="I372" s="245"/>
      <c r="J372" s="241"/>
      <c r="K372" s="241"/>
      <c r="L372" s="246"/>
      <c r="M372" s="247"/>
      <c r="N372" s="248"/>
      <c r="O372" s="248"/>
      <c r="P372" s="248"/>
      <c r="Q372" s="248"/>
      <c r="R372" s="248"/>
      <c r="S372" s="248"/>
      <c r="T372" s="24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0" t="s">
        <v>150</v>
      </c>
      <c r="AU372" s="250" t="s">
        <v>148</v>
      </c>
      <c r="AV372" s="14" t="s">
        <v>148</v>
      </c>
      <c r="AW372" s="14" t="s">
        <v>30</v>
      </c>
      <c r="AX372" s="14" t="s">
        <v>73</v>
      </c>
      <c r="AY372" s="250" t="s">
        <v>140</v>
      </c>
    </row>
    <row r="373" s="13" customFormat="1">
      <c r="A373" s="13"/>
      <c r="B373" s="229"/>
      <c r="C373" s="230"/>
      <c r="D373" s="231" t="s">
        <v>150</v>
      </c>
      <c r="E373" s="232" t="s">
        <v>1</v>
      </c>
      <c r="F373" s="233" t="s">
        <v>258</v>
      </c>
      <c r="G373" s="230"/>
      <c r="H373" s="232" t="s">
        <v>1</v>
      </c>
      <c r="I373" s="234"/>
      <c r="J373" s="230"/>
      <c r="K373" s="230"/>
      <c r="L373" s="235"/>
      <c r="M373" s="236"/>
      <c r="N373" s="237"/>
      <c r="O373" s="237"/>
      <c r="P373" s="237"/>
      <c r="Q373" s="237"/>
      <c r="R373" s="237"/>
      <c r="S373" s="237"/>
      <c r="T373" s="238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9" t="s">
        <v>150</v>
      </c>
      <c r="AU373" s="239" t="s">
        <v>148</v>
      </c>
      <c r="AV373" s="13" t="s">
        <v>81</v>
      </c>
      <c r="AW373" s="13" t="s">
        <v>30</v>
      </c>
      <c r="AX373" s="13" t="s">
        <v>73</v>
      </c>
      <c r="AY373" s="239" t="s">
        <v>140</v>
      </c>
    </row>
    <row r="374" s="14" customFormat="1">
      <c r="A374" s="14"/>
      <c r="B374" s="240"/>
      <c r="C374" s="241"/>
      <c r="D374" s="231" t="s">
        <v>150</v>
      </c>
      <c r="E374" s="242" t="s">
        <v>1</v>
      </c>
      <c r="F374" s="243" t="s">
        <v>323</v>
      </c>
      <c r="G374" s="241"/>
      <c r="H374" s="244">
        <v>2.4529999999999998</v>
      </c>
      <c r="I374" s="245"/>
      <c r="J374" s="241"/>
      <c r="K374" s="241"/>
      <c r="L374" s="246"/>
      <c r="M374" s="247"/>
      <c r="N374" s="248"/>
      <c r="O374" s="248"/>
      <c r="P374" s="248"/>
      <c r="Q374" s="248"/>
      <c r="R374" s="248"/>
      <c r="S374" s="248"/>
      <c r="T374" s="249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0" t="s">
        <v>150</v>
      </c>
      <c r="AU374" s="250" t="s">
        <v>148</v>
      </c>
      <c r="AV374" s="14" t="s">
        <v>148</v>
      </c>
      <c r="AW374" s="14" t="s">
        <v>30</v>
      </c>
      <c r="AX374" s="14" t="s">
        <v>73</v>
      </c>
      <c r="AY374" s="250" t="s">
        <v>140</v>
      </c>
    </row>
    <row r="375" s="13" customFormat="1">
      <c r="A375" s="13"/>
      <c r="B375" s="229"/>
      <c r="C375" s="230"/>
      <c r="D375" s="231" t="s">
        <v>150</v>
      </c>
      <c r="E375" s="232" t="s">
        <v>1</v>
      </c>
      <c r="F375" s="233" t="s">
        <v>221</v>
      </c>
      <c r="G375" s="230"/>
      <c r="H375" s="232" t="s">
        <v>1</v>
      </c>
      <c r="I375" s="234"/>
      <c r="J375" s="230"/>
      <c r="K375" s="230"/>
      <c r="L375" s="235"/>
      <c r="M375" s="236"/>
      <c r="N375" s="237"/>
      <c r="O375" s="237"/>
      <c r="P375" s="237"/>
      <c r="Q375" s="237"/>
      <c r="R375" s="237"/>
      <c r="S375" s="237"/>
      <c r="T375" s="23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9" t="s">
        <v>150</v>
      </c>
      <c r="AU375" s="239" t="s">
        <v>148</v>
      </c>
      <c r="AV375" s="13" t="s">
        <v>81</v>
      </c>
      <c r="AW375" s="13" t="s">
        <v>30</v>
      </c>
      <c r="AX375" s="13" t="s">
        <v>73</v>
      </c>
      <c r="AY375" s="239" t="s">
        <v>140</v>
      </c>
    </row>
    <row r="376" s="14" customFormat="1">
      <c r="A376" s="14"/>
      <c r="B376" s="240"/>
      <c r="C376" s="241"/>
      <c r="D376" s="231" t="s">
        <v>150</v>
      </c>
      <c r="E376" s="242" t="s">
        <v>1</v>
      </c>
      <c r="F376" s="243" t="s">
        <v>324</v>
      </c>
      <c r="G376" s="241"/>
      <c r="H376" s="244">
        <v>4.8360000000000003</v>
      </c>
      <c r="I376" s="245"/>
      <c r="J376" s="241"/>
      <c r="K376" s="241"/>
      <c r="L376" s="246"/>
      <c r="M376" s="247"/>
      <c r="N376" s="248"/>
      <c r="O376" s="248"/>
      <c r="P376" s="248"/>
      <c r="Q376" s="248"/>
      <c r="R376" s="248"/>
      <c r="S376" s="248"/>
      <c r="T376" s="24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0" t="s">
        <v>150</v>
      </c>
      <c r="AU376" s="250" t="s">
        <v>148</v>
      </c>
      <c r="AV376" s="14" t="s">
        <v>148</v>
      </c>
      <c r="AW376" s="14" t="s">
        <v>30</v>
      </c>
      <c r="AX376" s="14" t="s">
        <v>73</v>
      </c>
      <c r="AY376" s="250" t="s">
        <v>140</v>
      </c>
    </row>
    <row r="377" s="13" customFormat="1">
      <c r="A377" s="13"/>
      <c r="B377" s="229"/>
      <c r="C377" s="230"/>
      <c r="D377" s="231" t="s">
        <v>150</v>
      </c>
      <c r="E377" s="232" t="s">
        <v>1</v>
      </c>
      <c r="F377" s="233" t="s">
        <v>223</v>
      </c>
      <c r="G377" s="230"/>
      <c r="H377" s="232" t="s">
        <v>1</v>
      </c>
      <c r="I377" s="234"/>
      <c r="J377" s="230"/>
      <c r="K377" s="230"/>
      <c r="L377" s="235"/>
      <c r="M377" s="236"/>
      <c r="N377" s="237"/>
      <c r="O377" s="237"/>
      <c r="P377" s="237"/>
      <c r="Q377" s="237"/>
      <c r="R377" s="237"/>
      <c r="S377" s="237"/>
      <c r="T377" s="238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9" t="s">
        <v>150</v>
      </c>
      <c r="AU377" s="239" t="s">
        <v>148</v>
      </c>
      <c r="AV377" s="13" t="s">
        <v>81</v>
      </c>
      <c r="AW377" s="13" t="s">
        <v>30</v>
      </c>
      <c r="AX377" s="13" t="s">
        <v>73</v>
      </c>
      <c r="AY377" s="239" t="s">
        <v>140</v>
      </c>
    </row>
    <row r="378" s="14" customFormat="1">
      <c r="A378" s="14"/>
      <c r="B378" s="240"/>
      <c r="C378" s="241"/>
      <c r="D378" s="231" t="s">
        <v>150</v>
      </c>
      <c r="E378" s="242" t="s">
        <v>1</v>
      </c>
      <c r="F378" s="243" t="s">
        <v>224</v>
      </c>
      <c r="G378" s="241"/>
      <c r="H378" s="244">
        <v>10.307</v>
      </c>
      <c r="I378" s="245"/>
      <c r="J378" s="241"/>
      <c r="K378" s="241"/>
      <c r="L378" s="246"/>
      <c r="M378" s="247"/>
      <c r="N378" s="248"/>
      <c r="O378" s="248"/>
      <c r="P378" s="248"/>
      <c r="Q378" s="248"/>
      <c r="R378" s="248"/>
      <c r="S378" s="248"/>
      <c r="T378" s="24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0" t="s">
        <v>150</v>
      </c>
      <c r="AU378" s="250" t="s">
        <v>148</v>
      </c>
      <c r="AV378" s="14" t="s">
        <v>148</v>
      </c>
      <c r="AW378" s="14" t="s">
        <v>30</v>
      </c>
      <c r="AX378" s="14" t="s">
        <v>73</v>
      </c>
      <c r="AY378" s="250" t="s">
        <v>140</v>
      </c>
    </row>
    <row r="379" s="13" customFormat="1">
      <c r="A379" s="13"/>
      <c r="B379" s="229"/>
      <c r="C379" s="230"/>
      <c r="D379" s="231" t="s">
        <v>150</v>
      </c>
      <c r="E379" s="232" t="s">
        <v>1</v>
      </c>
      <c r="F379" s="233" t="s">
        <v>225</v>
      </c>
      <c r="G379" s="230"/>
      <c r="H379" s="232" t="s">
        <v>1</v>
      </c>
      <c r="I379" s="234"/>
      <c r="J379" s="230"/>
      <c r="K379" s="230"/>
      <c r="L379" s="235"/>
      <c r="M379" s="236"/>
      <c r="N379" s="237"/>
      <c r="O379" s="237"/>
      <c r="P379" s="237"/>
      <c r="Q379" s="237"/>
      <c r="R379" s="237"/>
      <c r="S379" s="237"/>
      <c r="T379" s="238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9" t="s">
        <v>150</v>
      </c>
      <c r="AU379" s="239" t="s">
        <v>148</v>
      </c>
      <c r="AV379" s="13" t="s">
        <v>81</v>
      </c>
      <c r="AW379" s="13" t="s">
        <v>30</v>
      </c>
      <c r="AX379" s="13" t="s">
        <v>73</v>
      </c>
      <c r="AY379" s="239" t="s">
        <v>140</v>
      </c>
    </row>
    <row r="380" s="14" customFormat="1">
      <c r="A380" s="14"/>
      <c r="B380" s="240"/>
      <c r="C380" s="241"/>
      <c r="D380" s="231" t="s">
        <v>150</v>
      </c>
      <c r="E380" s="242" t="s">
        <v>1</v>
      </c>
      <c r="F380" s="243" t="s">
        <v>226</v>
      </c>
      <c r="G380" s="241"/>
      <c r="H380" s="244">
        <v>16.413</v>
      </c>
      <c r="I380" s="245"/>
      <c r="J380" s="241"/>
      <c r="K380" s="241"/>
      <c r="L380" s="246"/>
      <c r="M380" s="247"/>
      <c r="N380" s="248"/>
      <c r="O380" s="248"/>
      <c r="P380" s="248"/>
      <c r="Q380" s="248"/>
      <c r="R380" s="248"/>
      <c r="S380" s="248"/>
      <c r="T380" s="24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0" t="s">
        <v>150</v>
      </c>
      <c r="AU380" s="250" t="s">
        <v>148</v>
      </c>
      <c r="AV380" s="14" t="s">
        <v>148</v>
      </c>
      <c r="AW380" s="14" t="s">
        <v>30</v>
      </c>
      <c r="AX380" s="14" t="s">
        <v>73</v>
      </c>
      <c r="AY380" s="250" t="s">
        <v>140</v>
      </c>
    </row>
    <row r="381" s="15" customFormat="1">
      <c r="A381" s="15"/>
      <c r="B381" s="251"/>
      <c r="C381" s="252"/>
      <c r="D381" s="231" t="s">
        <v>150</v>
      </c>
      <c r="E381" s="253" t="s">
        <v>1</v>
      </c>
      <c r="F381" s="254" t="s">
        <v>153</v>
      </c>
      <c r="G381" s="252"/>
      <c r="H381" s="255">
        <v>42.174000000000007</v>
      </c>
      <c r="I381" s="256"/>
      <c r="J381" s="252"/>
      <c r="K381" s="252"/>
      <c r="L381" s="257"/>
      <c r="M381" s="258"/>
      <c r="N381" s="259"/>
      <c r="O381" s="259"/>
      <c r="P381" s="259"/>
      <c r="Q381" s="259"/>
      <c r="R381" s="259"/>
      <c r="S381" s="259"/>
      <c r="T381" s="260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1" t="s">
        <v>150</v>
      </c>
      <c r="AU381" s="261" t="s">
        <v>148</v>
      </c>
      <c r="AV381" s="15" t="s">
        <v>147</v>
      </c>
      <c r="AW381" s="15" t="s">
        <v>30</v>
      </c>
      <c r="AX381" s="15" t="s">
        <v>81</v>
      </c>
      <c r="AY381" s="261" t="s">
        <v>140</v>
      </c>
    </row>
    <row r="382" s="2" customFormat="1" ht="24.15" customHeight="1">
      <c r="A382" s="38"/>
      <c r="B382" s="39"/>
      <c r="C382" s="215" t="s">
        <v>339</v>
      </c>
      <c r="D382" s="215" t="s">
        <v>143</v>
      </c>
      <c r="E382" s="216" t="s">
        <v>340</v>
      </c>
      <c r="F382" s="217" t="s">
        <v>341</v>
      </c>
      <c r="G382" s="218" t="s">
        <v>168</v>
      </c>
      <c r="H382" s="219">
        <v>42.173999999999999</v>
      </c>
      <c r="I382" s="220"/>
      <c r="J382" s="221">
        <f>ROUND(I382*H382,2)</f>
        <v>0</v>
      </c>
      <c r="K382" s="222"/>
      <c r="L382" s="44"/>
      <c r="M382" s="223" t="s">
        <v>1</v>
      </c>
      <c r="N382" s="224" t="s">
        <v>39</v>
      </c>
      <c r="O382" s="91"/>
      <c r="P382" s="225">
        <f>O382*H382</f>
        <v>0</v>
      </c>
      <c r="Q382" s="225">
        <v>0</v>
      </c>
      <c r="R382" s="225">
        <f>Q382*H382</f>
        <v>0</v>
      </c>
      <c r="S382" s="225">
        <v>0</v>
      </c>
      <c r="T382" s="22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7" t="s">
        <v>147</v>
      </c>
      <c r="AT382" s="227" t="s">
        <v>143</v>
      </c>
      <c r="AU382" s="227" t="s">
        <v>148</v>
      </c>
      <c r="AY382" s="17" t="s">
        <v>140</v>
      </c>
      <c r="BE382" s="228">
        <f>IF(N382="základní",J382,0)</f>
        <v>0</v>
      </c>
      <c r="BF382" s="228">
        <f>IF(N382="snížená",J382,0)</f>
        <v>0</v>
      </c>
      <c r="BG382" s="228">
        <f>IF(N382="zákl. přenesená",J382,0)</f>
        <v>0</v>
      </c>
      <c r="BH382" s="228">
        <f>IF(N382="sníž. přenesená",J382,0)</f>
        <v>0</v>
      </c>
      <c r="BI382" s="228">
        <f>IF(N382="nulová",J382,0)</f>
        <v>0</v>
      </c>
      <c r="BJ382" s="17" t="s">
        <v>148</v>
      </c>
      <c r="BK382" s="228">
        <f>ROUND(I382*H382,2)</f>
        <v>0</v>
      </c>
      <c r="BL382" s="17" t="s">
        <v>147</v>
      </c>
      <c r="BM382" s="227" t="s">
        <v>342</v>
      </c>
    </row>
    <row r="383" s="13" customFormat="1">
      <c r="A383" s="13"/>
      <c r="B383" s="229"/>
      <c r="C383" s="230"/>
      <c r="D383" s="231" t="s">
        <v>150</v>
      </c>
      <c r="E383" s="232" t="s">
        <v>1</v>
      </c>
      <c r="F383" s="233" t="s">
        <v>215</v>
      </c>
      <c r="G383" s="230"/>
      <c r="H383" s="232" t="s">
        <v>1</v>
      </c>
      <c r="I383" s="234"/>
      <c r="J383" s="230"/>
      <c r="K383" s="230"/>
      <c r="L383" s="235"/>
      <c r="M383" s="236"/>
      <c r="N383" s="237"/>
      <c r="O383" s="237"/>
      <c r="P383" s="237"/>
      <c r="Q383" s="237"/>
      <c r="R383" s="237"/>
      <c r="S383" s="237"/>
      <c r="T383" s="23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9" t="s">
        <v>150</v>
      </c>
      <c r="AU383" s="239" t="s">
        <v>148</v>
      </c>
      <c r="AV383" s="13" t="s">
        <v>81</v>
      </c>
      <c r="AW383" s="13" t="s">
        <v>30</v>
      </c>
      <c r="AX383" s="13" t="s">
        <v>73</v>
      </c>
      <c r="AY383" s="239" t="s">
        <v>140</v>
      </c>
    </row>
    <row r="384" s="14" customFormat="1">
      <c r="A384" s="14"/>
      <c r="B384" s="240"/>
      <c r="C384" s="241"/>
      <c r="D384" s="231" t="s">
        <v>150</v>
      </c>
      <c r="E384" s="242" t="s">
        <v>1</v>
      </c>
      <c r="F384" s="243" t="s">
        <v>216</v>
      </c>
      <c r="G384" s="241"/>
      <c r="H384" s="244">
        <v>7.2690000000000001</v>
      </c>
      <c r="I384" s="245"/>
      <c r="J384" s="241"/>
      <c r="K384" s="241"/>
      <c r="L384" s="246"/>
      <c r="M384" s="247"/>
      <c r="N384" s="248"/>
      <c r="O384" s="248"/>
      <c r="P384" s="248"/>
      <c r="Q384" s="248"/>
      <c r="R384" s="248"/>
      <c r="S384" s="248"/>
      <c r="T384" s="24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0" t="s">
        <v>150</v>
      </c>
      <c r="AU384" s="250" t="s">
        <v>148</v>
      </c>
      <c r="AV384" s="14" t="s">
        <v>148</v>
      </c>
      <c r="AW384" s="14" t="s">
        <v>30</v>
      </c>
      <c r="AX384" s="14" t="s">
        <v>73</v>
      </c>
      <c r="AY384" s="250" t="s">
        <v>140</v>
      </c>
    </row>
    <row r="385" s="13" customFormat="1">
      <c r="A385" s="13"/>
      <c r="B385" s="229"/>
      <c r="C385" s="230"/>
      <c r="D385" s="231" t="s">
        <v>150</v>
      </c>
      <c r="E385" s="232" t="s">
        <v>1</v>
      </c>
      <c r="F385" s="233" t="s">
        <v>322</v>
      </c>
      <c r="G385" s="230"/>
      <c r="H385" s="232" t="s">
        <v>1</v>
      </c>
      <c r="I385" s="234"/>
      <c r="J385" s="230"/>
      <c r="K385" s="230"/>
      <c r="L385" s="235"/>
      <c r="M385" s="236"/>
      <c r="N385" s="237"/>
      <c r="O385" s="237"/>
      <c r="P385" s="237"/>
      <c r="Q385" s="237"/>
      <c r="R385" s="237"/>
      <c r="S385" s="237"/>
      <c r="T385" s="23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9" t="s">
        <v>150</v>
      </c>
      <c r="AU385" s="239" t="s">
        <v>148</v>
      </c>
      <c r="AV385" s="13" t="s">
        <v>81</v>
      </c>
      <c r="AW385" s="13" t="s">
        <v>30</v>
      </c>
      <c r="AX385" s="13" t="s">
        <v>73</v>
      </c>
      <c r="AY385" s="239" t="s">
        <v>140</v>
      </c>
    </row>
    <row r="386" s="14" customFormat="1">
      <c r="A386" s="14"/>
      <c r="B386" s="240"/>
      <c r="C386" s="241"/>
      <c r="D386" s="231" t="s">
        <v>150</v>
      </c>
      <c r="E386" s="242" t="s">
        <v>1</v>
      </c>
      <c r="F386" s="243" t="s">
        <v>218</v>
      </c>
      <c r="G386" s="241"/>
      <c r="H386" s="244">
        <v>0.89600000000000002</v>
      </c>
      <c r="I386" s="245"/>
      <c r="J386" s="241"/>
      <c r="K386" s="241"/>
      <c r="L386" s="246"/>
      <c r="M386" s="247"/>
      <c r="N386" s="248"/>
      <c r="O386" s="248"/>
      <c r="P386" s="248"/>
      <c r="Q386" s="248"/>
      <c r="R386" s="248"/>
      <c r="S386" s="248"/>
      <c r="T386" s="249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0" t="s">
        <v>150</v>
      </c>
      <c r="AU386" s="250" t="s">
        <v>148</v>
      </c>
      <c r="AV386" s="14" t="s">
        <v>148</v>
      </c>
      <c r="AW386" s="14" t="s">
        <v>30</v>
      </c>
      <c r="AX386" s="14" t="s">
        <v>73</v>
      </c>
      <c r="AY386" s="250" t="s">
        <v>140</v>
      </c>
    </row>
    <row r="387" s="13" customFormat="1">
      <c r="A387" s="13"/>
      <c r="B387" s="229"/>
      <c r="C387" s="230"/>
      <c r="D387" s="231" t="s">
        <v>150</v>
      </c>
      <c r="E387" s="232" t="s">
        <v>1</v>
      </c>
      <c r="F387" s="233" t="s">
        <v>258</v>
      </c>
      <c r="G387" s="230"/>
      <c r="H387" s="232" t="s">
        <v>1</v>
      </c>
      <c r="I387" s="234"/>
      <c r="J387" s="230"/>
      <c r="K387" s="230"/>
      <c r="L387" s="235"/>
      <c r="M387" s="236"/>
      <c r="N387" s="237"/>
      <c r="O387" s="237"/>
      <c r="P387" s="237"/>
      <c r="Q387" s="237"/>
      <c r="R387" s="237"/>
      <c r="S387" s="237"/>
      <c r="T387" s="23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9" t="s">
        <v>150</v>
      </c>
      <c r="AU387" s="239" t="s">
        <v>148</v>
      </c>
      <c r="AV387" s="13" t="s">
        <v>81</v>
      </c>
      <c r="AW387" s="13" t="s">
        <v>30</v>
      </c>
      <c r="AX387" s="13" t="s">
        <v>73</v>
      </c>
      <c r="AY387" s="239" t="s">
        <v>140</v>
      </c>
    </row>
    <row r="388" s="14" customFormat="1">
      <c r="A388" s="14"/>
      <c r="B388" s="240"/>
      <c r="C388" s="241"/>
      <c r="D388" s="231" t="s">
        <v>150</v>
      </c>
      <c r="E388" s="242" t="s">
        <v>1</v>
      </c>
      <c r="F388" s="243" t="s">
        <v>323</v>
      </c>
      <c r="G388" s="241"/>
      <c r="H388" s="244">
        <v>2.4529999999999998</v>
      </c>
      <c r="I388" s="245"/>
      <c r="J388" s="241"/>
      <c r="K388" s="241"/>
      <c r="L388" s="246"/>
      <c r="M388" s="247"/>
      <c r="N388" s="248"/>
      <c r="O388" s="248"/>
      <c r="P388" s="248"/>
      <c r="Q388" s="248"/>
      <c r="R388" s="248"/>
      <c r="S388" s="248"/>
      <c r="T388" s="249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0" t="s">
        <v>150</v>
      </c>
      <c r="AU388" s="250" t="s">
        <v>148</v>
      </c>
      <c r="AV388" s="14" t="s">
        <v>148</v>
      </c>
      <c r="AW388" s="14" t="s">
        <v>30</v>
      </c>
      <c r="AX388" s="14" t="s">
        <v>73</v>
      </c>
      <c r="AY388" s="250" t="s">
        <v>140</v>
      </c>
    </row>
    <row r="389" s="13" customFormat="1">
      <c r="A389" s="13"/>
      <c r="B389" s="229"/>
      <c r="C389" s="230"/>
      <c r="D389" s="231" t="s">
        <v>150</v>
      </c>
      <c r="E389" s="232" t="s">
        <v>1</v>
      </c>
      <c r="F389" s="233" t="s">
        <v>221</v>
      </c>
      <c r="G389" s="230"/>
      <c r="H389" s="232" t="s">
        <v>1</v>
      </c>
      <c r="I389" s="234"/>
      <c r="J389" s="230"/>
      <c r="K389" s="230"/>
      <c r="L389" s="235"/>
      <c r="M389" s="236"/>
      <c r="N389" s="237"/>
      <c r="O389" s="237"/>
      <c r="P389" s="237"/>
      <c r="Q389" s="237"/>
      <c r="R389" s="237"/>
      <c r="S389" s="237"/>
      <c r="T389" s="23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9" t="s">
        <v>150</v>
      </c>
      <c r="AU389" s="239" t="s">
        <v>148</v>
      </c>
      <c r="AV389" s="13" t="s">
        <v>81</v>
      </c>
      <c r="AW389" s="13" t="s">
        <v>30</v>
      </c>
      <c r="AX389" s="13" t="s">
        <v>73</v>
      </c>
      <c r="AY389" s="239" t="s">
        <v>140</v>
      </c>
    </row>
    <row r="390" s="14" customFormat="1">
      <c r="A390" s="14"/>
      <c r="B390" s="240"/>
      <c r="C390" s="241"/>
      <c r="D390" s="231" t="s">
        <v>150</v>
      </c>
      <c r="E390" s="242" t="s">
        <v>1</v>
      </c>
      <c r="F390" s="243" t="s">
        <v>324</v>
      </c>
      <c r="G390" s="241"/>
      <c r="H390" s="244">
        <v>4.8360000000000003</v>
      </c>
      <c r="I390" s="245"/>
      <c r="J390" s="241"/>
      <c r="K390" s="241"/>
      <c r="L390" s="246"/>
      <c r="M390" s="247"/>
      <c r="N390" s="248"/>
      <c r="O390" s="248"/>
      <c r="P390" s="248"/>
      <c r="Q390" s="248"/>
      <c r="R390" s="248"/>
      <c r="S390" s="248"/>
      <c r="T390" s="249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0" t="s">
        <v>150</v>
      </c>
      <c r="AU390" s="250" t="s">
        <v>148</v>
      </c>
      <c r="AV390" s="14" t="s">
        <v>148</v>
      </c>
      <c r="AW390" s="14" t="s">
        <v>30</v>
      </c>
      <c r="AX390" s="14" t="s">
        <v>73</v>
      </c>
      <c r="AY390" s="250" t="s">
        <v>140</v>
      </c>
    </row>
    <row r="391" s="13" customFormat="1">
      <c r="A391" s="13"/>
      <c r="B391" s="229"/>
      <c r="C391" s="230"/>
      <c r="D391" s="231" t="s">
        <v>150</v>
      </c>
      <c r="E391" s="232" t="s">
        <v>1</v>
      </c>
      <c r="F391" s="233" t="s">
        <v>223</v>
      </c>
      <c r="G391" s="230"/>
      <c r="H391" s="232" t="s">
        <v>1</v>
      </c>
      <c r="I391" s="234"/>
      <c r="J391" s="230"/>
      <c r="K391" s="230"/>
      <c r="L391" s="235"/>
      <c r="M391" s="236"/>
      <c r="N391" s="237"/>
      <c r="O391" s="237"/>
      <c r="P391" s="237"/>
      <c r="Q391" s="237"/>
      <c r="R391" s="237"/>
      <c r="S391" s="237"/>
      <c r="T391" s="23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9" t="s">
        <v>150</v>
      </c>
      <c r="AU391" s="239" t="s">
        <v>148</v>
      </c>
      <c r="AV391" s="13" t="s">
        <v>81</v>
      </c>
      <c r="AW391" s="13" t="s">
        <v>30</v>
      </c>
      <c r="AX391" s="13" t="s">
        <v>73</v>
      </c>
      <c r="AY391" s="239" t="s">
        <v>140</v>
      </c>
    </row>
    <row r="392" s="14" customFormat="1">
      <c r="A392" s="14"/>
      <c r="B392" s="240"/>
      <c r="C392" s="241"/>
      <c r="D392" s="231" t="s">
        <v>150</v>
      </c>
      <c r="E392" s="242" t="s">
        <v>1</v>
      </c>
      <c r="F392" s="243" t="s">
        <v>224</v>
      </c>
      <c r="G392" s="241"/>
      <c r="H392" s="244">
        <v>10.307</v>
      </c>
      <c r="I392" s="245"/>
      <c r="J392" s="241"/>
      <c r="K392" s="241"/>
      <c r="L392" s="246"/>
      <c r="M392" s="247"/>
      <c r="N392" s="248"/>
      <c r="O392" s="248"/>
      <c r="P392" s="248"/>
      <c r="Q392" s="248"/>
      <c r="R392" s="248"/>
      <c r="S392" s="248"/>
      <c r="T392" s="24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0" t="s">
        <v>150</v>
      </c>
      <c r="AU392" s="250" t="s">
        <v>148</v>
      </c>
      <c r="AV392" s="14" t="s">
        <v>148</v>
      </c>
      <c r="AW392" s="14" t="s">
        <v>30</v>
      </c>
      <c r="AX392" s="14" t="s">
        <v>73</v>
      </c>
      <c r="AY392" s="250" t="s">
        <v>140</v>
      </c>
    </row>
    <row r="393" s="13" customFormat="1">
      <c r="A393" s="13"/>
      <c r="B393" s="229"/>
      <c r="C393" s="230"/>
      <c r="D393" s="231" t="s">
        <v>150</v>
      </c>
      <c r="E393" s="232" t="s">
        <v>1</v>
      </c>
      <c r="F393" s="233" t="s">
        <v>225</v>
      </c>
      <c r="G393" s="230"/>
      <c r="H393" s="232" t="s">
        <v>1</v>
      </c>
      <c r="I393" s="234"/>
      <c r="J393" s="230"/>
      <c r="K393" s="230"/>
      <c r="L393" s="235"/>
      <c r="M393" s="236"/>
      <c r="N393" s="237"/>
      <c r="O393" s="237"/>
      <c r="P393" s="237"/>
      <c r="Q393" s="237"/>
      <c r="R393" s="237"/>
      <c r="S393" s="237"/>
      <c r="T393" s="238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9" t="s">
        <v>150</v>
      </c>
      <c r="AU393" s="239" t="s">
        <v>148</v>
      </c>
      <c r="AV393" s="13" t="s">
        <v>81</v>
      </c>
      <c r="AW393" s="13" t="s">
        <v>30</v>
      </c>
      <c r="AX393" s="13" t="s">
        <v>73</v>
      </c>
      <c r="AY393" s="239" t="s">
        <v>140</v>
      </c>
    </row>
    <row r="394" s="14" customFormat="1">
      <c r="A394" s="14"/>
      <c r="B394" s="240"/>
      <c r="C394" s="241"/>
      <c r="D394" s="231" t="s">
        <v>150</v>
      </c>
      <c r="E394" s="242" t="s">
        <v>1</v>
      </c>
      <c r="F394" s="243" t="s">
        <v>226</v>
      </c>
      <c r="G394" s="241"/>
      <c r="H394" s="244">
        <v>16.413</v>
      </c>
      <c r="I394" s="245"/>
      <c r="J394" s="241"/>
      <c r="K394" s="241"/>
      <c r="L394" s="246"/>
      <c r="M394" s="247"/>
      <c r="N394" s="248"/>
      <c r="O394" s="248"/>
      <c r="P394" s="248"/>
      <c r="Q394" s="248"/>
      <c r="R394" s="248"/>
      <c r="S394" s="248"/>
      <c r="T394" s="249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0" t="s">
        <v>150</v>
      </c>
      <c r="AU394" s="250" t="s">
        <v>148</v>
      </c>
      <c r="AV394" s="14" t="s">
        <v>148</v>
      </c>
      <c r="AW394" s="14" t="s">
        <v>30</v>
      </c>
      <c r="AX394" s="14" t="s">
        <v>73</v>
      </c>
      <c r="AY394" s="250" t="s">
        <v>140</v>
      </c>
    </row>
    <row r="395" s="15" customFormat="1">
      <c r="A395" s="15"/>
      <c r="B395" s="251"/>
      <c r="C395" s="252"/>
      <c r="D395" s="231" t="s">
        <v>150</v>
      </c>
      <c r="E395" s="253" t="s">
        <v>1</v>
      </c>
      <c r="F395" s="254" t="s">
        <v>153</v>
      </c>
      <c r="G395" s="252"/>
      <c r="H395" s="255">
        <v>42.174000000000007</v>
      </c>
      <c r="I395" s="256"/>
      <c r="J395" s="252"/>
      <c r="K395" s="252"/>
      <c r="L395" s="257"/>
      <c r="M395" s="258"/>
      <c r="N395" s="259"/>
      <c r="O395" s="259"/>
      <c r="P395" s="259"/>
      <c r="Q395" s="259"/>
      <c r="R395" s="259"/>
      <c r="S395" s="259"/>
      <c r="T395" s="260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1" t="s">
        <v>150</v>
      </c>
      <c r="AU395" s="261" t="s">
        <v>148</v>
      </c>
      <c r="AV395" s="15" t="s">
        <v>147</v>
      </c>
      <c r="AW395" s="15" t="s">
        <v>30</v>
      </c>
      <c r="AX395" s="15" t="s">
        <v>81</v>
      </c>
      <c r="AY395" s="261" t="s">
        <v>140</v>
      </c>
    </row>
    <row r="396" s="2" customFormat="1" ht="21.75" customHeight="1">
      <c r="A396" s="38"/>
      <c r="B396" s="39"/>
      <c r="C396" s="215" t="s">
        <v>343</v>
      </c>
      <c r="D396" s="215" t="s">
        <v>143</v>
      </c>
      <c r="E396" s="216" t="s">
        <v>344</v>
      </c>
      <c r="F396" s="217" t="s">
        <v>345</v>
      </c>
      <c r="G396" s="218" t="s">
        <v>168</v>
      </c>
      <c r="H396" s="219">
        <v>2.3999999999999999</v>
      </c>
      <c r="I396" s="220"/>
      <c r="J396" s="221">
        <f>ROUND(I396*H396,2)</f>
        <v>0</v>
      </c>
      <c r="K396" s="222"/>
      <c r="L396" s="44"/>
      <c r="M396" s="223" t="s">
        <v>1</v>
      </c>
      <c r="N396" s="224" t="s">
        <v>39</v>
      </c>
      <c r="O396" s="91"/>
      <c r="P396" s="225">
        <f>O396*H396</f>
        <v>0</v>
      </c>
      <c r="Q396" s="225">
        <v>0</v>
      </c>
      <c r="R396" s="225">
        <f>Q396*H396</f>
        <v>0</v>
      </c>
      <c r="S396" s="225">
        <v>0.075999999999999998</v>
      </c>
      <c r="T396" s="226">
        <f>S396*H396</f>
        <v>0.18239999999999998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7" t="s">
        <v>147</v>
      </c>
      <c r="AT396" s="227" t="s">
        <v>143</v>
      </c>
      <c r="AU396" s="227" t="s">
        <v>148</v>
      </c>
      <c r="AY396" s="17" t="s">
        <v>140</v>
      </c>
      <c r="BE396" s="228">
        <f>IF(N396="základní",J396,0)</f>
        <v>0</v>
      </c>
      <c r="BF396" s="228">
        <f>IF(N396="snížená",J396,0)</f>
        <v>0</v>
      </c>
      <c r="BG396" s="228">
        <f>IF(N396="zákl. přenesená",J396,0)</f>
        <v>0</v>
      </c>
      <c r="BH396" s="228">
        <f>IF(N396="sníž. přenesená",J396,0)</f>
        <v>0</v>
      </c>
      <c r="BI396" s="228">
        <f>IF(N396="nulová",J396,0)</f>
        <v>0</v>
      </c>
      <c r="BJ396" s="17" t="s">
        <v>148</v>
      </c>
      <c r="BK396" s="228">
        <f>ROUND(I396*H396,2)</f>
        <v>0</v>
      </c>
      <c r="BL396" s="17" t="s">
        <v>147</v>
      </c>
      <c r="BM396" s="227" t="s">
        <v>346</v>
      </c>
    </row>
    <row r="397" s="13" customFormat="1">
      <c r="A397" s="13"/>
      <c r="B397" s="229"/>
      <c r="C397" s="230"/>
      <c r="D397" s="231" t="s">
        <v>150</v>
      </c>
      <c r="E397" s="232" t="s">
        <v>1</v>
      </c>
      <c r="F397" s="233" t="s">
        <v>347</v>
      </c>
      <c r="G397" s="230"/>
      <c r="H397" s="232" t="s">
        <v>1</v>
      </c>
      <c r="I397" s="234"/>
      <c r="J397" s="230"/>
      <c r="K397" s="230"/>
      <c r="L397" s="235"/>
      <c r="M397" s="236"/>
      <c r="N397" s="237"/>
      <c r="O397" s="237"/>
      <c r="P397" s="237"/>
      <c r="Q397" s="237"/>
      <c r="R397" s="237"/>
      <c r="S397" s="237"/>
      <c r="T397" s="238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9" t="s">
        <v>150</v>
      </c>
      <c r="AU397" s="239" t="s">
        <v>148</v>
      </c>
      <c r="AV397" s="13" t="s">
        <v>81</v>
      </c>
      <c r="AW397" s="13" t="s">
        <v>30</v>
      </c>
      <c r="AX397" s="13" t="s">
        <v>73</v>
      </c>
      <c r="AY397" s="239" t="s">
        <v>140</v>
      </c>
    </row>
    <row r="398" s="14" customFormat="1">
      <c r="A398" s="14"/>
      <c r="B398" s="240"/>
      <c r="C398" s="241"/>
      <c r="D398" s="231" t="s">
        <v>150</v>
      </c>
      <c r="E398" s="242" t="s">
        <v>1</v>
      </c>
      <c r="F398" s="243" t="s">
        <v>348</v>
      </c>
      <c r="G398" s="241"/>
      <c r="H398" s="244">
        <v>2.3999999999999999</v>
      </c>
      <c r="I398" s="245"/>
      <c r="J398" s="241"/>
      <c r="K398" s="241"/>
      <c r="L398" s="246"/>
      <c r="M398" s="247"/>
      <c r="N398" s="248"/>
      <c r="O398" s="248"/>
      <c r="P398" s="248"/>
      <c r="Q398" s="248"/>
      <c r="R398" s="248"/>
      <c r="S398" s="248"/>
      <c r="T398" s="249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0" t="s">
        <v>150</v>
      </c>
      <c r="AU398" s="250" t="s">
        <v>148</v>
      </c>
      <c r="AV398" s="14" t="s">
        <v>148</v>
      </c>
      <c r="AW398" s="14" t="s">
        <v>30</v>
      </c>
      <c r="AX398" s="14" t="s">
        <v>81</v>
      </c>
      <c r="AY398" s="250" t="s">
        <v>140</v>
      </c>
    </row>
    <row r="399" s="2" customFormat="1" ht="24.15" customHeight="1">
      <c r="A399" s="38"/>
      <c r="B399" s="39"/>
      <c r="C399" s="215" t="s">
        <v>349</v>
      </c>
      <c r="D399" s="215" t="s">
        <v>143</v>
      </c>
      <c r="E399" s="216" t="s">
        <v>350</v>
      </c>
      <c r="F399" s="217" t="s">
        <v>351</v>
      </c>
      <c r="G399" s="218" t="s">
        <v>162</v>
      </c>
      <c r="H399" s="219">
        <v>8</v>
      </c>
      <c r="I399" s="220"/>
      <c r="J399" s="221">
        <f>ROUND(I399*H399,2)</f>
        <v>0</v>
      </c>
      <c r="K399" s="222"/>
      <c r="L399" s="44"/>
      <c r="M399" s="223" t="s">
        <v>1</v>
      </c>
      <c r="N399" s="224" t="s">
        <v>39</v>
      </c>
      <c r="O399" s="91"/>
      <c r="P399" s="225">
        <f>O399*H399</f>
        <v>0</v>
      </c>
      <c r="Q399" s="225">
        <v>0</v>
      </c>
      <c r="R399" s="225">
        <f>Q399*H399</f>
        <v>0</v>
      </c>
      <c r="S399" s="225">
        <v>0.069000000000000006</v>
      </c>
      <c r="T399" s="226">
        <f>S399*H399</f>
        <v>0.55200000000000005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7" t="s">
        <v>147</v>
      </c>
      <c r="AT399" s="227" t="s">
        <v>143</v>
      </c>
      <c r="AU399" s="227" t="s">
        <v>148</v>
      </c>
      <c r="AY399" s="17" t="s">
        <v>140</v>
      </c>
      <c r="BE399" s="228">
        <f>IF(N399="základní",J399,0)</f>
        <v>0</v>
      </c>
      <c r="BF399" s="228">
        <f>IF(N399="snížená",J399,0)</f>
        <v>0</v>
      </c>
      <c r="BG399" s="228">
        <f>IF(N399="zákl. přenesená",J399,0)</f>
        <v>0</v>
      </c>
      <c r="BH399" s="228">
        <f>IF(N399="sníž. přenesená",J399,0)</f>
        <v>0</v>
      </c>
      <c r="BI399" s="228">
        <f>IF(N399="nulová",J399,0)</f>
        <v>0</v>
      </c>
      <c r="BJ399" s="17" t="s">
        <v>148</v>
      </c>
      <c r="BK399" s="228">
        <f>ROUND(I399*H399,2)</f>
        <v>0</v>
      </c>
      <c r="BL399" s="17" t="s">
        <v>147</v>
      </c>
      <c r="BM399" s="227" t="s">
        <v>352</v>
      </c>
    </row>
    <row r="400" s="13" customFormat="1">
      <c r="A400" s="13"/>
      <c r="B400" s="229"/>
      <c r="C400" s="230"/>
      <c r="D400" s="231" t="s">
        <v>150</v>
      </c>
      <c r="E400" s="232" t="s">
        <v>1</v>
      </c>
      <c r="F400" s="233" t="s">
        <v>164</v>
      </c>
      <c r="G400" s="230"/>
      <c r="H400" s="232" t="s">
        <v>1</v>
      </c>
      <c r="I400" s="234"/>
      <c r="J400" s="230"/>
      <c r="K400" s="230"/>
      <c r="L400" s="235"/>
      <c r="M400" s="236"/>
      <c r="N400" s="237"/>
      <c r="O400" s="237"/>
      <c r="P400" s="237"/>
      <c r="Q400" s="237"/>
      <c r="R400" s="237"/>
      <c r="S400" s="237"/>
      <c r="T400" s="23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9" t="s">
        <v>150</v>
      </c>
      <c r="AU400" s="239" t="s">
        <v>148</v>
      </c>
      <c r="AV400" s="13" t="s">
        <v>81</v>
      </c>
      <c r="AW400" s="13" t="s">
        <v>30</v>
      </c>
      <c r="AX400" s="13" t="s">
        <v>73</v>
      </c>
      <c r="AY400" s="239" t="s">
        <v>140</v>
      </c>
    </row>
    <row r="401" s="14" customFormat="1">
      <c r="A401" s="14"/>
      <c r="B401" s="240"/>
      <c r="C401" s="241"/>
      <c r="D401" s="231" t="s">
        <v>150</v>
      </c>
      <c r="E401" s="242" t="s">
        <v>1</v>
      </c>
      <c r="F401" s="243" t="s">
        <v>157</v>
      </c>
      <c r="G401" s="241"/>
      <c r="H401" s="244">
        <v>8</v>
      </c>
      <c r="I401" s="245"/>
      <c r="J401" s="241"/>
      <c r="K401" s="241"/>
      <c r="L401" s="246"/>
      <c r="M401" s="247"/>
      <c r="N401" s="248"/>
      <c r="O401" s="248"/>
      <c r="P401" s="248"/>
      <c r="Q401" s="248"/>
      <c r="R401" s="248"/>
      <c r="S401" s="248"/>
      <c r="T401" s="249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0" t="s">
        <v>150</v>
      </c>
      <c r="AU401" s="250" t="s">
        <v>148</v>
      </c>
      <c r="AV401" s="14" t="s">
        <v>148</v>
      </c>
      <c r="AW401" s="14" t="s">
        <v>30</v>
      </c>
      <c r="AX401" s="14" t="s">
        <v>73</v>
      </c>
      <c r="AY401" s="250" t="s">
        <v>140</v>
      </c>
    </row>
    <row r="402" s="15" customFormat="1">
      <c r="A402" s="15"/>
      <c r="B402" s="251"/>
      <c r="C402" s="252"/>
      <c r="D402" s="231" t="s">
        <v>150</v>
      </c>
      <c r="E402" s="253" t="s">
        <v>1</v>
      </c>
      <c r="F402" s="254" t="s">
        <v>153</v>
      </c>
      <c r="G402" s="252"/>
      <c r="H402" s="255">
        <v>8</v>
      </c>
      <c r="I402" s="256"/>
      <c r="J402" s="252"/>
      <c r="K402" s="252"/>
      <c r="L402" s="257"/>
      <c r="M402" s="258"/>
      <c r="N402" s="259"/>
      <c r="O402" s="259"/>
      <c r="P402" s="259"/>
      <c r="Q402" s="259"/>
      <c r="R402" s="259"/>
      <c r="S402" s="259"/>
      <c r="T402" s="260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1" t="s">
        <v>150</v>
      </c>
      <c r="AU402" s="261" t="s">
        <v>148</v>
      </c>
      <c r="AV402" s="15" t="s">
        <v>147</v>
      </c>
      <c r="AW402" s="15" t="s">
        <v>30</v>
      </c>
      <c r="AX402" s="15" t="s">
        <v>81</v>
      </c>
      <c r="AY402" s="261" t="s">
        <v>140</v>
      </c>
    </row>
    <row r="403" s="2" customFormat="1" ht="24.15" customHeight="1">
      <c r="A403" s="38"/>
      <c r="B403" s="39"/>
      <c r="C403" s="215" t="s">
        <v>353</v>
      </c>
      <c r="D403" s="215" t="s">
        <v>143</v>
      </c>
      <c r="E403" s="216" t="s">
        <v>354</v>
      </c>
      <c r="F403" s="217" t="s">
        <v>355</v>
      </c>
      <c r="G403" s="218" t="s">
        <v>190</v>
      </c>
      <c r="H403" s="219">
        <v>1.5</v>
      </c>
      <c r="I403" s="220"/>
      <c r="J403" s="221">
        <f>ROUND(I403*H403,2)</f>
        <v>0</v>
      </c>
      <c r="K403" s="222"/>
      <c r="L403" s="44"/>
      <c r="M403" s="223" t="s">
        <v>1</v>
      </c>
      <c r="N403" s="224" t="s">
        <v>39</v>
      </c>
      <c r="O403" s="91"/>
      <c r="P403" s="225">
        <f>O403*H403</f>
        <v>0</v>
      </c>
      <c r="Q403" s="225">
        <v>0</v>
      </c>
      <c r="R403" s="225">
        <f>Q403*H403</f>
        <v>0</v>
      </c>
      <c r="S403" s="225">
        <v>0.0060000000000000001</v>
      </c>
      <c r="T403" s="226">
        <f>S403*H403</f>
        <v>0.0090000000000000011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7" t="s">
        <v>147</v>
      </c>
      <c r="AT403" s="227" t="s">
        <v>143</v>
      </c>
      <c r="AU403" s="227" t="s">
        <v>148</v>
      </c>
      <c r="AY403" s="17" t="s">
        <v>140</v>
      </c>
      <c r="BE403" s="228">
        <f>IF(N403="základní",J403,0)</f>
        <v>0</v>
      </c>
      <c r="BF403" s="228">
        <f>IF(N403="snížená",J403,0)</f>
        <v>0</v>
      </c>
      <c r="BG403" s="228">
        <f>IF(N403="zákl. přenesená",J403,0)</f>
        <v>0</v>
      </c>
      <c r="BH403" s="228">
        <f>IF(N403="sníž. přenesená",J403,0)</f>
        <v>0</v>
      </c>
      <c r="BI403" s="228">
        <f>IF(N403="nulová",J403,0)</f>
        <v>0</v>
      </c>
      <c r="BJ403" s="17" t="s">
        <v>148</v>
      </c>
      <c r="BK403" s="228">
        <f>ROUND(I403*H403,2)</f>
        <v>0</v>
      </c>
      <c r="BL403" s="17" t="s">
        <v>147</v>
      </c>
      <c r="BM403" s="227" t="s">
        <v>356</v>
      </c>
    </row>
    <row r="404" s="13" customFormat="1">
      <c r="A404" s="13"/>
      <c r="B404" s="229"/>
      <c r="C404" s="230"/>
      <c r="D404" s="231" t="s">
        <v>150</v>
      </c>
      <c r="E404" s="232" t="s">
        <v>1</v>
      </c>
      <c r="F404" s="233" t="s">
        <v>357</v>
      </c>
      <c r="G404" s="230"/>
      <c r="H404" s="232" t="s">
        <v>1</v>
      </c>
      <c r="I404" s="234"/>
      <c r="J404" s="230"/>
      <c r="K404" s="230"/>
      <c r="L404" s="235"/>
      <c r="M404" s="236"/>
      <c r="N404" s="237"/>
      <c r="O404" s="237"/>
      <c r="P404" s="237"/>
      <c r="Q404" s="237"/>
      <c r="R404" s="237"/>
      <c r="S404" s="237"/>
      <c r="T404" s="23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9" t="s">
        <v>150</v>
      </c>
      <c r="AU404" s="239" t="s">
        <v>148</v>
      </c>
      <c r="AV404" s="13" t="s">
        <v>81</v>
      </c>
      <c r="AW404" s="13" t="s">
        <v>30</v>
      </c>
      <c r="AX404" s="13" t="s">
        <v>73</v>
      </c>
      <c r="AY404" s="239" t="s">
        <v>140</v>
      </c>
    </row>
    <row r="405" s="14" customFormat="1">
      <c r="A405" s="14"/>
      <c r="B405" s="240"/>
      <c r="C405" s="241"/>
      <c r="D405" s="231" t="s">
        <v>150</v>
      </c>
      <c r="E405" s="242" t="s">
        <v>1</v>
      </c>
      <c r="F405" s="243" t="s">
        <v>358</v>
      </c>
      <c r="G405" s="241"/>
      <c r="H405" s="244">
        <v>1.5</v>
      </c>
      <c r="I405" s="245"/>
      <c r="J405" s="241"/>
      <c r="K405" s="241"/>
      <c r="L405" s="246"/>
      <c r="M405" s="247"/>
      <c r="N405" s="248"/>
      <c r="O405" s="248"/>
      <c r="P405" s="248"/>
      <c r="Q405" s="248"/>
      <c r="R405" s="248"/>
      <c r="S405" s="248"/>
      <c r="T405" s="24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0" t="s">
        <v>150</v>
      </c>
      <c r="AU405" s="250" t="s">
        <v>148</v>
      </c>
      <c r="AV405" s="14" t="s">
        <v>148</v>
      </c>
      <c r="AW405" s="14" t="s">
        <v>30</v>
      </c>
      <c r="AX405" s="14" t="s">
        <v>81</v>
      </c>
      <c r="AY405" s="250" t="s">
        <v>140</v>
      </c>
    </row>
    <row r="406" s="2" customFormat="1" ht="24.15" customHeight="1">
      <c r="A406" s="38"/>
      <c r="B406" s="39"/>
      <c r="C406" s="215" t="s">
        <v>359</v>
      </c>
      <c r="D406" s="215" t="s">
        <v>143</v>
      </c>
      <c r="E406" s="216" t="s">
        <v>360</v>
      </c>
      <c r="F406" s="217" t="s">
        <v>361</v>
      </c>
      <c r="G406" s="218" t="s">
        <v>190</v>
      </c>
      <c r="H406" s="219">
        <v>12</v>
      </c>
      <c r="I406" s="220"/>
      <c r="J406" s="221">
        <f>ROUND(I406*H406,2)</f>
        <v>0</v>
      </c>
      <c r="K406" s="222"/>
      <c r="L406" s="44"/>
      <c r="M406" s="223" t="s">
        <v>1</v>
      </c>
      <c r="N406" s="224" t="s">
        <v>39</v>
      </c>
      <c r="O406" s="91"/>
      <c r="P406" s="225">
        <f>O406*H406</f>
        <v>0</v>
      </c>
      <c r="Q406" s="225">
        <v>0</v>
      </c>
      <c r="R406" s="225">
        <f>Q406*H406</f>
        <v>0</v>
      </c>
      <c r="S406" s="225">
        <v>0.0089999999999999993</v>
      </c>
      <c r="T406" s="226">
        <f>S406*H406</f>
        <v>0.10799999999999999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7" t="s">
        <v>147</v>
      </c>
      <c r="AT406" s="227" t="s">
        <v>143</v>
      </c>
      <c r="AU406" s="227" t="s">
        <v>148</v>
      </c>
      <c r="AY406" s="17" t="s">
        <v>140</v>
      </c>
      <c r="BE406" s="228">
        <f>IF(N406="základní",J406,0)</f>
        <v>0</v>
      </c>
      <c r="BF406" s="228">
        <f>IF(N406="snížená",J406,0)</f>
        <v>0</v>
      </c>
      <c r="BG406" s="228">
        <f>IF(N406="zákl. přenesená",J406,0)</f>
        <v>0</v>
      </c>
      <c r="BH406" s="228">
        <f>IF(N406="sníž. přenesená",J406,0)</f>
        <v>0</v>
      </c>
      <c r="BI406" s="228">
        <f>IF(N406="nulová",J406,0)</f>
        <v>0</v>
      </c>
      <c r="BJ406" s="17" t="s">
        <v>148</v>
      </c>
      <c r="BK406" s="228">
        <f>ROUND(I406*H406,2)</f>
        <v>0</v>
      </c>
      <c r="BL406" s="17" t="s">
        <v>147</v>
      </c>
      <c r="BM406" s="227" t="s">
        <v>362</v>
      </c>
    </row>
    <row r="407" s="13" customFormat="1">
      <c r="A407" s="13"/>
      <c r="B407" s="229"/>
      <c r="C407" s="230"/>
      <c r="D407" s="231" t="s">
        <v>150</v>
      </c>
      <c r="E407" s="232" t="s">
        <v>1</v>
      </c>
      <c r="F407" s="233" t="s">
        <v>363</v>
      </c>
      <c r="G407" s="230"/>
      <c r="H407" s="232" t="s">
        <v>1</v>
      </c>
      <c r="I407" s="234"/>
      <c r="J407" s="230"/>
      <c r="K407" s="230"/>
      <c r="L407" s="235"/>
      <c r="M407" s="236"/>
      <c r="N407" s="237"/>
      <c r="O407" s="237"/>
      <c r="P407" s="237"/>
      <c r="Q407" s="237"/>
      <c r="R407" s="237"/>
      <c r="S407" s="237"/>
      <c r="T407" s="238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9" t="s">
        <v>150</v>
      </c>
      <c r="AU407" s="239" t="s">
        <v>148</v>
      </c>
      <c r="AV407" s="13" t="s">
        <v>81</v>
      </c>
      <c r="AW407" s="13" t="s">
        <v>30</v>
      </c>
      <c r="AX407" s="13" t="s">
        <v>73</v>
      </c>
      <c r="AY407" s="239" t="s">
        <v>140</v>
      </c>
    </row>
    <row r="408" s="14" customFormat="1">
      <c r="A408" s="14"/>
      <c r="B408" s="240"/>
      <c r="C408" s="241"/>
      <c r="D408" s="231" t="s">
        <v>150</v>
      </c>
      <c r="E408" s="242" t="s">
        <v>1</v>
      </c>
      <c r="F408" s="243" t="s">
        <v>199</v>
      </c>
      <c r="G408" s="241"/>
      <c r="H408" s="244">
        <v>6</v>
      </c>
      <c r="I408" s="245"/>
      <c r="J408" s="241"/>
      <c r="K408" s="241"/>
      <c r="L408" s="246"/>
      <c r="M408" s="247"/>
      <c r="N408" s="248"/>
      <c r="O408" s="248"/>
      <c r="P408" s="248"/>
      <c r="Q408" s="248"/>
      <c r="R408" s="248"/>
      <c r="S408" s="248"/>
      <c r="T408" s="249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0" t="s">
        <v>150</v>
      </c>
      <c r="AU408" s="250" t="s">
        <v>148</v>
      </c>
      <c r="AV408" s="14" t="s">
        <v>148</v>
      </c>
      <c r="AW408" s="14" t="s">
        <v>30</v>
      </c>
      <c r="AX408" s="14" t="s">
        <v>73</v>
      </c>
      <c r="AY408" s="250" t="s">
        <v>140</v>
      </c>
    </row>
    <row r="409" s="13" customFormat="1">
      <c r="A409" s="13"/>
      <c r="B409" s="229"/>
      <c r="C409" s="230"/>
      <c r="D409" s="231" t="s">
        <v>150</v>
      </c>
      <c r="E409" s="232" t="s">
        <v>1</v>
      </c>
      <c r="F409" s="233" t="s">
        <v>242</v>
      </c>
      <c r="G409" s="230"/>
      <c r="H409" s="232" t="s">
        <v>1</v>
      </c>
      <c r="I409" s="234"/>
      <c r="J409" s="230"/>
      <c r="K409" s="230"/>
      <c r="L409" s="235"/>
      <c r="M409" s="236"/>
      <c r="N409" s="237"/>
      <c r="O409" s="237"/>
      <c r="P409" s="237"/>
      <c r="Q409" s="237"/>
      <c r="R409" s="237"/>
      <c r="S409" s="237"/>
      <c r="T409" s="238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9" t="s">
        <v>150</v>
      </c>
      <c r="AU409" s="239" t="s">
        <v>148</v>
      </c>
      <c r="AV409" s="13" t="s">
        <v>81</v>
      </c>
      <c r="AW409" s="13" t="s">
        <v>30</v>
      </c>
      <c r="AX409" s="13" t="s">
        <v>73</v>
      </c>
      <c r="AY409" s="239" t="s">
        <v>140</v>
      </c>
    </row>
    <row r="410" s="13" customFormat="1">
      <c r="A410" s="13"/>
      <c r="B410" s="229"/>
      <c r="C410" s="230"/>
      <c r="D410" s="231" t="s">
        <v>150</v>
      </c>
      <c r="E410" s="232" t="s">
        <v>1</v>
      </c>
      <c r="F410" s="233" t="s">
        <v>364</v>
      </c>
      <c r="G410" s="230"/>
      <c r="H410" s="232" t="s">
        <v>1</v>
      </c>
      <c r="I410" s="234"/>
      <c r="J410" s="230"/>
      <c r="K410" s="230"/>
      <c r="L410" s="235"/>
      <c r="M410" s="236"/>
      <c r="N410" s="237"/>
      <c r="O410" s="237"/>
      <c r="P410" s="237"/>
      <c r="Q410" s="237"/>
      <c r="R410" s="237"/>
      <c r="S410" s="237"/>
      <c r="T410" s="23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9" t="s">
        <v>150</v>
      </c>
      <c r="AU410" s="239" t="s">
        <v>148</v>
      </c>
      <c r="AV410" s="13" t="s">
        <v>81</v>
      </c>
      <c r="AW410" s="13" t="s">
        <v>30</v>
      </c>
      <c r="AX410" s="13" t="s">
        <v>73</v>
      </c>
      <c r="AY410" s="239" t="s">
        <v>140</v>
      </c>
    </row>
    <row r="411" s="14" customFormat="1">
      <c r="A411" s="14"/>
      <c r="B411" s="240"/>
      <c r="C411" s="241"/>
      <c r="D411" s="231" t="s">
        <v>150</v>
      </c>
      <c r="E411" s="242" t="s">
        <v>1</v>
      </c>
      <c r="F411" s="243" t="s">
        <v>199</v>
      </c>
      <c r="G411" s="241"/>
      <c r="H411" s="244">
        <v>6</v>
      </c>
      <c r="I411" s="245"/>
      <c r="J411" s="241"/>
      <c r="K411" s="241"/>
      <c r="L411" s="246"/>
      <c r="M411" s="247"/>
      <c r="N411" s="248"/>
      <c r="O411" s="248"/>
      <c r="P411" s="248"/>
      <c r="Q411" s="248"/>
      <c r="R411" s="248"/>
      <c r="S411" s="248"/>
      <c r="T411" s="249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0" t="s">
        <v>150</v>
      </c>
      <c r="AU411" s="250" t="s">
        <v>148</v>
      </c>
      <c r="AV411" s="14" t="s">
        <v>148</v>
      </c>
      <c r="AW411" s="14" t="s">
        <v>30</v>
      </c>
      <c r="AX411" s="14" t="s">
        <v>73</v>
      </c>
      <c r="AY411" s="250" t="s">
        <v>140</v>
      </c>
    </row>
    <row r="412" s="15" customFormat="1">
      <c r="A412" s="15"/>
      <c r="B412" s="251"/>
      <c r="C412" s="252"/>
      <c r="D412" s="231" t="s">
        <v>150</v>
      </c>
      <c r="E412" s="253" t="s">
        <v>1</v>
      </c>
      <c r="F412" s="254" t="s">
        <v>153</v>
      </c>
      <c r="G412" s="252"/>
      <c r="H412" s="255">
        <v>12</v>
      </c>
      <c r="I412" s="256"/>
      <c r="J412" s="252"/>
      <c r="K412" s="252"/>
      <c r="L412" s="257"/>
      <c r="M412" s="258"/>
      <c r="N412" s="259"/>
      <c r="O412" s="259"/>
      <c r="P412" s="259"/>
      <c r="Q412" s="259"/>
      <c r="R412" s="259"/>
      <c r="S412" s="259"/>
      <c r="T412" s="260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1" t="s">
        <v>150</v>
      </c>
      <c r="AU412" s="261" t="s">
        <v>148</v>
      </c>
      <c r="AV412" s="15" t="s">
        <v>147</v>
      </c>
      <c r="AW412" s="15" t="s">
        <v>30</v>
      </c>
      <c r="AX412" s="15" t="s">
        <v>81</v>
      </c>
      <c r="AY412" s="261" t="s">
        <v>140</v>
      </c>
    </row>
    <row r="413" s="2" customFormat="1" ht="24.15" customHeight="1">
      <c r="A413" s="38"/>
      <c r="B413" s="39"/>
      <c r="C413" s="215" t="s">
        <v>365</v>
      </c>
      <c r="D413" s="215" t="s">
        <v>143</v>
      </c>
      <c r="E413" s="216" t="s">
        <v>366</v>
      </c>
      <c r="F413" s="217" t="s">
        <v>367</v>
      </c>
      <c r="G413" s="218" t="s">
        <v>190</v>
      </c>
      <c r="H413" s="219">
        <v>5</v>
      </c>
      <c r="I413" s="220"/>
      <c r="J413" s="221">
        <f>ROUND(I413*H413,2)</f>
        <v>0</v>
      </c>
      <c r="K413" s="222"/>
      <c r="L413" s="44"/>
      <c r="M413" s="223" t="s">
        <v>1</v>
      </c>
      <c r="N413" s="224" t="s">
        <v>39</v>
      </c>
      <c r="O413" s="91"/>
      <c r="P413" s="225">
        <f>O413*H413</f>
        <v>0</v>
      </c>
      <c r="Q413" s="225">
        <v>0</v>
      </c>
      <c r="R413" s="225">
        <f>Q413*H413</f>
        <v>0</v>
      </c>
      <c r="S413" s="225">
        <v>0.019</v>
      </c>
      <c r="T413" s="226">
        <f>S413*H413</f>
        <v>0.095000000000000001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7" t="s">
        <v>147</v>
      </c>
      <c r="AT413" s="227" t="s">
        <v>143</v>
      </c>
      <c r="AU413" s="227" t="s">
        <v>148</v>
      </c>
      <c r="AY413" s="17" t="s">
        <v>140</v>
      </c>
      <c r="BE413" s="228">
        <f>IF(N413="základní",J413,0)</f>
        <v>0</v>
      </c>
      <c r="BF413" s="228">
        <f>IF(N413="snížená",J413,0)</f>
        <v>0</v>
      </c>
      <c r="BG413" s="228">
        <f>IF(N413="zákl. přenesená",J413,0)</f>
        <v>0</v>
      </c>
      <c r="BH413" s="228">
        <f>IF(N413="sníž. přenesená",J413,0)</f>
        <v>0</v>
      </c>
      <c r="BI413" s="228">
        <f>IF(N413="nulová",J413,0)</f>
        <v>0</v>
      </c>
      <c r="BJ413" s="17" t="s">
        <v>148</v>
      </c>
      <c r="BK413" s="228">
        <f>ROUND(I413*H413,2)</f>
        <v>0</v>
      </c>
      <c r="BL413" s="17" t="s">
        <v>147</v>
      </c>
      <c r="BM413" s="227" t="s">
        <v>368</v>
      </c>
    </row>
    <row r="414" s="13" customFormat="1">
      <c r="A414" s="13"/>
      <c r="B414" s="229"/>
      <c r="C414" s="230"/>
      <c r="D414" s="231" t="s">
        <v>150</v>
      </c>
      <c r="E414" s="232" t="s">
        <v>1</v>
      </c>
      <c r="F414" s="233" t="s">
        <v>369</v>
      </c>
      <c r="G414" s="230"/>
      <c r="H414" s="232" t="s">
        <v>1</v>
      </c>
      <c r="I414" s="234"/>
      <c r="J414" s="230"/>
      <c r="K414" s="230"/>
      <c r="L414" s="235"/>
      <c r="M414" s="236"/>
      <c r="N414" s="237"/>
      <c r="O414" s="237"/>
      <c r="P414" s="237"/>
      <c r="Q414" s="237"/>
      <c r="R414" s="237"/>
      <c r="S414" s="237"/>
      <c r="T414" s="238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9" t="s">
        <v>150</v>
      </c>
      <c r="AU414" s="239" t="s">
        <v>148</v>
      </c>
      <c r="AV414" s="13" t="s">
        <v>81</v>
      </c>
      <c r="AW414" s="13" t="s">
        <v>30</v>
      </c>
      <c r="AX414" s="13" t="s">
        <v>73</v>
      </c>
      <c r="AY414" s="239" t="s">
        <v>140</v>
      </c>
    </row>
    <row r="415" s="13" customFormat="1">
      <c r="A415" s="13"/>
      <c r="B415" s="229"/>
      <c r="C415" s="230"/>
      <c r="D415" s="231" t="s">
        <v>150</v>
      </c>
      <c r="E415" s="232" t="s">
        <v>1</v>
      </c>
      <c r="F415" s="233" t="s">
        <v>370</v>
      </c>
      <c r="G415" s="230"/>
      <c r="H415" s="232" t="s">
        <v>1</v>
      </c>
      <c r="I415" s="234"/>
      <c r="J415" s="230"/>
      <c r="K415" s="230"/>
      <c r="L415" s="235"/>
      <c r="M415" s="236"/>
      <c r="N415" s="237"/>
      <c r="O415" s="237"/>
      <c r="P415" s="237"/>
      <c r="Q415" s="237"/>
      <c r="R415" s="237"/>
      <c r="S415" s="237"/>
      <c r="T415" s="238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9" t="s">
        <v>150</v>
      </c>
      <c r="AU415" s="239" t="s">
        <v>148</v>
      </c>
      <c r="AV415" s="13" t="s">
        <v>81</v>
      </c>
      <c r="AW415" s="13" t="s">
        <v>30</v>
      </c>
      <c r="AX415" s="13" t="s">
        <v>73</v>
      </c>
      <c r="AY415" s="239" t="s">
        <v>140</v>
      </c>
    </row>
    <row r="416" s="14" customFormat="1">
      <c r="A416" s="14"/>
      <c r="B416" s="240"/>
      <c r="C416" s="241"/>
      <c r="D416" s="231" t="s">
        <v>150</v>
      </c>
      <c r="E416" s="242" t="s">
        <v>1</v>
      </c>
      <c r="F416" s="243" t="s">
        <v>141</v>
      </c>
      <c r="G416" s="241"/>
      <c r="H416" s="244">
        <v>3</v>
      </c>
      <c r="I416" s="245"/>
      <c r="J416" s="241"/>
      <c r="K416" s="241"/>
      <c r="L416" s="246"/>
      <c r="M416" s="247"/>
      <c r="N416" s="248"/>
      <c r="O416" s="248"/>
      <c r="P416" s="248"/>
      <c r="Q416" s="248"/>
      <c r="R416" s="248"/>
      <c r="S416" s="248"/>
      <c r="T416" s="249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0" t="s">
        <v>150</v>
      </c>
      <c r="AU416" s="250" t="s">
        <v>148</v>
      </c>
      <c r="AV416" s="14" t="s">
        <v>148</v>
      </c>
      <c r="AW416" s="14" t="s">
        <v>30</v>
      </c>
      <c r="AX416" s="14" t="s">
        <v>73</v>
      </c>
      <c r="AY416" s="250" t="s">
        <v>140</v>
      </c>
    </row>
    <row r="417" s="13" customFormat="1">
      <c r="A417" s="13"/>
      <c r="B417" s="229"/>
      <c r="C417" s="230"/>
      <c r="D417" s="231" t="s">
        <v>150</v>
      </c>
      <c r="E417" s="232" t="s">
        <v>1</v>
      </c>
      <c r="F417" s="233" t="s">
        <v>219</v>
      </c>
      <c r="G417" s="230"/>
      <c r="H417" s="232" t="s">
        <v>1</v>
      </c>
      <c r="I417" s="234"/>
      <c r="J417" s="230"/>
      <c r="K417" s="230"/>
      <c r="L417" s="235"/>
      <c r="M417" s="236"/>
      <c r="N417" s="237"/>
      <c r="O417" s="237"/>
      <c r="P417" s="237"/>
      <c r="Q417" s="237"/>
      <c r="R417" s="237"/>
      <c r="S417" s="237"/>
      <c r="T417" s="238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9" t="s">
        <v>150</v>
      </c>
      <c r="AU417" s="239" t="s">
        <v>148</v>
      </c>
      <c r="AV417" s="13" t="s">
        <v>81</v>
      </c>
      <c r="AW417" s="13" t="s">
        <v>30</v>
      </c>
      <c r="AX417" s="13" t="s">
        <v>73</v>
      </c>
      <c r="AY417" s="239" t="s">
        <v>140</v>
      </c>
    </row>
    <row r="418" s="14" customFormat="1">
      <c r="A418" s="14"/>
      <c r="B418" s="240"/>
      <c r="C418" s="241"/>
      <c r="D418" s="231" t="s">
        <v>150</v>
      </c>
      <c r="E418" s="242" t="s">
        <v>1</v>
      </c>
      <c r="F418" s="243" t="s">
        <v>148</v>
      </c>
      <c r="G418" s="241"/>
      <c r="H418" s="244">
        <v>2</v>
      </c>
      <c r="I418" s="245"/>
      <c r="J418" s="241"/>
      <c r="K418" s="241"/>
      <c r="L418" s="246"/>
      <c r="M418" s="247"/>
      <c r="N418" s="248"/>
      <c r="O418" s="248"/>
      <c r="P418" s="248"/>
      <c r="Q418" s="248"/>
      <c r="R418" s="248"/>
      <c r="S418" s="248"/>
      <c r="T418" s="249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0" t="s">
        <v>150</v>
      </c>
      <c r="AU418" s="250" t="s">
        <v>148</v>
      </c>
      <c r="AV418" s="14" t="s">
        <v>148</v>
      </c>
      <c r="AW418" s="14" t="s">
        <v>30</v>
      </c>
      <c r="AX418" s="14" t="s">
        <v>73</v>
      </c>
      <c r="AY418" s="250" t="s">
        <v>140</v>
      </c>
    </row>
    <row r="419" s="15" customFormat="1">
      <c r="A419" s="15"/>
      <c r="B419" s="251"/>
      <c r="C419" s="252"/>
      <c r="D419" s="231" t="s">
        <v>150</v>
      </c>
      <c r="E419" s="253" t="s">
        <v>1</v>
      </c>
      <c r="F419" s="254" t="s">
        <v>153</v>
      </c>
      <c r="G419" s="252"/>
      <c r="H419" s="255">
        <v>5</v>
      </c>
      <c r="I419" s="256"/>
      <c r="J419" s="252"/>
      <c r="K419" s="252"/>
      <c r="L419" s="257"/>
      <c r="M419" s="258"/>
      <c r="N419" s="259"/>
      <c r="O419" s="259"/>
      <c r="P419" s="259"/>
      <c r="Q419" s="259"/>
      <c r="R419" s="259"/>
      <c r="S419" s="259"/>
      <c r="T419" s="260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1" t="s">
        <v>150</v>
      </c>
      <c r="AU419" s="261" t="s">
        <v>148</v>
      </c>
      <c r="AV419" s="15" t="s">
        <v>147</v>
      </c>
      <c r="AW419" s="15" t="s">
        <v>30</v>
      </c>
      <c r="AX419" s="15" t="s">
        <v>81</v>
      </c>
      <c r="AY419" s="261" t="s">
        <v>140</v>
      </c>
    </row>
    <row r="420" s="2" customFormat="1" ht="24.15" customHeight="1">
      <c r="A420" s="38"/>
      <c r="B420" s="39"/>
      <c r="C420" s="215" t="s">
        <v>371</v>
      </c>
      <c r="D420" s="215" t="s">
        <v>143</v>
      </c>
      <c r="E420" s="216" t="s">
        <v>372</v>
      </c>
      <c r="F420" s="217" t="s">
        <v>373</v>
      </c>
      <c r="G420" s="218" t="s">
        <v>190</v>
      </c>
      <c r="H420" s="219">
        <v>1</v>
      </c>
      <c r="I420" s="220"/>
      <c r="J420" s="221">
        <f>ROUND(I420*H420,2)</f>
        <v>0</v>
      </c>
      <c r="K420" s="222"/>
      <c r="L420" s="44"/>
      <c r="M420" s="223" t="s">
        <v>1</v>
      </c>
      <c r="N420" s="224" t="s">
        <v>39</v>
      </c>
      <c r="O420" s="91"/>
      <c r="P420" s="225">
        <f>O420*H420</f>
        <v>0</v>
      </c>
      <c r="Q420" s="225">
        <v>0</v>
      </c>
      <c r="R420" s="225">
        <f>Q420*H420</f>
        <v>0</v>
      </c>
      <c r="S420" s="225">
        <v>0.017999999999999999</v>
      </c>
      <c r="T420" s="226">
        <f>S420*H420</f>
        <v>0.017999999999999999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7" t="s">
        <v>147</v>
      </c>
      <c r="AT420" s="227" t="s">
        <v>143</v>
      </c>
      <c r="AU420" s="227" t="s">
        <v>148</v>
      </c>
      <c r="AY420" s="17" t="s">
        <v>140</v>
      </c>
      <c r="BE420" s="228">
        <f>IF(N420="základní",J420,0)</f>
        <v>0</v>
      </c>
      <c r="BF420" s="228">
        <f>IF(N420="snížená",J420,0)</f>
        <v>0</v>
      </c>
      <c r="BG420" s="228">
        <f>IF(N420="zákl. přenesená",J420,0)</f>
        <v>0</v>
      </c>
      <c r="BH420" s="228">
        <f>IF(N420="sníž. přenesená",J420,0)</f>
        <v>0</v>
      </c>
      <c r="BI420" s="228">
        <f>IF(N420="nulová",J420,0)</f>
        <v>0</v>
      </c>
      <c r="BJ420" s="17" t="s">
        <v>148</v>
      </c>
      <c r="BK420" s="228">
        <f>ROUND(I420*H420,2)</f>
        <v>0</v>
      </c>
      <c r="BL420" s="17" t="s">
        <v>147</v>
      </c>
      <c r="BM420" s="227" t="s">
        <v>374</v>
      </c>
    </row>
    <row r="421" s="13" customFormat="1">
      <c r="A421" s="13"/>
      <c r="B421" s="229"/>
      <c r="C421" s="230"/>
      <c r="D421" s="231" t="s">
        <v>150</v>
      </c>
      <c r="E421" s="232" t="s">
        <v>1</v>
      </c>
      <c r="F421" s="233" t="s">
        <v>375</v>
      </c>
      <c r="G421" s="230"/>
      <c r="H421" s="232" t="s">
        <v>1</v>
      </c>
      <c r="I421" s="234"/>
      <c r="J421" s="230"/>
      <c r="K421" s="230"/>
      <c r="L421" s="235"/>
      <c r="M421" s="236"/>
      <c r="N421" s="237"/>
      <c r="O421" s="237"/>
      <c r="P421" s="237"/>
      <c r="Q421" s="237"/>
      <c r="R421" s="237"/>
      <c r="S421" s="237"/>
      <c r="T421" s="238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9" t="s">
        <v>150</v>
      </c>
      <c r="AU421" s="239" t="s">
        <v>148</v>
      </c>
      <c r="AV421" s="13" t="s">
        <v>81</v>
      </c>
      <c r="AW421" s="13" t="s">
        <v>30</v>
      </c>
      <c r="AX421" s="13" t="s">
        <v>73</v>
      </c>
      <c r="AY421" s="239" t="s">
        <v>140</v>
      </c>
    </row>
    <row r="422" s="14" customFormat="1">
      <c r="A422" s="14"/>
      <c r="B422" s="240"/>
      <c r="C422" s="241"/>
      <c r="D422" s="231" t="s">
        <v>150</v>
      </c>
      <c r="E422" s="242" t="s">
        <v>1</v>
      </c>
      <c r="F422" s="243" t="s">
        <v>81</v>
      </c>
      <c r="G422" s="241"/>
      <c r="H422" s="244">
        <v>1</v>
      </c>
      <c r="I422" s="245"/>
      <c r="J422" s="241"/>
      <c r="K422" s="241"/>
      <c r="L422" s="246"/>
      <c r="M422" s="247"/>
      <c r="N422" s="248"/>
      <c r="O422" s="248"/>
      <c r="P422" s="248"/>
      <c r="Q422" s="248"/>
      <c r="R422" s="248"/>
      <c r="S422" s="248"/>
      <c r="T422" s="249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0" t="s">
        <v>150</v>
      </c>
      <c r="AU422" s="250" t="s">
        <v>148</v>
      </c>
      <c r="AV422" s="14" t="s">
        <v>148</v>
      </c>
      <c r="AW422" s="14" t="s">
        <v>30</v>
      </c>
      <c r="AX422" s="14" t="s">
        <v>81</v>
      </c>
      <c r="AY422" s="250" t="s">
        <v>140</v>
      </c>
    </row>
    <row r="423" s="2" customFormat="1" ht="24.15" customHeight="1">
      <c r="A423" s="38"/>
      <c r="B423" s="39"/>
      <c r="C423" s="215" t="s">
        <v>376</v>
      </c>
      <c r="D423" s="215" t="s">
        <v>143</v>
      </c>
      <c r="E423" s="216" t="s">
        <v>377</v>
      </c>
      <c r="F423" s="217" t="s">
        <v>378</v>
      </c>
      <c r="G423" s="218" t="s">
        <v>190</v>
      </c>
      <c r="H423" s="219">
        <v>0.5</v>
      </c>
      <c r="I423" s="220"/>
      <c r="J423" s="221">
        <f>ROUND(I423*H423,2)</f>
        <v>0</v>
      </c>
      <c r="K423" s="222"/>
      <c r="L423" s="44"/>
      <c r="M423" s="223" t="s">
        <v>1</v>
      </c>
      <c r="N423" s="224" t="s">
        <v>39</v>
      </c>
      <c r="O423" s="91"/>
      <c r="P423" s="225">
        <f>O423*H423</f>
        <v>0</v>
      </c>
      <c r="Q423" s="225">
        <v>0</v>
      </c>
      <c r="R423" s="225">
        <f>Q423*H423</f>
        <v>0</v>
      </c>
      <c r="S423" s="225">
        <v>0.040000000000000001</v>
      </c>
      <c r="T423" s="226">
        <f>S423*H423</f>
        <v>0.02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7" t="s">
        <v>147</v>
      </c>
      <c r="AT423" s="227" t="s">
        <v>143</v>
      </c>
      <c r="AU423" s="227" t="s">
        <v>148</v>
      </c>
      <c r="AY423" s="17" t="s">
        <v>140</v>
      </c>
      <c r="BE423" s="228">
        <f>IF(N423="základní",J423,0)</f>
        <v>0</v>
      </c>
      <c r="BF423" s="228">
        <f>IF(N423="snížená",J423,0)</f>
        <v>0</v>
      </c>
      <c r="BG423" s="228">
        <f>IF(N423="zákl. přenesená",J423,0)</f>
        <v>0</v>
      </c>
      <c r="BH423" s="228">
        <f>IF(N423="sníž. přenesená",J423,0)</f>
        <v>0</v>
      </c>
      <c r="BI423" s="228">
        <f>IF(N423="nulová",J423,0)</f>
        <v>0</v>
      </c>
      <c r="BJ423" s="17" t="s">
        <v>148</v>
      </c>
      <c r="BK423" s="228">
        <f>ROUND(I423*H423,2)</f>
        <v>0</v>
      </c>
      <c r="BL423" s="17" t="s">
        <v>147</v>
      </c>
      <c r="BM423" s="227" t="s">
        <v>379</v>
      </c>
    </row>
    <row r="424" s="13" customFormat="1">
      <c r="A424" s="13"/>
      <c r="B424" s="229"/>
      <c r="C424" s="230"/>
      <c r="D424" s="231" t="s">
        <v>150</v>
      </c>
      <c r="E424" s="232" t="s">
        <v>1</v>
      </c>
      <c r="F424" s="233" t="s">
        <v>217</v>
      </c>
      <c r="G424" s="230"/>
      <c r="H424" s="232" t="s">
        <v>1</v>
      </c>
      <c r="I424" s="234"/>
      <c r="J424" s="230"/>
      <c r="K424" s="230"/>
      <c r="L424" s="235"/>
      <c r="M424" s="236"/>
      <c r="N424" s="237"/>
      <c r="O424" s="237"/>
      <c r="P424" s="237"/>
      <c r="Q424" s="237"/>
      <c r="R424" s="237"/>
      <c r="S424" s="237"/>
      <c r="T424" s="238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9" t="s">
        <v>150</v>
      </c>
      <c r="AU424" s="239" t="s">
        <v>148</v>
      </c>
      <c r="AV424" s="13" t="s">
        <v>81</v>
      </c>
      <c r="AW424" s="13" t="s">
        <v>30</v>
      </c>
      <c r="AX424" s="13" t="s">
        <v>73</v>
      </c>
      <c r="AY424" s="239" t="s">
        <v>140</v>
      </c>
    </row>
    <row r="425" s="14" customFormat="1">
      <c r="A425" s="14"/>
      <c r="B425" s="240"/>
      <c r="C425" s="241"/>
      <c r="D425" s="231" t="s">
        <v>150</v>
      </c>
      <c r="E425" s="242" t="s">
        <v>1</v>
      </c>
      <c r="F425" s="243" t="s">
        <v>380</v>
      </c>
      <c r="G425" s="241"/>
      <c r="H425" s="244">
        <v>0.5</v>
      </c>
      <c r="I425" s="245"/>
      <c r="J425" s="241"/>
      <c r="K425" s="241"/>
      <c r="L425" s="246"/>
      <c r="M425" s="247"/>
      <c r="N425" s="248"/>
      <c r="O425" s="248"/>
      <c r="P425" s="248"/>
      <c r="Q425" s="248"/>
      <c r="R425" s="248"/>
      <c r="S425" s="248"/>
      <c r="T425" s="249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0" t="s">
        <v>150</v>
      </c>
      <c r="AU425" s="250" t="s">
        <v>148</v>
      </c>
      <c r="AV425" s="14" t="s">
        <v>148</v>
      </c>
      <c r="AW425" s="14" t="s">
        <v>30</v>
      </c>
      <c r="AX425" s="14" t="s">
        <v>81</v>
      </c>
      <c r="AY425" s="250" t="s">
        <v>140</v>
      </c>
    </row>
    <row r="426" s="2" customFormat="1" ht="24.15" customHeight="1">
      <c r="A426" s="38"/>
      <c r="B426" s="39"/>
      <c r="C426" s="215" t="s">
        <v>381</v>
      </c>
      <c r="D426" s="215" t="s">
        <v>143</v>
      </c>
      <c r="E426" s="216" t="s">
        <v>382</v>
      </c>
      <c r="F426" s="217" t="s">
        <v>383</v>
      </c>
      <c r="G426" s="218" t="s">
        <v>162</v>
      </c>
      <c r="H426" s="219">
        <v>44</v>
      </c>
      <c r="I426" s="220"/>
      <c r="J426" s="221">
        <f>ROUND(I426*H426,2)</f>
        <v>0</v>
      </c>
      <c r="K426" s="222"/>
      <c r="L426" s="44"/>
      <c r="M426" s="223" t="s">
        <v>1</v>
      </c>
      <c r="N426" s="224" t="s">
        <v>39</v>
      </c>
      <c r="O426" s="91"/>
      <c r="P426" s="225">
        <f>O426*H426</f>
        <v>0</v>
      </c>
      <c r="Q426" s="225">
        <v>0</v>
      </c>
      <c r="R426" s="225">
        <f>Q426*H426</f>
        <v>0</v>
      </c>
      <c r="S426" s="225">
        <v>0.00069999999999999999</v>
      </c>
      <c r="T426" s="226">
        <f>S426*H426</f>
        <v>0.030800000000000001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7" t="s">
        <v>147</v>
      </c>
      <c r="AT426" s="227" t="s">
        <v>143</v>
      </c>
      <c r="AU426" s="227" t="s">
        <v>148</v>
      </c>
      <c r="AY426" s="17" t="s">
        <v>140</v>
      </c>
      <c r="BE426" s="228">
        <f>IF(N426="základní",J426,0)</f>
        <v>0</v>
      </c>
      <c r="BF426" s="228">
        <f>IF(N426="snížená",J426,0)</f>
        <v>0</v>
      </c>
      <c r="BG426" s="228">
        <f>IF(N426="zákl. přenesená",J426,0)</f>
        <v>0</v>
      </c>
      <c r="BH426" s="228">
        <f>IF(N426="sníž. přenesená",J426,0)</f>
        <v>0</v>
      </c>
      <c r="BI426" s="228">
        <f>IF(N426="nulová",J426,0)</f>
        <v>0</v>
      </c>
      <c r="BJ426" s="17" t="s">
        <v>148</v>
      </c>
      <c r="BK426" s="228">
        <f>ROUND(I426*H426,2)</f>
        <v>0</v>
      </c>
      <c r="BL426" s="17" t="s">
        <v>147</v>
      </c>
      <c r="BM426" s="227" t="s">
        <v>384</v>
      </c>
    </row>
    <row r="427" s="13" customFormat="1">
      <c r="A427" s="13"/>
      <c r="B427" s="229"/>
      <c r="C427" s="230"/>
      <c r="D427" s="231" t="s">
        <v>150</v>
      </c>
      <c r="E427" s="232" t="s">
        <v>1</v>
      </c>
      <c r="F427" s="233" t="s">
        <v>385</v>
      </c>
      <c r="G427" s="230"/>
      <c r="H427" s="232" t="s">
        <v>1</v>
      </c>
      <c r="I427" s="234"/>
      <c r="J427" s="230"/>
      <c r="K427" s="230"/>
      <c r="L427" s="235"/>
      <c r="M427" s="236"/>
      <c r="N427" s="237"/>
      <c r="O427" s="237"/>
      <c r="P427" s="237"/>
      <c r="Q427" s="237"/>
      <c r="R427" s="237"/>
      <c r="S427" s="237"/>
      <c r="T427" s="23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9" t="s">
        <v>150</v>
      </c>
      <c r="AU427" s="239" t="s">
        <v>148</v>
      </c>
      <c r="AV427" s="13" t="s">
        <v>81</v>
      </c>
      <c r="AW427" s="13" t="s">
        <v>30</v>
      </c>
      <c r="AX427" s="13" t="s">
        <v>73</v>
      </c>
      <c r="AY427" s="239" t="s">
        <v>140</v>
      </c>
    </row>
    <row r="428" s="14" customFormat="1">
      <c r="A428" s="14"/>
      <c r="B428" s="240"/>
      <c r="C428" s="241"/>
      <c r="D428" s="231" t="s">
        <v>150</v>
      </c>
      <c r="E428" s="242" t="s">
        <v>1</v>
      </c>
      <c r="F428" s="243" t="s">
        <v>386</v>
      </c>
      <c r="G428" s="241"/>
      <c r="H428" s="244">
        <v>44</v>
      </c>
      <c r="I428" s="245"/>
      <c r="J428" s="241"/>
      <c r="K428" s="241"/>
      <c r="L428" s="246"/>
      <c r="M428" s="247"/>
      <c r="N428" s="248"/>
      <c r="O428" s="248"/>
      <c r="P428" s="248"/>
      <c r="Q428" s="248"/>
      <c r="R428" s="248"/>
      <c r="S428" s="248"/>
      <c r="T428" s="249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0" t="s">
        <v>150</v>
      </c>
      <c r="AU428" s="250" t="s">
        <v>148</v>
      </c>
      <c r="AV428" s="14" t="s">
        <v>148</v>
      </c>
      <c r="AW428" s="14" t="s">
        <v>30</v>
      </c>
      <c r="AX428" s="14" t="s">
        <v>81</v>
      </c>
      <c r="AY428" s="250" t="s">
        <v>140</v>
      </c>
    </row>
    <row r="429" s="2" customFormat="1" ht="21.75" customHeight="1">
      <c r="A429" s="38"/>
      <c r="B429" s="39"/>
      <c r="C429" s="215" t="s">
        <v>387</v>
      </c>
      <c r="D429" s="215" t="s">
        <v>143</v>
      </c>
      <c r="E429" s="216" t="s">
        <v>388</v>
      </c>
      <c r="F429" s="217" t="s">
        <v>389</v>
      </c>
      <c r="G429" s="218" t="s">
        <v>190</v>
      </c>
      <c r="H429" s="219">
        <v>120</v>
      </c>
      <c r="I429" s="220"/>
      <c r="J429" s="221">
        <f>ROUND(I429*H429,2)</f>
        <v>0</v>
      </c>
      <c r="K429" s="222"/>
      <c r="L429" s="44"/>
      <c r="M429" s="223" t="s">
        <v>1</v>
      </c>
      <c r="N429" s="224" t="s">
        <v>39</v>
      </c>
      <c r="O429" s="91"/>
      <c r="P429" s="225">
        <f>O429*H429</f>
        <v>0</v>
      </c>
      <c r="Q429" s="225">
        <v>5.0000000000000002E-05</v>
      </c>
      <c r="R429" s="225">
        <f>Q429*H429</f>
        <v>0.0060000000000000001</v>
      </c>
      <c r="S429" s="225">
        <v>0.0030000000000000001</v>
      </c>
      <c r="T429" s="226">
        <f>S429*H429</f>
        <v>0.35999999999999999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7" t="s">
        <v>147</v>
      </c>
      <c r="AT429" s="227" t="s">
        <v>143</v>
      </c>
      <c r="AU429" s="227" t="s">
        <v>148</v>
      </c>
      <c r="AY429" s="17" t="s">
        <v>140</v>
      </c>
      <c r="BE429" s="228">
        <f>IF(N429="základní",J429,0)</f>
        <v>0</v>
      </c>
      <c r="BF429" s="228">
        <f>IF(N429="snížená",J429,0)</f>
        <v>0</v>
      </c>
      <c r="BG429" s="228">
        <f>IF(N429="zákl. přenesená",J429,0)</f>
        <v>0</v>
      </c>
      <c r="BH429" s="228">
        <f>IF(N429="sníž. přenesená",J429,0)</f>
        <v>0</v>
      </c>
      <c r="BI429" s="228">
        <f>IF(N429="nulová",J429,0)</f>
        <v>0</v>
      </c>
      <c r="BJ429" s="17" t="s">
        <v>148</v>
      </c>
      <c r="BK429" s="228">
        <f>ROUND(I429*H429,2)</f>
        <v>0</v>
      </c>
      <c r="BL429" s="17" t="s">
        <v>147</v>
      </c>
      <c r="BM429" s="227" t="s">
        <v>390</v>
      </c>
    </row>
    <row r="430" s="14" customFormat="1">
      <c r="A430" s="14"/>
      <c r="B430" s="240"/>
      <c r="C430" s="241"/>
      <c r="D430" s="231" t="s">
        <v>150</v>
      </c>
      <c r="E430" s="242" t="s">
        <v>1</v>
      </c>
      <c r="F430" s="243" t="s">
        <v>391</v>
      </c>
      <c r="G430" s="241"/>
      <c r="H430" s="244">
        <v>120</v>
      </c>
      <c r="I430" s="245"/>
      <c r="J430" s="241"/>
      <c r="K430" s="241"/>
      <c r="L430" s="246"/>
      <c r="M430" s="247"/>
      <c r="N430" s="248"/>
      <c r="O430" s="248"/>
      <c r="P430" s="248"/>
      <c r="Q430" s="248"/>
      <c r="R430" s="248"/>
      <c r="S430" s="248"/>
      <c r="T430" s="249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0" t="s">
        <v>150</v>
      </c>
      <c r="AU430" s="250" t="s">
        <v>148</v>
      </c>
      <c r="AV430" s="14" t="s">
        <v>148</v>
      </c>
      <c r="AW430" s="14" t="s">
        <v>30</v>
      </c>
      <c r="AX430" s="14" t="s">
        <v>81</v>
      </c>
      <c r="AY430" s="250" t="s">
        <v>140</v>
      </c>
    </row>
    <row r="431" s="2" customFormat="1" ht="24.15" customHeight="1">
      <c r="A431" s="38"/>
      <c r="B431" s="39"/>
      <c r="C431" s="215" t="s">
        <v>392</v>
      </c>
      <c r="D431" s="215" t="s">
        <v>143</v>
      </c>
      <c r="E431" s="216" t="s">
        <v>393</v>
      </c>
      <c r="F431" s="217" t="s">
        <v>394</v>
      </c>
      <c r="G431" s="218" t="s">
        <v>190</v>
      </c>
      <c r="H431" s="219">
        <v>14</v>
      </c>
      <c r="I431" s="220"/>
      <c r="J431" s="221">
        <f>ROUND(I431*H431,2)</f>
        <v>0</v>
      </c>
      <c r="K431" s="222"/>
      <c r="L431" s="44"/>
      <c r="M431" s="223" t="s">
        <v>1</v>
      </c>
      <c r="N431" s="224" t="s">
        <v>39</v>
      </c>
      <c r="O431" s="91"/>
      <c r="P431" s="225">
        <f>O431*H431</f>
        <v>0</v>
      </c>
      <c r="Q431" s="225">
        <v>4.0000000000000003E-05</v>
      </c>
      <c r="R431" s="225">
        <f>Q431*H431</f>
        <v>0.00056000000000000006</v>
      </c>
      <c r="S431" s="225">
        <v>0.002</v>
      </c>
      <c r="T431" s="226">
        <f>S431*H431</f>
        <v>0.028000000000000001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27" t="s">
        <v>147</v>
      </c>
      <c r="AT431" s="227" t="s">
        <v>143</v>
      </c>
      <c r="AU431" s="227" t="s">
        <v>148</v>
      </c>
      <c r="AY431" s="17" t="s">
        <v>140</v>
      </c>
      <c r="BE431" s="228">
        <f>IF(N431="základní",J431,0)</f>
        <v>0</v>
      </c>
      <c r="BF431" s="228">
        <f>IF(N431="snížená",J431,0)</f>
        <v>0</v>
      </c>
      <c r="BG431" s="228">
        <f>IF(N431="zákl. přenesená",J431,0)</f>
        <v>0</v>
      </c>
      <c r="BH431" s="228">
        <f>IF(N431="sníž. přenesená",J431,0)</f>
        <v>0</v>
      </c>
      <c r="BI431" s="228">
        <f>IF(N431="nulová",J431,0)</f>
        <v>0</v>
      </c>
      <c r="BJ431" s="17" t="s">
        <v>148</v>
      </c>
      <c r="BK431" s="228">
        <f>ROUND(I431*H431,2)</f>
        <v>0</v>
      </c>
      <c r="BL431" s="17" t="s">
        <v>147</v>
      </c>
      <c r="BM431" s="227" t="s">
        <v>395</v>
      </c>
    </row>
    <row r="432" s="14" customFormat="1">
      <c r="A432" s="14"/>
      <c r="B432" s="240"/>
      <c r="C432" s="241"/>
      <c r="D432" s="231" t="s">
        <v>150</v>
      </c>
      <c r="E432" s="242" t="s">
        <v>1</v>
      </c>
      <c r="F432" s="243" t="s">
        <v>278</v>
      </c>
      <c r="G432" s="241"/>
      <c r="H432" s="244">
        <v>14</v>
      </c>
      <c r="I432" s="245"/>
      <c r="J432" s="241"/>
      <c r="K432" s="241"/>
      <c r="L432" s="246"/>
      <c r="M432" s="247"/>
      <c r="N432" s="248"/>
      <c r="O432" s="248"/>
      <c r="P432" s="248"/>
      <c r="Q432" s="248"/>
      <c r="R432" s="248"/>
      <c r="S432" s="248"/>
      <c r="T432" s="249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0" t="s">
        <v>150</v>
      </c>
      <c r="AU432" s="250" t="s">
        <v>148</v>
      </c>
      <c r="AV432" s="14" t="s">
        <v>148</v>
      </c>
      <c r="AW432" s="14" t="s">
        <v>30</v>
      </c>
      <c r="AX432" s="14" t="s">
        <v>81</v>
      </c>
      <c r="AY432" s="250" t="s">
        <v>140</v>
      </c>
    </row>
    <row r="433" s="2" customFormat="1" ht="21.75" customHeight="1">
      <c r="A433" s="38"/>
      <c r="B433" s="39"/>
      <c r="C433" s="215" t="s">
        <v>396</v>
      </c>
      <c r="D433" s="215" t="s">
        <v>143</v>
      </c>
      <c r="E433" s="216" t="s">
        <v>397</v>
      </c>
      <c r="F433" s="217" t="s">
        <v>398</v>
      </c>
      <c r="G433" s="218" t="s">
        <v>190</v>
      </c>
      <c r="H433" s="219">
        <v>50</v>
      </c>
      <c r="I433" s="220"/>
      <c r="J433" s="221">
        <f>ROUND(I433*H433,2)</f>
        <v>0</v>
      </c>
      <c r="K433" s="222"/>
      <c r="L433" s="44"/>
      <c r="M433" s="223" t="s">
        <v>1</v>
      </c>
      <c r="N433" s="224" t="s">
        <v>39</v>
      </c>
      <c r="O433" s="91"/>
      <c r="P433" s="225">
        <f>O433*H433</f>
        <v>0</v>
      </c>
      <c r="Q433" s="225">
        <v>5.0000000000000002E-05</v>
      </c>
      <c r="R433" s="225">
        <f>Q433*H433</f>
        <v>0.0025000000000000001</v>
      </c>
      <c r="S433" s="225">
        <v>0.0030000000000000001</v>
      </c>
      <c r="T433" s="226">
        <f>S433*H433</f>
        <v>0.14999999999999999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7" t="s">
        <v>147</v>
      </c>
      <c r="AT433" s="227" t="s">
        <v>143</v>
      </c>
      <c r="AU433" s="227" t="s">
        <v>148</v>
      </c>
      <c r="AY433" s="17" t="s">
        <v>140</v>
      </c>
      <c r="BE433" s="228">
        <f>IF(N433="základní",J433,0)</f>
        <v>0</v>
      </c>
      <c r="BF433" s="228">
        <f>IF(N433="snížená",J433,0)</f>
        <v>0</v>
      </c>
      <c r="BG433" s="228">
        <f>IF(N433="zákl. přenesená",J433,0)</f>
        <v>0</v>
      </c>
      <c r="BH433" s="228">
        <f>IF(N433="sníž. přenesená",J433,0)</f>
        <v>0</v>
      </c>
      <c r="BI433" s="228">
        <f>IF(N433="nulová",J433,0)</f>
        <v>0</v>
      </c>
      <c r="BJ433" s="17" t="s">
        <v>148</v>
      </c>
      <c r="BK433" s="228">
        <f>ROUND(I433*H433,2)</f>
        <v>0</v>
      </c>
      <c r="BL433" s="17" t="s">
        <v>147</v>
      </c>
      <c r="BM433" s="227" t="s">
        <v>399</v>
      </c>
    </row>
    <row r="434" s="13" customFormat="1">
      <c r="A434" s="13"/>
      <c r="B434" s="229"/>
      <c r="C434" s="230"/>
      <c r="D434" s="231" t="s">
        <v>150</v>
      </c>
      <c r="E434" s="232" t="s">
        <v>1</v>
      </c>
      <c r="F434" s="233" t="s">
        <v>234</v>
      </c>
      <c r="G434" s="230"/>
      <c r="H434" s="232" t="s">
        <v>1</v>
      </c>
      <c r="I434" s="234"/>
      <c r="J434" s="230"/>
      <c r="K434" s="230"/>
      <c r="L434" s="235"/>
      <c r="M434" s="236"/>
      <c r="N434" s="237"/>
      <c r="O434" s="237"/>
      <c r="P434" s="237"/>
      <c r="Q434" s="237"/>
      <c r="R434" s="237"/>
      <c r="S434" s="237"/>
      <c r="T434" s="23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9" t="s">
        <v>150</v>
      </c>
      <c r="AU434" s="239" t="s">
        <v>148</v>
      </c>
      <c r="AV434" s="13" t="s">
        <v>81</v>
      </c>
      <c r="AW434" s="13" t="s">
        <v>30</v>
      </c>
      <c r="AX434" s="13" t="s">
        <v>73</v>
      </c>
      <c r="AY434" s="239" t="s">
        <v>140</v>
      </c>
    </row>
    <row r="435" s="14" customFormat="1">
      <c r="A435" s="14"/>
      <c r="B435" s="240"/>
      <c r="C435" s="241"/>
      <c r="D435" s="231" t="s">
        <v>150</v>
      </c>
      <c r="E435" s="242" t="s">
        <v>1</v>
      </c>
      <c r="F435" s="243" t="s">
        <v>400</v>
      </c>
      <c r="G435" s="241"/>
      <c r="H435" s="244">
        <v>50</v>
      </c>
      <c r="I435" s="245"/>
      <c r="J435" s="241"/>
      <c r="K435" s="241"/>
      <c r="L435" s="246"/>
      <c r="M435" s="247"/>
      <c r="N435" s="248"/>
      <c r="O435" s="248"/>
      <c r="P435" s="248"/>
      <c r="Q435" s="248"/>
      <c r="R435" s="248"/>
      <c r="S435" s="248"/>
      <c r="T435" s="249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0" t="s">
        <v>150</v>
      </c>
      <c r="AU435" s="250" t="s">
        <v>148</v>
      </c>
      <c r="AV435" s="14" t="s">
        <v>148</v>
      </c>
      <c r="AW435" s="14" t="s">
        <v>30</v>
      </c>
      <c r="AX435" s="14" t="s">
        <v>81</v>
      </c>
      <c r="AY435" s="250" t="s">
        <v>140</v>
      </c>
    </row>
    <row r="436" s="2" customFormat="1" ht="24.15" customHeight="1">
      <c r="A436" s="38"/>
      <c r="B436" s="39"/>
      <c r="C436" s="215" t="s">
        <v>401</v>
      </c>
      <c r="D436" s="215" t="s">
        <v>143</v>
      </c>
      <c r="E436" s="216" t="s">
        <v>402</v>
      </c>
      <c r="F436" s="217" t="s">
        <v>403</v>
      </c>
      <c r="G436" s="218" t="s">
        <v>168</v>
      </c>
      <c r="H436" s="219">
        <v>0.92300000000000004</v>
      </c>
      <c r="I436" s="220"/>
      <c r="J436" s="221">
        <f>ROUND(I436*H436,2)</f>
        <v>0</v>
      </c>
      <c r="K436" s="222"/>
      <c r="L436" s="44"/>
      <c r="M436" s="223" t="s">
        <v>1</v>
      </c>
      <c r="N436" s="224" t="s">
        <v>39</v>
      </c>
      <c r="O436" s="91"/>
      <c r="P436" s="225">
        <f>O436*H436</f>
        <v>0</v>
      </c>
      <c r="Q436" s="225">
        <v>0</v>
      </c>
      <c r="R436" s="225">
        <f>Q436*H436</f>
        <v>0</v>
      </c>
      <c r="S436" s="225">
        <v>0.068000000000000005</v>
      </c>
      <c r="T436" s="226">
        <f>S436*H436</f>
        <v>0.062764000000000014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7" t="s">
        <v>147</v>
      </c>
      <c r="AT436" s="227" t="s">
        <v>143</v>
      </c>
      <c r="AU436" s="227" t="s">
        <v>148</v>
      </c>
      <c r="AY436" s="17" t="s">
        <v>140</v>
      </c>
      <c r="BE436" s="228">
        <f>IF(N436="základní",J436,0)</f>
        <v>0</v>
      </c>
      <c r="BF436" s="228">
        <f>IF(N436="snížená",J436,0)</f>
        <v>0</v>
      </c>
      <c r="BG436" s="228">
        <f>IF(N436="zákl. přenesená",J436,0)</f>
        <v>0</v>
      </c>
      <c r="BH436" s="228">
        <f>IF(N436="sníž. přenesená",J436,0)</f>
        <v>0</v>
      </c>
      <c r="BI436" s="228">
        <f>IF(N436="nulová",J436,0)</f>
        <v>0</v>
      </c>
      <c r="BJ436" s="17" t="s">
        <v>148</v>
      </c>
      <c r="BK436" s="228">
        <f>ROUND(I436*H436,2)</f>
        <v>0</v>
      </c>
      <c r="BL436" s="17" t="s">
        <v>147</v>
      </c>
      <c r="BM436" s="227" t="s">
        <v>404</v>
      </c>
    </row>
    <row r="437" s="13" customFormat="1">
      <c r="A437" s="13"/>
      <c r="B437" s="229"/>
      <c r="C437" s="230"/>
      <c r="D437" s="231" t="s">
        <v>150</v>
      </c>
      <c r="E437" s="232" t="s">
        <v>1</v>
      </c>
      <c r="F437" s="233" t="s">
        <v>405</v>
      </c>
      <c r="G437" s="230"/>
      <c r="H437" s="232" t="s">
        <v>1</v>
      </c>
      <c r="I437" s="234"/>
      <c r="J437" s="230"/>
      <c r="K437" s="230"/>
      <c r="L437" s="235"/>
      <c r="M437" s="236"/>
      <c r="N437" s="237"/>
      <c r="O437" s="237"/>
      <c r="P437" s="237"/>
      <c r="Q437" s="237"/>
      <c r="R437" s="237"/>
      <c r="S437" s="237"/>
      <c r="T437" s="238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9" t="s">
        <v>150</v>
      </c>
      <c r="AU437" s="239" t="s">
        <v>148</v>
      </c>
      <c r="AV437" s="13" t="s">
        <v>81</v>
      </c>
      <c r="AW437" s="13" t="s">
        <v>30</v>
      </c>
      <c r="AX437" s="13" t="s">
        <v>73</v>
      </c>
      <c r="AY437" s="239" t="s">
        <v>140</v>
      </c>
    </row>
    <row r="438" s="14" customFormat="1">
      <c r="A438" s="14"/>
      <c r="B438" s="240"/>
      <c r="C438" s="241"/>
      <c r="D438" s="231" t="s">
        <v>150</v>
      </c>
      <c r="E438" s="242" t="s">
        <v>1</v>
      </c>
      <c r="F438" s="243" t="s">
        <v>292</v>
      </c>
      <c r="G438" s="241"/>
      <c r="H438" s="244">
        <v>0.92300000000000004</v>
      </c>
      <c r="I438" s="245"/>
      <c r="J438" s="241"/>
      <c r="K438" s="241"/>
      <c r="L438" s="246"/>
      <c r="M438" s="247"/>
      <c r="N438" s="248"/>
      <c r="O438" s="248"/>
      <c r="P438" s="248"/>
      <c r="Q438" s="248"/>
      <c r="R438" s="248"/>
      <c r="S438" s="248"/>
      <c r="T438" s="249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0" t="s">
        <v>150</v>
      </c>
      <c r="AU438" s="250" t="s">
        <v>148</v>
      </c>
      <c r="AV438" s="14" t="s">
        <v>148</v>
      </c>
      <c r="AW438" s="14" t="s">
        <v>30</v>
      </c>
      <c r="AX438" s="14" t="s">
        <v>73</v>
      </c>
      <c r="AY438" s="250" t="s">
        <v>140</v>
      </c>
    </row>
    <row r="439" s="15" customFormat="1">
      <c r="A439" s="15"/>
      <c r="B439" s="251"/>
      <c r="C439" s="252"/>
      <c r="D439" s="231" t="s">
        <v>150</v>
      </c>
      <c r="E439" s="253" t="s">
        <v>1</v>
      </c>
      <c r="F439" s="254" t="s">
        <v>153</v>
      </c>
      <c r="G439" s="252"/>
      <c r="H439" s="255">
        <v>0.92300000000000004</v>
      </c>
      <c r="I439" s="256"/>
      <c r="J439" s="252"/>
      <c r="K439" s="252"/>
      <c r="L439" s="257"/>
      <c r="M439" s="258"/>
      <c r="N439" s="259"/>
      <c r="O439" s="259"/>
      <c r="P439" s="259"/>
      <c r="Q439" s="259"/>
      <c r="R439" s="259"/>
      <c r="S439" s="259"/>
      <c r="T439" s="260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1" t="s">
        <v>150</v>
      </c>
      <c r="AU439" s="261" t="s">
        <v>148</v>
      </c>
      <c r="AV439" s="15" t="s">
        <v>147</v>
      </c>
      <c r="AW439" s="15" t="s">
        <v>30</v>
      </c>
      <c r="AX439" s="15" t="s">
        <v>81</v>
      </c>
      <c r="AY439" s="261" t="s">
        <v>140</v>
      </c>
    </row>
    <row r="440" s="12" customFormat="1" ht="22.8" customHeight="1">
      <c r="A440" s="12"/>
      <c r="B440" s="199"/>
      <c r="C440" s="200"/>
      <c r="D440" s="201" t="s">
        <v>72</v>
      </c>
      <c r="E440" s="213" t="s">
        <v>406</v>
      </c>
      <c r="F440" s="213" t="s">
        <v>407</v>
      </c>
      <c r="G440" s="200"/>
      <c r="H440" s="200"/>
      <c r="I440" s="203"/>
      <c r="J440" s="214">
        <f>BK440</f>
        <v>0</v>
      </c>
      <c r="K440" s="200"/>
      <c r="L440" s="205"/>
      <c r="M440" s="206"/>
      <c r="N440" s="207"/>
      <c r="O440" s="207"/>
      <c r="P440" s="208">
        <f>SUM(P441:P447)</f>
        <v>0</v>
      </c>
      <c r="Q440" s="207"/>
      <c r="R440" s="208">
        <f>SUM(R441:R447)</f>
        <v>0</v>
      </c>
      <c r="S440" s="207"/>
      <c r="T440" s="209">
        <f>SUM(T441:T447)</f>
        <v>0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10" t="s">
        <v>81</v>
      </c>
      <c r="AT440" s="211" t="s">
        <v>72</v>
      </c>
      <c r="AU440" s="211" t="s">
        <v>81</v>
      </c>
      <c r="AY440" s="210" t="s">
        <v>140</v>
      </c>
      <c r="BK440" s="212">
        <f>SUM(BK441:BK447)</f>
        <v>0</v>
      </c>
    </row>
    <row r="441" s="2" customFormat="1" ht="24.15" customHeight="1">
      <c r="A441" s="38"/>
      <c r="B441" s="39"/>
      <c r="C441" s="215" t="s">
        <v>408</v>
      </c>
      <c r="D441" s="215" t="s">
        <v>143</v>
      </c>
      <c r="E441" s="216" t="s">
        <v>409</v>
      </c>
      <c r="F441" s="217" t="s">
        <v>410</v>
      </c>
      <c r="G441" s="218" t="s">
        <v>146</v>
      </c>
      <c r="H441" s="219">
        <v>3.5920000000000001</v>
      </c>
      <c r="I441" s="220"/>
      <c r="J441" s="221">
        <f>ROUND(I441*H441,2)</f>
        <v>0</v>
      </c>
      <c r="K441" s="222"/>
      <c r="L441" s="44"/>
      <c r="M441" s="223" t="s">
        <v>1</v>
      </c>
      <c r="N441" s="224" t="s">
        <v>39</v>
      </c>
      <c r="O441" s="91"/>
      <c r="P441" s="225">
        <f>O441*H441</f>
        <v>0</v>
      </c>
      <c r="Q441" s="225">
        <v>0</v>
      </c>
      <c r="R441" s="225">
        <f>Q441*H441</f>
        <v>0</v>
      </c>
      <c r="S441" s="225">
        <v>0</v>
      </c>
      <c r="T441" s="226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7" t="s">
        <v>147</v>
      </c>
      <c r="AT441" s="227" t="s">
        <v>143</v>
      </c>
      <c r="AU441" s="227" t="s">
        <v>148</v>
      </c>
      <c r="AY441" s="17" t="s">
        <v>140</v>
      </c>
      <c r="BE441" s="228">
        <f>IF(N441="základní",J441,0)</f>
        <v>0</v>
      </c>
      <c r="BF441" s="228">
        <f>IF(N441="snížená",J441,0)</f>
        <v>0</v>
      </c>
      <c r="BG441" s="228">
        <f>IF(N441="zákl. přenesená",J441,0)</f>
        <v>0</v>
      </c>
      <c r="BH441" s="228">
        <f>IF(N441="sníž. přenesená",J441,0)</f>
        <v>0</v>
      </c>
      <c r="BI441" s="228">
        <f>IF(N441="nulová",J441,0)</f>
        <v>0</v>
      </c>
      <c r="BJ441" s="17" t="s">
        <v>148</v>
      </c>
      <c r="BK441" s="228">
        <f>ROUND(I441*H441,2)</f>
        <v>0</v>
      </c>
      <c r="BL441" s="17" t="s">
        <v>147</v>
      </c>
      <c r="BM441" s="227" t="s">
        <v>411</v>
      </c>
    </row>
    <row r="442" s="2" customFormat="1" ht="33" customHeight="1">
      <c r="A442" s="38"/>
      <c r="B442" s="39"/>
      <c r="C442" s="215" t="s">
        <v>412</v>
      </c>
      <c r="D442" s="215" t="s">
        <v>143</v>
      </c>
      <c r="E442" s="216" t="s">
        <v>413</v>
      </c>
      <c r="F442" s="217" t="s">
        <v>414</v>
      </c>
      <c r="G442" s="218" t="s">
        <v>146</v>
      </c>
      <c r="H442" s="219">
        <v>89.799999999999997</v>
      </c>
      <c r="I442" s="220"/>
      <c r="J442" s="221">
        <f>ROUND(I442*H442,2)</f>
        <v>0</v>
      </c>
      <c r="K442" s="222"/>
      <c r="L442" s="44"/>
      <c r="M442" s="223" t="s">
        <v>1</v>
      </c>
      <c r="N442" s="224" t="s">
        <v>39</v>
      </c>
      <c r="O442" s="91"/>
      <c r="P442" s="225">
        <f>O442*H442</f>
        <v>0</v>
      </c>
      <c r="Q442" s="225">
        <v>0</v>
      </c>
      <c r="R442" s="225">
        <f>Q442*H442</f>
        <v>0</v>
      </c>
      <c r="S442" s="225">
        <v>0</v>
      </c>
      <c r="T442" s="226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7" t="s">
        <v>147</v>
      </c>
      <c r="AT442" s="227" t="s">
        <v>143</v>
      </c>
      <c r="AU442" s="227" t="s">
        <v>148</v>
      </c>
      <c r="AY442" s="17" t="s">
        <v>140</v>
      </c>
      <c r="BE442" s="228">
        <f>IF(N442="základní",J442,0)</f>
        <v>0</v>
      </c>
      <c r="BF442" s="228">
        <f>IF(N442="snížená",J442,0)</f>
        <v>0</v>
      </c>
      <c r="BG442" s="228">
        <f>IF(N442="zákl. přenesená",J442,0)</f>
        <v>0</v>
      </c>
      <c r="BH442" s="228">
        <f>IF(N442="sníž. přenesená",J442,0)</f>
        <v>0</v>
      </c>
      <c r="BI442" s="228">
        <f>IF(N442="nulová",J442,0)</f>
        <v>0</v>
      </c>
      <c r="BJ442" s="17" t="s">
        <v>148</v>
      </c>
      <c r="BK442" s="228">
        <f>ROUND(I442*H442,2)</f>
        <v>0</v>
      </c>
      <c r="BL442" s="17" t="s">
        <v>147</v>
      </c>
      <c r="BM442" s="227" t="s">
        <v>415</v>
      </c>
    </row>
    <row r="443" s="14" customFormat="1">
      <c r="A443" s="14"/>
      <c r="B443" s="240"/>
      <c r="C443" s="241"/>
      <c r="D443" s="231" t="s">
        <v>150</v>
      </c>
      <c r="E443" s="241"/>
      <c r="F443" s="243" t="s">
        <v>416</v>
      </c>
      <c r="G443" s="241"/>
      <c r="H443" s="244">
        <v>89.799999999999997</v>
      </c>
      <c r="I443" s="245"/>
      <c r="J443" s="241"/>
      <c r="K443" s="241"/>
      <c r="L443" s="246"/>
      <c r="M443" s="247"/>
      <c r="N443" s="248"/>
      <c r="O443" s="248"/>
      <c r="P443" s="248"/>
      <c r="Q443" s="248"/>
      <c r="R443" s="248"/>
      <c r="S443" s="248"/>
      <c r="T443" s="249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0" t="s">
        <v>150</v>
      </c>
      <c r="AU443" s="250" t="s">
        <v>148</v>
      </c>
      <c r="AV443" s="14" t="s">
        <v>148</v>
      </c>
      <c r="AW443" s="14" t="s">
        <v>4</v>
      </c>
      <c r="AX443" s="14" t="s">
        <v>81</v>
      </c>
      <c r="AY443" s="250" t="s">
        <v>140</v>
      </c>
    </row>
    <row r="444" s="2" customFormat="1" ht="24.15" customHeight="1">
      <c r="A444" s="38"/>
      <c r="B444" s="39"/>
      <c r="C444" s="215" t="s">
        <v>417</v>
      </c>
      <c r="D444" s="215" t="s">
        <v>143</v>
      </c>
      <c r="E444" s="216" t="s">
        <v>418</v>
      </c>
      <c r="F444" s="217" t="s">
        <v>419</v>
      </c>
      <c r="G444" s="218" t="s">
        <v>146</v>
      </c>
      <c r="H444" s="219">
        <v>3.5920000000000001</v>
      </c>
      <c r="I444" s="220"/>
      <c r="J444" s="221">
        <f>ROUND(I444*H444,2)</f>
        <v>0</v>
      </c>
      <c r="K444" s="222"/>
      <c r="L444" s="44"/>
      <c r="M444" s="223" t="s">
        <v>1</v>
      </c>
      <c r="N444" s="224" t="s">
        <v>39</v>
      </c>
      <c r="O444" s="91"/>
      <c r="P444" s="225">
        <f>O444*H444</f>
        <v>0</v>
      </c>
      <c r="Q444" s="225">
        <v>0</v>
      </c>
      <c r="R444" s="225">
        <f>Q444*H444</f>
        <v>0</v>
      </c>
      <c r="S444" s="225">
        <v>0</v>
      </c>
      <c r="T444" s="226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7" t="s">
        <v>147</v>
      </c>
      <c r="AT444" s="227" t="s">
        <v>143</v>
      </c>
      <c r="AU444" s="227" t="s">
        <v>148</v>
      </c>
      <c r="AY444" s="17" t="s">
        <v>140</v>
      </c>
      <c r="BE444" s="228">
        <f>IF(N444="základní",J444,0)</f>
        <v>0</v>
      </c>
      <c r="BF444" s="228">
        <f>IF(N444="snížená",J444,0)</f>
        <v>0</v>
      </c>
      <c r="BG444" s="228">
        <f>IF(N444="zákl. přenesená",J444,0)</f>
        <v>0</v>
      </c>
      <c r="BH444" s="228">
        <f>IF(N444="sníž. přenesená",J444,0)</f>
        <v>0</v>
      </c>
      <c r="BI444" s="228">
        <f>IF(N444="nulová",J444,0)</f>
        <v>0</v>
      </c>
      <c r="BJ444" s="17" t="s">
        <v>148</v>
      </c>
      <c r="BK444" s="228">
        <f>ROUND(I444*H444,2)</f>
        <v>0</v>
      </c>
      <c r="BL444" s="17" t="s">
        <v>147</v>
      </c>
      <c r="BM444" s="227" t="s">
        <v>420</v>
      </c>
    </row>
    <row r="445" s="2" customFormat="1" ht="24.15" customHeight="1">
      <c r="A445" s="38"/>
      <c r="B445" s="39"/>
      <c r="C445" s="215" t="s">
        <v>386</v>
      </c>
      <c r="D445" s="215" t="s">
        <v>143</v>
      </c>
      <c r="E445" s="216" t="s">
        <v>421</v>
      </c>
      <c r="F445" s="217" t="s">
        <v>422</v>
      </c>
      <c r="G445" s="218" t="s">
        <v>146</v>
      </c>
      <c r="H445" s="219">
        <v>68.248000000000005</v>
      </c>
      <c r="I445" s="220"/>
      <c r="J445" s="221">
        <f>ROUND(I445*H445,2)</f>
        <v>0</v>
      </c>
      <c r="K445" s="222"/>
      <c r="L445" s="44"/>
      <c r="M445" s="223" t="s">
        <v>1</v>
      </c>
      <c r="N445" s="224" t="s">
        <v>39</v>
      </c>
      <c r="O445" s="91"/>
      <c r="P445" s="225">
        <f>O445*H445</f>
        <v>0</v>
      </c>
      <c r="Q445" s="225">
        <v>0</v>
      </c>
      <c r="R445" s="225">
        <f>Q445*H445</f>
        <v>0</v>
      </c>
      <c r="S445" s="225">
        <v>0</v>
      </c>
      <c r="T445" s="226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7" t="s">
        <v>147</v>
      </c>
      <c r="AT445" s="227" t="s">
        <v>143</v>
      </c>
      <c r="AU445" s="227" t="s">
        <v>148</v>
      </c>
      <c r="AY445" s="17" t="s">
        <v>140</v>
      </c>
      <c r="BE445" s="228">
        <f>IF(N445="základní",J445,0)</f>
        <v>0</v>
      </c>
      <c r="BF445" s="228">
        <f>IF(N445="snížená",J445,0)</f>
        <v>0</v>
      </c>
      <c r="BG445" s="228">
        <f>IF(N445="zákl. přenesená",J445,0)</f>
        <v>0</v>
      </c>
      <c r="BH445" s="228">
        <f>IF(N445="sníž. přenesená",J445,0)</f>
        <v>0</v>
      </c>
      <c r="BI445" s="228">
        <f>IF(N445="nulová",J445,0)</f>
        <v>0</v>
      </c>
      <c r="BJ445" s="17" t="s">
        <v>148</v>
      </c>
      <c r="BK445" s="228">
        <f>ROUND(I445*H445,2)</f>
        <v>0</v>
      </c>
      <c r="BL445" s="17" t="s">
        <v>147</v>
      </c>
      <c r="BM445" s="227" t="s">
        <v>423</v>
      </c>
    </row>
    <row r="446" s="14" customFormat="1">
      <c r="A446" s="14"/>
      <c r="B446" s="240"/>
      <c r="C446" s="241"/>
      <c r="D446" s="231" t="s">
        <v>150</v>
      </c>
      <c r="E446" s="241"/>
      <c r="F446" s="243" t="s">
        <v>424</v>
      </c>
      <c r="G446" s="241"/>
      <c r="H446" s="244">
        <v>68.248000000000005</v>
      </c>
      <c r="I446" s="245"/>
      <c r="J446" s="241"/>
      <c r="K446" s="241"/>
      <c r="L446" s="246"/>
      <c r="M446" s="247"/>
      <c r="N446" s="248"/>
      <c r="O446" s="248"/>
      <c r="P446" s="248"/>
      <c r="Q446" s="248"/>
      <c r="R446" s="248"/>
      <c r="S446" s="248"/>
      <c r="T446" s="249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0" t="s">
        <v>150</v>
      </c>
      <c r="AU446" s="250" t="s">
        <v>148</v>
      </c>
      <c r="AV446" s="14" t="s">
        <v>148</v>
      </c>
      <c r="AW446" s="14" t="s">
        <v>4</v>
      </c>
      <c r="AX446" s="14" t="s">
        <v>81</v>
      </c>
      <c r="AY446" s="250" t="s">
        <v>140</v>
      </c>
    </row>
    <row r="447" s="2" customFormat="1" ht="33" customHeight="1">
      <c r="A447" s="38"/>
      <c r="B447" s="39"/>
      <c r="C447" s="215" t="s">
        <v>425</v>
      </c>
      <c r="D447" s="215" t="s">
        <v>143</v>
      </c>
      <c r="E447" s="216" t="s">
        <v>426</v>
      </c>
      <c r="F447" s="217" t="s">
        <v>427</v>
      </c>
      <c r="G447" s="218" t="s">
        <v>146</v>
      </c>
      <c r="H447" s="219">
        <v>3.5920000000000001</v>
      </c>
      <c r="I447" s="220"/>
      <c r="J447" s="221">
        <f>ROUND(I447*H447,2)</f>
        <v>0</v>
      </c>
      <c r="K447" s="222"/>
      <c r="L447" s="44"/>
      <c r="M447" s="223" t="s">
        <v>1</v>
      </c>
      <c r="N447" s="224" t="s">
        <v>39</v>
      </c>
      <c r="O447" s="91"/>
      <c r="P447" s="225">
        <f>O447*H447</f>
        <v>0</v>
      </c>
      <c r="Q447" s="225">
        <v>0</v>
      </c>
      <c r="R447" s="225">
        <f>Q447*H447</f>
        <v>0</v>
      </c>
      <c r="S447" s="225">
        <v>0</v>
      </c>
      <c r="T447" s="226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27" t="s">
        <v>147</v>
      </c>
      <c r="AT447" s="227" t="s">
        <v>143</v>
      </c>
      <c r="AU447" s="227" t="s">
        <v>148</v>
      </c>
      <c r="AY447" s="17" t="s">
        <v>140</v>
      </c>
      <c r="BE447" s="228">
        <f>IF(N447="základní",J447,0)</f>
        <v>0</v>
      </c>
      <c r="BF447" s="228">
        <f>IF(N447="snížená",J447,0)</f>
        <v>0</v>
      </c>
      <c r="BG447" s="228">
        <f>IF(N447="zákl. přenesená",J447,0)</f>
        <v>0</v>
      </c>
      <c r="BH447" s="228">
        <f>IF(N447="sníž. přenesená",J447,0)</f>
        <v>0</v>
      </c>
      <c r="BI447" s="228">
        <f>IF(N447="nulová",J447,0)</f>
        <v>0</v>
      </c>
      <c r="BJ447" s="17" t="s">
        <v>148</v>
      </c>
      <c r="BK447" s="228">
        <f>ROUND(I447*H447,2)</f>
        <v>0</v>
      </c>
      <c r="BL447" s="17" t="s">
        <v>147</v>
      </c>
      <c r="BM447" s="227" t="s">
        <v>428</v>
      </c>
    </row>
    <row r="448" s="12" customFormat="1" ht="22.8" customHeight="1">
      <c r="A448" s="12"/>
      <c r="B448" s="199"/>
      <c r="C448" s="200"/>
      <c r="D448" s="201" t="s">
        <v>72</v>
      </c>
      <c r="E448" s="213" t="s">
        <v>429</v>
      </c>
      <c r="F448" s="213" t="s">
        <v>430</v>
      </c>
      <c r="G448" s="200"/>
      <c r="H448" s="200"/>
      <c r="I448" s="203"/>
      <c r="J448" s="214">
        <f>BK448</f>
        <v>0</v>
      </c>
      <c r="K448" s="200"/>
      <c r="L448" s="205"/>
      <c r="M448" s="206"/>
      <c r="N448" s="207"/>
      <c r="O448" s="207"/>
      <c r="P448" s="208">
        <f>SUM(P449:P451)</f>
        <v>0</v>
      </c>
      <c r="Q448" s="207"/>
      <c r="R448" s="208">
        <f>SUM(R449:R451)</f>
        <v>0</v>
      </c>
      <c r="S448" s="207"/>
      <c r="T448" s="209">
        <f>SUM(T449:T451)</f>
        <v>0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210" t="s">
        <v>81</v>
      </c>
      <c r="AT448" s="211" t="s">
        <v>72</v>
      </c>
      <c r="AU448" s="211" t="s">
        <v>81</v>
      </c>
      <c r="AY448" s="210" t="s">
        <v>140</v>
      </c>
      <c r="BK448" s="212">
        <f>SUM(BK449:BK451)</f>
        <v>0</v>
      </c>
    </row>
    <row r="449" s="2" customFormat="1" ht="24.15" customHeight="1">
      <c r="A449" s="38"/>
      <c r="B449" s="39"/>
      <c r="C449" s="215" t="s">
        <v>431</v>
      </c>
      <c r="D449" s="215" t="s">
        <v>143</v>
      </c>
      <c r="E449" s="216" t="s">
        <v>432</v>
      </c>
      <c r="F449" s="217" t="s">
        <v>433</v>
      </c>
      <c r="G449" s="218" t="s">
        <v>146</v>
      </c>
      <c r="H449" s="219">
        <v>4.633</v>
      </c>
      <c r="I449" s="220"/>
      <c r="J449" s="221">
        <f>ROUND(I449*H449,2)</f>
        <v>0</v>
      </c>
      <c r="K449" s="222"/>
      <c r="L449" s="44"/>
      <c r="M449" s="223" t="s">
        <v>1</v>
      </c>
      <c r="N449" s="224" t="s">
        <v>39</v>
      </c>
      <c r="O449" s="91"/>
      <c r="P449" s="225">
        <f>O449*H449</f>
        <v>0</v>
      </c>
      <c r="Q449" s="225">
        <v>0</v>
      </c>
      <c r="R449" s="225">
        <f>Q449*H449</f>
        <v>0</v>
      </c>
      <c r="S449" s="225">
        <v>0</v>
      </c>
      <c r="T449" s="226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27" t="s">
        <v>147</v>
      </c>
      <c r="AT449" s="227" t="s">
        <v>143</v>
      </c>
      <c r="AU449" s="227" t="s">
        <v>148</v>
      </c>
      <c r="AY449" s="17" t="s">
        <v>140</v>
      </c>
      <c r="BE449" s="228">
        <f>IF(N449="základní",J449,0)</f>
        <v>0</v>
      </c>
      <c r="BF449" s="228">
        <f>IF(N449="snížená",J449,0)</f>
        <v>0</v>
      </c>
      <c r="BG449" s="228">
        <f>IF(N449="zákl. přenesená",J449,0)</f>
        <v>0</v>
      </c>
      <c r="BH449" s="228">
        <f>IF(N449="sníž. přenesená",J449,0)</f>
        <v>0</v>
      </c>
      <c r="BI449" s="228">
        <f>IF(N449="nulová",J449,0)</f>
        <v>0</v>
      </c>
      <c r="BJ449" s="17" t="s">
        <v>148</v>
      </c>
      <c r="BK449" s="228">
        <f>ROUND(I449*H449,2)</f>
        <v>0</v>
      </c>
      <c r="BL449" s="17" t="s">
        <v>147</v>
      </c>
      <c r="BM449" s="227" t="s">
        <v>434</v>
      </c>
    </row>
    <row r="450" s="2" customFormat="1" ht="24.15" customHeight="1">
      <c r="A450" s="38"/>
      <c r="B450" s="39"/>
      <c r="C450" s="215" t="s">
        <v>435</v>
      </c>
      <c r="D450" s="215" t="s">
        <v>143</v>
      </c>
      <c r="E450" s="216" t="s">
        <v>436</v>
      </c>
      <c r="F450" s="217" t="s">
        <v>437</v>
      </c>
      <c r="G450" s="218" t="s">
        <v>146</v>
      </c>
      <c r="H450" s="219">
        <v>9.266</v>
      </c>
      <c r="I450" s="220"/>
      <c r="J450" s="221">
        <f>ROUND(I450*H450,2)</f>
        <v>0</v>
      </c>
      <c r="K450" s="222"/>
      <c r="L450" s="44"/>
      <c r="M450" s="223" t="s">
        <v>1</v>
      </c>
      <c r="N450" s="224" t="s">
        <v>39</v>
      </c>
      <c r="O450" s="91"/>
      <c r="P450" s="225">
        <f>O450*H450</f>
        <v>0</v>
      </c>
      <c r="Q450" s="225">
        <v>0</v>
      </c>
      <c r="R450" s="225">
        <f>Q450*H450</f>
        <v>0</v>
      </c>
      <c r="S450" s="225">
        <v>0</v>
      </c>
      <c r="T450" s="226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7" t="s">
        <v>147</v>
      </c>
      <c r="AT450" s="227" t="s">
        <v>143</v>
      </c>
      <c r="AU450" s="227" t="s">
        <v>148</v>
      </c>
      <c r="AY450" s="17" t="s">
        <v>140</v>
      </c>
      <c r="BE450" s="228">
        <f>IF(N450="základní",J450,0)</f>
        <v>0</v>
      </c>
      <c r="BF450" s="228">
        <f>IF(N450="snížená",J450,0)</f>
        <v>0</v>
      </c>
      <c r="BG450" s="228">
        <f>IF(N450="zákl. přenesená",J450,0)</f>
        <v>0</v>
      </c>
      <c r="BH450" s="228">
        <f>IF(N450="sníž. přenesená",J450,0)</f>
        <v>0</v>
      </c>
      <c r="BI450" s="228">
        <f>IF(N450="nulová",J450,0)</f>
        <v>0</v>
      </c>
      <c r="BJ450" s="17" t="s">
        <v>148</v>
      </c>
      <c r="BK450" s="228">
        <f>ROUND(I450*H450,2)</f>
        <v>0</v>
      </c>
      <c r="BL450" s="17" t="s">
        <v>147</v>
      </c>
      <c r="BM450" s="227" t="s">
        <v>438</v>
      </c>
    </row>
    <row r="451" s="14" customFormat="1">
      <c r="A451" s="14"/>
      <c r="B451" s="240"/>
      <c r="C451" s="241"/>
      <c r="D451" s="231" t="s">
        <v>150</v>
      </c>
      <c r="E451" s="241"/>
      <c r="F451" s="243" t="s">
        <v>439</v>
      </c>
      <c r="G451" s="241"/>
      <c r="H451" s="244">
        <v>9.266</v>
      </c>
      <c r="I451" s="245"/>
      <c r="J451" s="241"/>
      <c r="K451" s="241"/>
      <c r="L451" s="246"/>
      <c r="M451" s="247"/>
      <c r="N451" s="248"/>
      <c r="O451" s="248"/>
      <c r="P451" s="248"/>
      <c r="Q451" s="248"/>
      <c r="R451" s="248"/>
      <c r="S451" s="248"/>
      <c r="T451" s="249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0" t="s">
        <v>150</v>
      </c>
      <c r="AU451" s="250" t="s">
        <v>148</v>
      </c>
      <c r="AV451" s="14" t="s">
        <v>148</v>
      </c>
      <c r="AW451" s="14" t="s">
        <v>4</v>
      </c>
      <c r="AX451" s="14" t="s">
        <v>81</v>
      </c>
      <c r="AY451" s="250" t="s">
        <v>140</v>
      </c>
    </row>
    <row r="452" s="12" customFormat="1" ht="25.92" customHeight="1">
      <c r="A452" s="12"/>
      <c r="B452" s="199"/>
      <c r="C452" s="200"/>
      <c r="D452" s="201" t="s">
        <v>72</v>
      </c>
      <c r="E452" s="202" t="s">
        <v>440</v>
      </c>
      <c r="F452" s="202" t="s">
        <v>441</v>
      </c>
      <c r="G452" s="200"/>
      <c r="H452" s="200"/>
      <c r="I452" s="203"/>
      <c r="J452" s="204">
        <f>BK452</f>
        <v>0</v>
      </c>
      <c r="K452" s="200"/>
      <c r="L452" s="205"/>
      <c r="M452" s="206"/>
      <c r="N452" s="207"/>
      <c r="O452" s="207"/>
      <c r="P452" s="208">
        <f>P453+P477+P541+P630+P698+P705+P710+P720+P744+P1068+P1107+P1124+P1156+P1227+P1244+P1305+P1331+P1424+P1500+P1546+P1747</f>
        <v>0</v>
      </c>
      <c r="Q452" s="207"/>
      <c r="R452" s="208">
        <f>R453+R477+R541+R630+R698+R705+R710+R720+R744+R1068+R1107+R1124+R1156+R1227+R1244+R1305+R1331+R1424+R1500+R1546+R1747</f>
        <v>2.0078440999999998</v>
      </c>
      <c r="S452" s="207"/>
      <c r="T452" s="209">
        <f>T453+T477+T541+T630+T698+T705+T710+T720+T744+T1068+T1107+T1124+T1156+T1227+T1244+T1305+T1331+T1424+T1500+T1546+T1747</f>
        <v>1.97375572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210" t="s">
        <v>148</v>
      </c>
      <c r="AT452" s="211" t="s">
        <v>72</v>
      </c>
      <c r="AU452" s="211" t="s">
        <v>73</v>
      </c>
      <c r="AY452" s="210" t="s">
        <v>140</v>
      </c>
      <c r="BK452" s="212">
        <f>BK453+BK477+BK541+BK630+BK698+BK705+BK710+BK720+BK744+BK1068+BK1107+BK1124+BK1156+BK1227+BK1244+BK1305+BK1331+BK1424+BK1500+BK1546+BK1747</f>
        <v>0</v>
      </c>
    </row>
    <row r="453" s="12" customFormat="1" ht="22.8" customHeight="1">
      <c r="A453" s="12"/>
      <c r="B453" s="199"/>
      <c r="C453" s="200"/>
      <c r="D453" s="201" t="s">
        <v>72</v>
      </c>
      <c r="E453" s="213" t="s">
        <v>442</v>
      </c>
      <c r="F453" s="213" t="s">
        <v>443</v>
      </c>
      <c r="G453" s="200"/>
      <c r="H453" s="200"/>
      <c r="I453" s="203"/>
      <c r="J453" s="214">
        <f>BK453</f>
        <v>0</v>
      </c>
      <c r="K453" s="200"/>
      <c r="L453" s="205"/>
      <c r="M453" s="206"/>
      <c r="N453" s="207"/>
      <c r="O453" s="207"/>
      <c r="P453" s="208">
        <f>SUM(P454:P476)</f>
        <v>0</v>
      </c>
      <c r="Q453" s="207"/>
      <c r="R453" s="208">
        <f>SUM(R454:R476)</f>
        <v>0.034148009999999999</v>
      </c>
      <c r="S453" s="207"/>
      <c r="T453" s="209">
        <f>SUM(T454:T476)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10" t="s">
        <v>148</v>
      </c>
      <c r="AT453" s="211" t="s">
        <v>72</v>
      </c>
      <c r="AU453" s="211" t="s">
        <v>81</v>
      </c>
      <c r="AY453" s="210" t="s">
        <v>140</v>
      </c>
      <c r="BK453" s="212">
        <f>SUM(BK454:BK476)</f>
        <v>0</v>
      </c>
    </row>
    <row r="454" s="2" customFormat="1" ht="24.15" customHeight="1">
      <c r="A454" s="38"/>
      <c r="B454" s="39"/>
      <c r="C454" s="215" t="s">
        <v>444</v>
      </c>
      <c r="D454" s="215" t="s">
        <v>143</v>
      </c>
      <c r="E454" s="216" t="s">
        <v>445</v>
      </c>
      <c r="F454" s="217" t="s">
        <v>446</v>
      </c>
      <c r="G454" s="218" t="s">
        <v>190</v>
      </c>
      <c r="H454" s="219">
        <v>8.5739999999999998</v>
      </c>
      <c r="I454" s="220"/>
      <c r="J454" s="221">
        <f>ROUND(I454*H454,2)</f>
        <v>0</v>
      </c>
      <c r="K454" s="222"/>
      <c r="L454" s="44"/>
      <c r="M454" s="223" t="s">
        <v>1</v>
      </c>
      <c r="N454" s="224" t="s">
        <v>39</v>
      </c>
      <c r="O454" s="91"/>
      <c r="P454" s="225">
        <f>O454*H454</f>
        <v>0</v>
      </c>
      <c r="Q454" s="225">
        <v>0</v>
      </c>
      <c r="R454" s="225">
        <f>Q454*H454</f>
        <v>0</v>
      </c>
      <c r="S454" s="225">
        <v>0</v>
      </c>
      <c r="T454" s="226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27" t="s">
        <v>447</v>
      </c>
      <c r="AT454" s="227" t="s">
        <v>143</v>
      </c>
      <c r="AU454" s="227" t="s">
        <v>148</v>
      </c>
      <c r="AY454" s="17" t="s">
        <v>140</v>
      </c>
      <c r="BE454" s="228">
        <f>IF(N454="základní",J454,0)</f>
        <v>0</v>
      </c>
      <c r="BF454" s="228">
        <f>IF(N454="snížená",J454,0)</f>
        <v>0</v>
      </c>
      <c r="BG454" s="228">
        <f>IF(N454="zákl. přenesená",J454,0)</f>
        <v>0</v>
      </c>
      <c r="BH454" s="228">
        <f>IF(N454="sníž. přenesená",J454,0)</f>
        <v>0</v>
      </c>
      <c r="BI454" s="228">
        <f>IF(N454="nulová",J454,0)</f>
        <v>0</v>
      </c>
      <c r="BJ454" s="17" t="s">
        <v>148</v>
      </c>
      <c r="BK454" s="228">
        <f>ROUND(I454*H454,2)</f>
        <v>0</v>
      </c>
      <c r="BL454" s="17" t="s">
        <v>447</v>
      </c>
      <c r="BM454" s="227" t="s">
        <v>448</v>
      </c>
    </row>
    <row r="455" s="13" customFormat="1">
      <c r="A455" s="13"/>
      <c r="B455" s="229"/>
      <c r="C455" s="230"/>
      <c r="D455" s="231" t="s">
        <v>150</v>
      </c>
      <c r="E455" s="232" t="s">
        <v>1</v>
      </c>
      <c r="F455" s="233" t="s">
        <v>449</v>
      </c>
      <c r="G455" s="230"/>
      <c r="H455" s="232" t="s">
        <v>1</v>
      </c>
      <c r="I455" s="234"/>
      <c r="J455" s="230"/>
      <c r="K455" s="230"/>
      <c r="L455" s="235"/>
      <c r="M455" s="236"/>
      <c r="N455" s="237"/>
      <c r="O455" s="237"/>
      <c r="P455" s="237"/>
      <c r="Q455" s="237"/>
      <c r="R455" s="237"/>
      <c r="S455" s="237"/>
      <c r="T455" s="238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9" t="s">
        <v>150</v>
      </c>
      <c r="AU455" s="239" t="s">
        <v>148</v>
      </c>
      <c r="AV455" s="13" t="s">
        <v>81</v>
      </c>
      <c r="AW455" s="13" t="s">
        <v>30</v>
      </c>
      <c r="AX455" s="13" t="s">
        <v>73</v>
      </c>
      <c r="AY455" s="239" t="s">
        <v>140</v>
      </c>
    </row>
    <row r="456" s="14" customFormat="1">
      <c r="A456" s="14"/>
      <c r="B456" s="240"/>
      <c r="C456" s="241"/>
      <c r="D456" s="231" t="s">
        <v>150</v>
      </c>
      <c r="E456" s="242" t="s">
        <v>1</v>
      </c>
      <c r="F456" s="243" t="s">
        <v>450</v>
      </c>
      <c r="G456" s="241"/>
      <c r="H456" s="244">
        <v>6.3739999999999997</v>
      </c>
      <c r="I456" s="245"/>
      <c r="J456" s="241"/>
      <c r="K456" s="241"/>
      <c r="L456" s="246"/>
      <c r="M456" s="247"/>
      <c r="N456" s="248"/>
      <c r="O456" s="248"/>
      <c r="P456" s="248"/>
      <c r="Q456" s="248"/>
      <c r="R456" s="248"/>
      <c r="S456" s="248"/>
      <c r="T456" s="249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0" t="s">
        <v>150</v>
      </c>
      <c r="AU456" s="250" t="s">
        <v>148</v>
      </c>
      <c r="AV456" s="14" t="s">
        <v>148</v>
      </c>
      <c r="AW456" s="14" t="s">
        <v>30</v>
      </c>
      <c r="AX456" s="14" t="s">
        <v>73</v>
      </c>
      <c r="AY456" s="250" t="s">
        <v>140</v>
      </c>
    </row>
    <row r="457" s="14" customFormat="1">
      <c r="A457" s="14"/>
      <c r="B457" s="240"/>
      <c r="C457" s="241"/>
      <c r="D457" s="231" t="s">
        <v>150</v>
      </c>
      <c r="E457" s="242" t="s">
        <v>1</v>
      </c>
      <c r="F457" s="243" t="s">
        <v>451</v>
      </c>
      <c r="G457" s="241"/>
      <c r="H457" s="244">
        <v>2.2000000000000002</v>
      </c>
      <c r="I457" s="245"/>
      <c r="J457" s="241"/>
      <c r="K457" s="241"/>
      <c r="L457" s="246"/>
      <c r="M457" s="247"/>
      <c r="N457" s="248"/>
      <c r="O457" s="248"/>
      <c r="P457" s="248"/>
      <c r="Q457" s="248"/>
      <c r="R457" s="248"/>
      <c r="S457" s="248"/>
      <c r="T457" s="249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0" t="s">
        <v>150</v>
      </c>
      <c r="AU457" s="250" t="s">
        <v>148</v>
      </c>
      <c r="AV457" s="14" t="s">
        <v>148</v>
      </c>
      <c r="AW457" s="14" t="s">
        <v>30</v>
      </c>
      <c r="AX457" s="14" t="s">
        <v>73</v>
      </c>
      <c r="AY457" s="250" t="s">
        <v>140</v>
      </c>
    </row>
    <row r="458" s="15" customFormat="1">
      <c r="A458" s="15"/>
      <c r="B458" s="251"/>
      <c r="C458" s="252"/>
      <c r="D458" s="231" t="s">
        <v>150</v>
      </c>
      <c r="E458" s="253" t="s">
        <v>1</v>
      </c>
      <c r="F458" s="254" t="s">
        <v>153</v>
      </c>
      <c r="G458" s="252"/>
      <c r="H458" s="255">
        <v>8.5739999999999998</v>
      </c>
      <c r="I458" s="256"/>
      <c r="J458" s="252"/>
      <c r="K458" s="252"/>
      <c r="L458" s="257"/>
      <c r="M458" s="258"/>
      <c r="N458" s="259"/>
      <c r="O458" s="259"/>
      <c r="P458" s="259"/>
      <c r="Q458" s="259"/>
      <c r="R458" s="259"/>
      <c r="S458" s="259"/>
      <c r="T458" s="260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1" t="s">
        <v>150</v>
      </c>
      <c r="AU458" s="261" t="s">
        <v>148</v>
      </c>
      <c r="AV458" s="15" t="s">
        <v>147</v>
      </c>
      <c r="AW458" s="15" t="s">
        <v>30</v>
      </c>
      <c r="AX458" s="15" t="s">
        <v>81</v>
      </c>
      <c r="AY458" s="261" t="s">
        <v>140</v>
      </c>
    </row>
    <row r="459" s="2" customFormat="1" ht="16.5" customHeight="1">
      <c r="A459" s="38"/>
      <c r="B459" s="39"/>
      <c r="C459" s="262" t="s">
        <v>452</v>
      </c>
      <c r="D459" s="262" t="s">
        <v>154</v>
      </c>
      <c r="E459" s="263" t="s">
        <v>453</v>
      </c>
      <c r="F459" s="264" t="s">
        <v>454</v>
      </c>
      <c r="G459" s="265" t="s">
        <v>190</v>
      </c>
      <c r="H459" s="266">
        <v>9.4309999999999992</v>
      </c>
      <c r="I459" s="267"/>
      <c r="J459" s="268">
        <f>ROUND(I459*H459,2)</f>
        <v>0</v>
      </c>
      <c r="K459" s="269"/>
      <c r="L459" s="270"/>
      <c r="M459" s="271" t="s">
        <v>1</v>
      </c>
      <c r="N459" s="272" t="s">
        <v>39</v>
      </c>
      <c r="O459" s="91"/>
      <c r="P459" s="225">
        <f>O459*H459</f>
        <v>0</v>
      </c>
      <c r="Q459" s="225">
        <v>3.0000000000000001E-05</v>
      </c>
      <c r="R459" s="225">
        <f>Q459*H459</f>
        <v>0.00028292999999999998</v>
      </c>
      <c r="S459" s="225">
        <v>0</v>
      </c>
      <c r="T459" s="226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27" t="s">
        <v>359</v>
      </c>
      <c r="AT459" s="227" t="s">
        <v>154</v>
      </c>
      <c r="AU459" s="227" t="s">
        <v>148</v>
      </c>
      <c r="AY459" s="17" t="s">
        <v>140</v>
      </c>
      <c r="BE459" s="228">
        <f>IF(N459="základní",J459,0)</f>
        <v>0</v>
      </c>
      <c r="BF459" s="228">
        <f>IF(N459="snížená",J459,0)</f>
        <v>0</v>
      </c>
      <c r="BG459" s="228">
        <f>IF(N459="zákl. přenesená",J459,0)</f>
        <v>0</v>
      </c>
      <c r="BH459" s="228">
        <f>IF(N459="sníž. přenesená",J459,0)</f>
        <v>0</v>
      </c>
      <c r="BI459" s="228">
        <f>IF(N459="nulová",J459,0)</f>
        <v>0</v>
      </c>
      <c r="BJ459" s="17" t="s">
        <v>148</v>
      </c>
      <c r="BK459" s="228">
        <f>ROUND(I459*H459,2)</f>
        <v>0</v>
      </c>
      <c r="BL459" s="17" t="s">
        <v>447</v>
      </c>
      <c r="BM459" s="227" t="s">
        <v>455</v>
      </c>
    </row>
    <row r="460" s="14" customFormat="1">
      <c r="A460" s="14"/>
      <c r="B460" s="240"/>
      <c r="C460" s="241"/>
      <c r="D460" s="231" t="s">
        <v>150</v>
      </c>
      <c r="E460" s="242" t="s">
        <v>1</v>
      </c>
      <c r="F460" s="243" t="s">
        <v>456</v>
      </c>
      <c r="G460" s="241"/>
      <c r="H460" s="244">
        <v>8.5739999999999998</v>
      </c>
      <c r="I460" s="245"/>
      <c r="J460" s="241"/>
      <c r="K460" s="241"/>
      <c r="L460" s="246"/>
      <c r="M460" s="247"/>
      <c r="N460" s="248"/>
      <c r="O460" s="248"/>
      <c r="P460" s="248"/>
      <c r="Q460" s="248"/>
      <c r="R460" s="248"/>
      <c r="S460" s="248"/>
      <c r="T460" s="249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0" t="s">
        <v>150</v>
      </c>
      <c r="AU460" s="250" t="s">
        <v>148</v>
      </c>
      <c r="AV460" s="14" t="s">
        <v>148</v>
      </c>
      <c r="AW460" s="14" t="s">
        <v>30</v>
      </c>
      <c r="AX460" s="14" t="s">
        <v>81</v>
      </c>
      <c r="AY460" s="250" t="s">
        <v>140</v>
      </c>
    </row>
    <row r="461" s="14" customFormat="1">
      <c r="A461" s="14"/>
      <c r="B461" s="240"/>
      <c r="C461" s="241"/>
      <c r="D461" s="231" t="s">
        <v>150</v>
      </c>
      <c r="E461" s="241"/>
      <c r="F461" s="243" t="s">
        <v>457</v>
      </c>
      <c r="G461" s="241"/>
      <c r="H461" s="244">
        <v>9.4309999999999992</v>
      </c>
      <c r="I461" s="245"/>
      <c r="J461" s="241"/>
      <c r="K461" s="241"/>
      <c r="L461" s="246"/>
      <c r="M461" s="247"/>
      <c r="N461" s="248"/>
      <c r="O461" s="248"/>
      <c r="P461" s="248"/>
      <c r="Q461" s="248"/>
      <c r="R461" s="248"/>
      <c r="S461" s="248"/>
      <c r="T461" s="249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0" t="s">
        <v>150</v>
      </c>
      <c r="AU461" s="250" t="s">
        <v>148</v>
      </c>
      <c r="AV461" s="14" t="s">
        <v>148</v>
      </c>
      <c r="AW461" s="14" t="s">
        <v>4</v>
      </c>
      <c r="AX461" s="14" t="s">
        <v>81</v>
      </c>
      <c r="AY461" s="250" t="s">
        <v>140</v>
      </c>
    </row>
    <row r="462" s="2" customFormat="1" ht="24.15" customHeight="1">
      <c r="A462" s="38"/>
      <c r="B462" s="39"/>
      <c r="C462" s="215" t="s">
        <v>400</v>
      </c>
      <c r="D462" s="215" t="s">
        <v>143</v>
      </c>
      <c r="E462" s="216" t="s">
        <v>458</v>
      </c>
      <c r="F462" s="217" t="s">
        <v>459</v>
      </c>
      <c r="G462" s="218" t="s">
        <v>162</v>
      </c>
      <c r="H462" s="219">
        <v>4</v>
      </c>
      <c r="I462" s="220"/>
      <c r="J462" s="221">
        <f>ROUND(I462*H462,2)</f>
        <v>0</v>
      </c>
      <c r="K462" s="222"/>
      <c r="L462" s="44"/>
      <c r="M462" s="223" t="s">
        <v>1</v>
      </c>
      <c r="N462" s="224" t="s">
        <v>39</v>
      </c>
      <c r="O462" s="91"/>
      <c r="P462" s="225">
        <f>O462*H462</f>
        <v>0</v>
      </c>
      <c r="Q462" s="225">
        <v>0</v>
      </c>
      <c r="R462" s="225">
        <f>Q462*H462</f>
        <v>0</v>
      </c>
      <c r="S462" s="225">
        <v>0</v>
      </c>
      <c r="T462" s="226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7" t="s">
        <v>447</v>
      </c>
      <c r="AT462" s="227" t="s">
        <v>143</v>
      </c>
      <c r="AU462" s="227" t="s">
        <v>148</v>
      </c>
      <c r="AY462" s="17" t="s">
        <v>140</v>
      </c>
      <c r="BE462" s="228">
        <f>IF(N462="základní",J462,0)</f>
        <v>0</v>
      </c>
      <c r="BF462" s="228">
        <f>IF(N462="snížená",J462,0)</f>
        <v>0</v>
      </c>
      <c r="BG462" s="228">
        <f>IF(N462="zákl. přenesená",J462,0)</f>
        <v>0</v>
      </c>
      <c r="BH462" s="228">
        <f>IF(N462="sníž. přenesená",J462,0)</f>
        <v>0</v>
      </c>
      <c r="BI462" s="228">
        <f>IF(N462="nulová",J462,0)</f>
        <v>0</v>
      </c>
      <c r="BJ462" s="17" t="s">
        <v>148</v>
      </c>
      <c r="BK462" s="228">
        <f>ROUND(I462*H462,2)</f>
        <v>0</v>
      </c>
      <c r="BL462" s="17" t="s">
        <v>447</v>
      </c>
      <c r="BM462" s="227" t="s">
        <v>460</v>
      </c>
    </row>
    <row r="463" s="14" customFormat="1">
      <c r="A463" s="14"/>
      <c r="B463" s="240"/>
      <c r="C463" s="241"/>
      <c r="D463" s="231" t="s">
        <v>150</v>
      </c>
      <c r="E463" s="242" t="s">
        <v>1</v>
      </c>
      <c r="F463" s="243" t="s">
        <v>147</v>
      </c>
      <c r="G463" s="241"/>
      <c r="H463" s="244">
        <v>4</v>
      </c>
      <c r="I463" s="245"/>
      <c r="J463" s="241"/>
      <c r="K463" s="241"/>
      <c r="L463" s="246"/>
      <c r="M463" s="247"/>
      <c r="N463" s="248"/>
      <c r="O463" s="248"/>
      <c r="P463" s="248"/>
      <c r="Q463" s="248"/>
      <c r="R463" s="248"/>
      <c r="S463" s="248"/>
      <c r="T463" s="249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0" t="s">
        <v>150</v>
      </c>
      <c r="AU463" s="250" t="s">
        <v>148</v>
      </c>
      <c r="AV463" s="14" t="s">
        <v>148</v>
      </c>
      <c r="AW463" s="14" t="s">
        <v>30</v>
      </c>
      <c r="AX463" s="14" t="s">
        <v>81</v>
      </c>
      <c r="AY463" s="250" t="s">
        <v>140</v>
      </c>
    </row>
    <row r="464" s="2" customFormat="1" ht="16.5" customHeight="1">
      <c r="A464" s="38"/>
      <c r="B464" s="39"/>
      <c r="C464" s="262" t="s">
        <v>461</v>
      </c>
      <c r="D464" s="262" t="s">
        <v>154</v>
      </c>
      <c r="E464" s="263" t="s">
        <v>462</v>
      </c>
      <c r="F464" s="264" t="s">
        <v>463</v>
      </c>
      <c r="G464" s="265" t="s">
        <v>162</v>
      </c>
      <c r="H464" s="266">
        <v>4.0019999999999998</v>
      </c>
      <c r="I464" s="267"/>
      <c r="J464" s="268">
        <f>ROUND(I464*H464,2)</f>
        <v>0</v>
      </c>
      <c r="K464" s="269"/>
      <c r="L464" s="270"/>
      <c r="M464" s="271" t="s">
        <v>1</v>
      </c>
      <c r="N464" s="272" t="s">
        <v>39</v>
      </c>
      <c r="O464" s="91"/>
      <c r="P464" s="225">
        <f>O464*H464</f>
        <v>0</v>
      </c>
      <c r="Q464" s="225">
        <v>4.0000000000000003E-05</v>
      </c>
      <c r="R464" s="225">
        <f>Q464*H464</f>
        <v>0.00016008</v>
      </c>
      <c r="S464" s="225">
        <v>0</v>
      </c>
      <c r="T464" s="226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7" t="s">
        <v>359</v>
      </c>
      <c r="AT464" s="227" t="s">
        <v>154</v>
      </c>
      <c r="AU464" s="227" t="s">
        <v>148</v>
      </c>
      <c r="AY464" s="17" t="s">
        <v>140</v>
      </c>
      <c r="BE464" s="228">
        <f>IF(N464="základní",J464,0)</f>
        <v>0</v>
      </c>
      <c r="BF464" s="228">
        <f>IF(N464="snížená",J464,0)</f>
        <v>0</v>
      </c>
      <c r="BG464" s="228">
        <f>IF(N464="zákl. přenesená",J464,0)</f>
        <v>0</v>
      </c>
      <c r="BH464" s="228">
        <f>IF(N464="sníž. přenesená",J464,0)</f>
        <v>0</v>
      </c>
      <c r="BI464" s="228">
        <f>IF(N464="nulová",J464,0)</f>
        <v>0</v>
      </c>
      <c r="BJ464" s="17" t="s">
        <v>148</v>
      </c>
      <c r="BK464" s="228">
        <f>ROUND(I464*H464,2)</f>
        <v>0</v>
      </c>
      <c r="BL464" s="17" t="s">
        <v>447</v>
      </c>
      <c r="BM464" s="227" t="s">
        <v>464</v>
      </c>
    </row>
    <row r="465" s="2" customFormat="1" ht="33" customHeight="1">
      <c r="A465" s="38"/>
      <c r="B465" s="39"/>
      <c r="C465" s="215" t="s">
        <v>465</v>
      </c>
      <c r="D465" s="215" t="s">
        <v>143</v>
      </c>
      <c r="E465" s="216" t="s">
        <v>466</v>
      </c>
      <c r="F465" s="217" t="s">
        <v>467</v>
      </c>
      <c r="G465" s="218" t="s">
        <v>168</v>
      </c>
      <c r="H465" s="219">
        <v>2.4529999999999998</v>
      </c>
      <c r="I465" s="220"/>
      <c r="J465" s="221">
        <f>ROUND(I465*H465,2)</f>
        <v>0</v>
      </c>
      <c r="K465" s="222"/>
      <c r="L465" s="44"/>
      <c r="M465" s="223" t="s">
        <v>1</v>
      </c>
      <c r="N465" s="224" t="s">
        <v>39</v>
      </c>
      <c r="O465" s="91"/>
      <c r="P465" s="225">
        <f>O465*H465</f>
        <v>0</v>
      </c>
      <c r="Q465" s="225">
        <v>0.0044999999999999997</v>
      </c>
      <c r="R465" s="225">
        <f>Q465*H465</f>
        <v>0.011038499999999998</v>
      </c>
      <c r="S465" s="225">
        <v>0</v>
      </c>
      <c r="T465" s="226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27" t="s">
        <v>447</v>
      </c>
      <c r="AT465" s="227" t="s">
        <v>143</v>
      </c>
      <c r="AU465" s="227" t="s">
        <v>148</v>
      </c>
      <c r="AY465" s="17" t="s">
        <v>140</v>
      </c>
      <c r="BE465" s="228">
        <f>IF(N465="základní",J465,0)</f>
        <v>0</v>
      </c>
      <c r="BF465" s="228">
        <f>IF(N465="snížená",J465,0)</f>
        <v>0</v>
      </c>
      <c r="BG465" s="228">
        <f>IF(N465="zákl. přenesená",J465,0)</f>
        <v>0</v>
      </c>
      <c r="BH465" s="228">
        <f>IF(N465="sníž. přenesená",J465,0)</f>
        <v>0</v>
      </c>
      <c r="BI465" s="228">
        <f>IF(N465="nulová",J465,0)</f>
        <v>0</v>
      </c>
      <c r="BJ465" s="17" t="s">
        <v>148</v>
      </c>
      <c r="BK465" s="228">
        <f>ROUND(I465*H465,2)</f>
        <v>0</v>
      </c>
      <c r="BL465" s="17" t="s">
        <v>447</v>
      </c>
      <c r="BM465" s="227" t="s">
        <v>468</v>
      </c>
    </row>
    <row r="466" s="13" customFormat="1">
      <c r="A466" s="13"/>
      <c r="B466" s="229"/>
      <c r="C466" s="230"/>
      <c r="D466" s="231" t="s">
        <v>150</v>
      </c>
      <c r="E466" s="232" t="s">
        <v>1</v>
      </c>
      <c r="F466" s="233" t="s">
        <v>469</v>
      </c>
      <c r="G466" s="230"/>
      <c r="H466" s="232" t="s">
        <v>1</v>
      </c>
      <c r="I466" s="234"/>
      <c r="J466" s="230"/>
      <c r="K466" s="230"/>
      <c r="L466" s="235"/>
      <c r="M466" s="236"/>
      <c r="N466" s="237"/>
      <c r="O466" s="237"/>
      <c r="P466" s="237"/>
      <c r="Q466" s="237"/>
      <c r="R466" s="237"/>
      <c r="S466" s="237"/>
      <c r="T466" s="23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9" t="s">
        <v>150</v>
      </c>
      <c r="AU466" s="239" t="s">
        <v>148</v>
      </c>
      <c r="AV466" s="13" t="s">
        <v>81</v>
      </c>
      <c r="AW466" s="13" t="s">
        <v>30</v>
      </c>
      <c r="AX466" s="13" t="s">
        <v>73</v>
      </c>
      <c r="AY466" s="239" t="s">
        <v>140</v>
      </c>
    </row>
    <row r="467" s="14" customFormat="1">
      <c r="A467" s="14"/>
      <c r="B467" s="240"/>
      <c r="C467" s="241"/>
      <c r="D467" s="231" t="s">
        <v>150</v>
      </c>
      <c r="E467" s="242" t="s">
        <v>1</v>
      </c>
      <c r="F467" s="243" t="s">
        <v>323</v>
      </c>
      <c r="G467" s="241"/>
      <c r="H467" s="244">
        <v>2.4529999999999998</v>
      </c>
      <c r="I467" s="245"/>
      <c r="J467" s="241"/>
      <c r="K467" s="241"/>
      <c r="L467" s="246"/>
      <c r="M467" s="247"/>
      <c r="N467" s="248"/>
      <c r="O467" s="248"/>
      <c r="P467" s="248"/>
      <c r="Q467" s="248"/>
      <c r="R467" s="248"/>
      <c r="S467" s="248"/>
      <c r="T467" s="249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0" t="s">
        <v>150</v>
      </c>
      <c r="AU467" s="250" t="s">
        <v>148</v>
      </c>
      <c r="AV467" s="14" t="s">
        <v>148</v>
      </c>
      <c r="AW467" s="14" t="s">
        <v>30</v>
      </c>
      <c r="AX467" s="14" t="s">
        <v>73</v>
      </c>
      <c r="AY467" s="250" t="s">
        <v>140</v>
      </c>
    </row>
    <row r="468" s="15" customFormat="1">
      <c r="A468" s="15"/>
      <c r="B468" s="251"/>
      <c r="C468" s="252"/>
      <c r="D468" s="231" t="s">
        <v>150</v>
      </c>
      <c r="E468" s="253" t="s">
        <v>1</v>
      </c>
      <c r="F468" s="254" t="s">
        <v>153</v>
      </c>
      <c r="G468" s="252"/>
      <c r="H468" s="255">
        <v>2.4529999999999998</v>
      </c>
      <c r="I468" s="256"/>
      <c r="J468" s="252"/>
      <c r="K468" s="252"/>
      <c r="L468" s="257"/>
      <c r="M468" s="258"/>
      <c r="N468" s="259"/>
      <c r="O468" s="259"/>
      <c r="P468" s="259"/>
      <c r="Q468" s="259"/>
      <c r="R468" s="259"/>
      <c r="S468" s="259"/>
      <c r="T468" s="260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1" t="s">
        <v>150</v>
      </c>
      <c r="AU468" s="261" t="s">
        <v>148</v>
      </c>
      <c r="AV468" s="15" t="s">
        <v>147</v>
      </c>
      <c r="AW468" s="15" t="s">
        <v>30</v>
      </c>
      <c r="AX468" s="15" t="s">
        <v>81</v>
      </c>
      <c r="AY468" s="261" t="s">
        <v>140</v>
      </c>
    </row>
    <row r="469" s="2" customFormat="1" ht="24.15" customHeight="1">
      <c r="A469" s="38"/>
      <c r="B469" s="39"/>
      <c r="C469" s="215" t="s">
        <v>470</v>
      </c>
      <c r="D469" s="215" t="s">
        <v>143</v>
      </c>
      <c r="E469" s="216" t="s">
        <v>471</v>
      </c>
      <c r="F469" s="217" t="s">
        <v>472</v>
      </c>
      <c r="G469" s="218" t="s">
        <v>168</v>
      </c>
      <c r="H469" s="219">
        <v>5.0369999999999999</v>
      </c>
      <c r="I469" s="220"/>
      <c r="J469" s="221">
        <f>ROUND(I469*H469,2)</f>
        <v>0</v>
      </c>
      <c r="K469" s="222"/>
      <c r="L469" s="44"/>
      <c r="M469" s="223" t="s">
        <v>1</v>
      </c>
      <c r="N469" s="224" t="s">
        <v>39</v>
      </c>
      <c r="O469" s="91"/>
      <c r="P469" s="225">
        <f>O469*H469</f>
        <v>0</v>
      </c>
      <c r="Q469" s="225">
        <v>0.0044999999999999997</v>
      </c>
      <c r="R469" s="225">
        <f>Q469*H469</f>
        <v>0.022666499999999999</v>
      </c>
      <c r="S469" s="225">
        <v>0</v>
      </c>
      <c r="T469" s="226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7" t="s">
        <v>447</v>
      </c>
      <c r="AT469" s="227" t="s">
        <v>143</v>
      </c>
      <c r="AU469" s="227" t="s">
        <v>148</v>
      </c>
      <c r="AY469" s="17" t="s">
        <v>140</v>
      </c>
      <c r="BE469" s="228">
        <f>IF(N469="základní",J469,0)</f>
        <v>0</v>
      </c>
      <c r="BF469" s="228">
        <f>IF(N469="snížená",J469,0)</f>
        <v>0</v>
      </c>
      <c r="BG469" s="228">
        <f>IF(N469="zákl. přenesená",J469,0)</f>
        <v>0</v>
      </c>
      <c r="BH469" s="228">
        <f>IF(N469="sníž. přenesená",J469,0)</f>
        <v>0</v>
      </c>
      <c r="BI469" s="228">
        <f>IF(N469="nulová",J469,0)</f>
        <v>0</v>
      </c>
      <c r="BJ469" s="17" t="s">
        <v>148</v>
      </c>
      <c r="BK469" s="228">
        <f>ROUND(I469*H469,2)</f>
        <v>0</v>
      </c>
      <c r="BL469" s="17" t="s">
        <v>447</v>
      </c>
      <c r="BM469" s="227" t="s">
        <v>473</v>
      </c>
    </row>
    <row r="470" s="13" customFormat="1">
      <c r="A470" s="13"/>
      <c r="B470" s="229"/>
      <c r="C470" s="230"/>
      <c r="D470" s="231" t="s">
        <v>150</v>
      </c>
      <c r="E470" s="232" t="s">
        <v>1</v>
      </c>
      <c r="F470" s="233" t="s">
        <v>474</v>
      </c>
      <c r="G470" s="230"/>
      <c r="H470" s="232" t="s">
        <v>1</v>
      </c>
      <c r="I470" s="234"/>
      <c r="J470" s="230"/>
      <c r="K470" s="230"/>
      <c r="L470" s="235"/>
      <c r="M470" s="236"/>
      <c r="N470" s="237"/>
      <c r="O470" s="237"/>
      <c r="P470" s="237"/>
      <c r="Q470" s="237"/>
      <c r="R470" s="237"/>
      <c r="S470" s="237"/>
      <c r="T470" s="238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9" t="s">
        <v>150</v>
      </c>
      <c r="AU470" s="239" t="s">
        <v>148</v>
      </c>
      <c r="AV470" s="13" t="s">
        <v>81</v>
      </c>
      <c r="AW470" s="13" t="s">
        <v>30</v>
      </c>
      <c r="AX470" s="13" t="s">
        <v>73</v>
      </c>
      <c r="AY470" s="239" t="s">
        <v>140</v>
      </c>
    </row>
    <row r="471" s="14" customFormat="1">
      <c r="A471" s="14"/>
      <c r="B471" s="240"/>
      <c r="C471" s="241"/>
      <c r="D471" s="231" t="s">
        <v>150</v>
      </c>
      <c r="E471" s="242" t="s">
        <v>1</v>
      </c>
      <c r="F471" s="243" t="s">
        <v>475</v>
      </c>
      <c r="G471" s="241"/>
      <c r="H471" s="244">
        <v>0.63700000000000001</v>
      </c>
      <c r="I471" s="245"/>
      <c r="J471" s="241"/>
      <c r="K471" s="241"/>
      <c r="L471" s="246"/>
      <c r="M471" s="247"/>
      <c r="N471" s="248"/>
      <c r="O471" s="248"/>
      <c r="P471" s="248"/>
      <c r="Q471" s="248"/>
      <c r="R471" s="248"/>
      <c r="S471" s="248"/>
      <c r="T471" s="249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0" t="s">
        <v>150</v>
      </c>
      <c r="AU471" s="250" t="s">
        <v>148</v>
      </c>
      <c r="AV471" s="14" t="s">
        <v>148</v>
      </c>
      <c r="AW471" s="14" t="s">
        <v>30</v>
      </c>
      <c r="AX471" s="14" t="s">
        <v>73</v>
      </c>
      <c r="AY471" s="250" t="s">
        <v>140</v>
      </c>
    </row>
    <row r="472" s="14" customFormat="1">
      <c r="A472" s="14"/>
      <c r="B472" s="240"/>
      <c r="C472" s="241"/>
      <c r="D472" s="231" t="s">
        <v>150</v>
      </c>
      <c r="E472" s="242" t="s">
        <v>1</v>
      </c>
      <c r="F472" s="243" t="s">
        <v>476</v>
      </c>
      <c r="G472" s="241"/>
      <c r="H472" s="244">
        <v>4.4000000000000004</v>
      </c>
      <c r="I472" s="245"/>
      <c r="J472" s="241"/>
      <c r="K472" s="241"/>
      <c r="L472" s="246"/>
      <c r="M472" s="247"/>
      <c r="N472" s="248"/>
      <c r="O472" s="248"/>
      <c r="P472" s="248"/>
      <c r="Q472" s="248"/>
      <c r="R472" s="248"/>
      <c r="S472" s="248"/>
      <c r="T472" s="249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0" t="s">
        <v>150</v>
      </c>
      <c r="AU472" s="250" t="s">
        <v>148</v>
      </c>
      <c r="AV472" s="14" t="s">
        <v>148</v>
      </c>
      <c r="AW472" s="14" t="s">
        <v>30</v>
      </c>
      <c r="AX472" s="14" t="s">
        <v>73</v>
      </c>
      <c r="AY472" s="250" t="s">
        <v>140</v>
      </c>
    </row>
    <row r="473" s="15" customFormat="1">
      <c r="A473" s="15"/>
      <c r="B473" s="251"/>
      <c r="C473" s="252"/>
      <c r="D473" s="231" t="s">
        <v>150</v>
      </c>
      <c r="E473" s="253" t="s">
        <v>1</v>
      </c>
      <c r="F473" s="254" t="s">
        <v>153</v>
      </c>
      <c r="G473" s="252"/>
      <c r="H473" s="255">
        <v>5.0370000000000008</v>
      </c>
      <c r="I473" s="256"/>
      <c r="J473" s="252"/>
      <c r="K473" s="252"/>
      <c r="L473" s="257"/>
      <c r="M473" s="258"/>
      <c r="N473" s="259"/>
      <c r="O473" s="259"/>
      <c r="P473" s="259"/>
      <c r="Q473" s="259"/>
      <c r="R473" s="259"/>
      <c r="S473" s="259"/>
      <c r="T473" s="260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61" t="s">
        <v>150</v>
      </c>
      <c r="AU473" s="261" t="s">
        <v>148</v>
      </c>
      <c r="AV473" s="15" t="s">
        <v>147</v>
      </c>
      <c r="AW473" s="15" t="s">
        <v>30</v>
      </c>
      <c r="AX473" s="15" t="s">
        <v>81</v>
      </c>
      <c r="AY473" s="261" t="s">
        <v>140</v>
      </c>
    </row>
    <row r="474" s="2" customFormat="1" ht="33" customHeight="1">
      <c r="A474" s="38"/>
      <c r="B474" s="39"/>
      <c r="C474" s="215" t="s">
        <v>477</v>
      </c>
      <c r="D474" s="215" t="s">
        <v>143</v>
      </c>
      <c r="E474" s="216" t="s">
        <v>478</v>
      </c>
      <c r="F474" s="217" t="s">
        <v>479</v>
      </c>
      <c r="G474" s="218" t="s">
        <v>146</v>
      </c>
      <c r="H474" s="219">
        <v>0.034000000000000002</v>
      </c>
      <c r="I474" s="220"/>
      <c r="J474" s="221">
        <f>ROUND(I474*H474,2)</f>
        <v>0</v>
      </c>
      <c r="K474" s="222"/>
      <c r="L474" s="44"/>
      <c r="M474" s="223" t="s">
        <v>1</v>
      </c>
      <c r="N474" s="224" t="s">
        <v>39</v>
      </c>
      <c r="O474" s="91"/>
      <c r="P474" s="225">
        <f>O474*H474</f>
        <v>0</v>
      </c>
      <c r="Q474" s="225">
        <v>0</v>
      </c>
      <c r="R474" s="225">
        <f>Q474*H474</f>
        <v>0</v>
      </c>
      <c r="S474" s="225">
        <v>0</v>
      </c>
      <c r="T474" s="226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27" t="s">
        <v>447</v>
      </c>
      <c r="AT474" s="227" t="s">
        <v>143</v>
      </c>
      <c r="AU474" s="227" t="s">
        <v>148</v>
      </c>
      <c r="AY474" s="17" t="s">
        <v>140</v>
      </c>
      <c r="BE474" s="228">
        <f>IF(N474="základní",J474,0)</f>
        <v>0</v>
      </c>
      <c r="BF474" s="228">
        <f>IF(N474="snížená",J474,0)</f>
        <v>0</v>
      </c>
      <c r="BG474" s="228">
        <f>IF(N474="zákl. přenesená",J474,0)</f>
        <v>0</v>
      </c>
      <c r="BH474" s="228">
        <f>IF(N474="sníž. přenesená",J474,0)</f>
        <v>0</v>
      </c>
      <c r="BI474" s="228">
        <f>IF(N474="nulová",J474,0)</f>
        <v>0</v>
      </c>
      <c r="BJ474" s="17" t="s">
        <v>148</v>
      </c>
      <c r="BK474" s="228">
        <f>ROUND(I474*H474,2)</f>
        <v>0</v>
      </c>
      <c r="BL474" s="17" t="s">
        <v>447</v>
      </c>
      <c r="BM474" s="227" t="s">
        <v>480</v>
      </c>
    </row>
    <row r="475" s="2" customFormat="1" ht="37.8" customHeight="1">
      <c r="A475" s="38"/>
      <c r="B475" s="39"/>
      <c r="C475" s="215" t="s">
        <v>481</v>
      </c>
      <c r="D475" s="215" t="s">
        <v>143</v>
      </c>
      <c r="E475" s="216" t="s">
        <v>482</v>
      </c>
      <c r="F475" s="217" t="s">
        <v>483</v>
      </c>
      <c r="G475" s="218" t="s">
        <v>146</v>
      </c>
      <c r="H475" s="219">
        <v>0.068000000000000005</v>
      </c>
      <c r="I475" s="220"/>
      <c r="J475" s="221">
        <f>ROUND(I475*H475,2)</f>
        <v>0</v>
      </c>
      <c r="K475" s="222"/>
      <c r="L475" s="44"/>
      <c r="M475" s="223" t="s">
        <v>1</v>
      </c>
      <c r="N475" s="224" t="s">
        <v>39</v>
      </c>
      <c r="O475" s="91"/>
      <c r="P475" s="225">
        <f>O475*H475</f>
        <v>0</v>
      </c>
      <c r="Q475" s="225">
        <v>0</v>
      </c>
      <c r="R475" s="225">
        <f>Q475*H475</f>
        <v>0</v>
      </c>
      <c r="S475" s="225">
        <v>0</v>
      </c>
      <c r="T475" s="226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27" t="s">
        <v>447</v>
      </c>
      <c r="AT475" s="227" t="s">
        <v>143</v>
      </c>
      <c r="AU475" s="227" t="s">
        <v>148</v>
      </c>
      <c r="AY475" s="17" t="s">
        <v>140</v>
      </c>
      <c r="BE475" s="228">
        <f>IF(N475="základní",J475,0)</f>
        <v>0</v>
      </c>
      <c r="BF475" s="228">
        <f>IF(N475="snížená",J475,0)</f>
        <v>0</v>
      </c>
      <c r="BG475" s="228">
        <f>IF(N475="zákl. přenesená",J475,0)</f>
        <v>0</v>
      </c>
      <c r="BH475" s="228">
        <f>IF(N475="sníž. přenesená",J475,0)</f>
        <v>0</v>
      </c>
      <c r="BI475" s="228">
        <f>IF(N475="nulová",J475,0)</f>
        <v>0</v>
      </c>
      <c r="BJ475" s="17" t="s">
        <v>148</v>
      </c>
      <c r="BK475" s="228">
        <f>ROUND(I475*H475,2)</f>
        <v>0</v>
      </c>
      <c r="BL475" s="17" t="s">
        <v>447</v>
      </c>
      <c r="BM475" s="227" t="s">
        <v>484</v>
      </c>
    </row>
    <row r="476" s="14" customFormat="1">
      <c r="A476" s="14"/>
      <c r="B476" s="240"/>
      <c r="C476" s="241"/>
      <c r="D476" s="231" t="s">
        <v>150</v>
      </c>
      <c r="E476" s="241"/>
      <c r="F476" s="243" t="s">
        <v>485</v>
      </c>
      <c r="G476" s="241"/>
      <c r="H476" s="244">
        <v>0.068000000000000005</v>
      </c>
      <c r="I476" s="245"/>
      <c r="J476" s="241"/>
      <c r="K476" s="241"/>
      <c r="L476" s="246"/>
      <c r="M476" s="247"/>
      <c r="N476" s="248"/>
      <c r="O476" s="248"/>
      <c r="P476" s="248"/>
      <c r="Q476" s="248"/>
      <c r="R476" s="248"/>
      <c r="S476" s="248"/>
      <c r="T476" s="249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0" t="s">
        <v>150</v>
      </c>
      <c r="AU476" s="250" t="s">
        <v>148</v>
      </c>
      <c r="AV476" s="14" t="s">
        <v>148</v>
      </c>
      <c r="AW476" s="14" t="s">
        <v>4</v>
      </c>
      <c r="AX476" s="14" t="s">
        <v>81</v>
      </c>
      <c r="AY476" s="250" t="s">
        <v>140</v>
      </c>
    </row>
    <row r="477" s="12" customFormat="1" ht="22.8" customHeight="1">
      <c r="A477" s="12"/>
      <c r="B477" s="199"/>
      <c r="C477" s="200"/>
      <c r="D477" s="201" t="s">
        <v>72</v>
      </c>
      <c r="E477" s="213" t="s">
        <v>486</v>
      </c>
      <c r="F477" s="213" t="s">
        <v>487</v>
      </c>
      <c r="G477" s="200"/>
      <c r="H477" s="200"/>
      <c r="I477" s="203"/>
      <c r="J477" s="214">
        <f>BK477</f>
        <v>0</v>
      </c>
      <c r="K477" s="200"/>
      <c r="L477" s="205"/>
      <c r="M477" s="206"/>
      <c r="N477" s="207"/>
      <c r="O477" s="207"/>
      <c r="P477" s="208">
        <f>SUM(P478:P540)</f>
        <v>0</v>
      </c>
      <c r="Q477" s="207"/>
      <c r="R477" s="208">
        <f>SUM(R478:R540)</f>
        <v>0.0098749999999999984</v>
      </c>
      <c r="S477" s="207"/>
      <c r="T477" s="209">
        <f>SUM(T478:T540)</f>
        <v>0.018779999999999998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10" t="s">
        <v>148</v>
      </c>
      <c r="AT477" s="211" t="s">
        <v>72</v>
      </c>
      <c r="AU477" s="211" t="s">
        <v>81</v>
      </c>
      <c r="AY477" s="210" t="s">
        <v>140</v>
      </c>
      <c r="BK477" s="212">
        <f>SUM(BK478:BK540)</f>
        <v>0</v>
      </c>
    </row>
    <row r="478" s="2" customFormat="1" ht="16.5" customHeight="1">
      <c r="A478" s="38"/>
      <c r="B478" s="39"/>
      <c r="C478" s="215" t="s">
        <v>488</v>
      </c>
      <c r="D478" s="215" t="s">
        <v>143</v>
      </c>
      <c r="E478" s="216" t="s">
        <v>489</v>
      </c>
      <c r="F478" s="217" t="s">
        <v>490</v>
      </c>
      <c r="G478" s="218" t="s">
        <v>162</v>
      </c>
      <c r="H478" s="219">
        <v>4</v>
      </c>
      <c r="I478" s="220"/>
      <c r="J478" s="221">
        <f>ROUND(I478*H478,2)</f>
        <v>0</v>
      </c>
      <c r="K478" s="222"/>
      <c r="L478" s="44"/>
      <c r="M478" s="223" t="s">
        <v>1</v>
      </c>
      <c r="N478" s="224" t="s">
        <v>39</v>
      </c>
      <c r="O478" s="91"/>
      <c r="P478" s="225">
        <f>O478*H478</f>
        <v>0</v>
      </c>
      <c r="Q478" s="225">
        <v>0</v>
      </c>
      <c r="R478" s="225">
        <f>Q478*H478</f>
        <v>0</v>
      </c>
      <c r="S478" s="225">
        <v>0</v>
      </c>
      <c r="T478" s="226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27" t="s">
        <v>447</v>
      </c>
      <c r="AT478" s="227" t="s">
        <v>143</v>
      </c>
      <c r="AU478" s="227" t="s">
        <v>148</v>
      </c>
      <c r="AY478" s="17" t="s">
        <v>140</v>
      </c>
      <c r="BE478" s="228">
        <f>IF(N478="základní",J478,0)</f>
        <v>0</v>
      </c>
      <c r="BF478" s="228">
        <f>IF(N478="snížená",J478,0)</f>
        <v>0</v>
      </c>
      <c r="BG478" s="228">
        <f>IF(N478="zákl. přenesená",J478,0)</f>
        <v>0</v>
      </c>
      <c r="BH478" s="228">
        <f>IF(N478="sníž. přenesená",J478,0)</f>
        <v>0</v>
      </c>
      <c r="BI478" s="228">
        <f>IF(N478="nulová",J478,0)</f>
        <v>0</v>
      </c>
      <c r="BJ478" s="17" t="s">
        <v>148</v>
      </c>
      <c r="BK478" s="228">
        <f>ROUND(I478*H478,2)</f>
        <v>0</v>
      </c>
      <c r="BL478" s="17" t="s">
        <v>447</v>
      </c>
      <c r="BM478" s="227" t="s">
        <v>491</v>
      </c>
    </row>
    <row r="479" s="13" customFormat="1">
      <c r="A479" s="13"/>
      <c r="B479" s="229"/>
      <c r="C479" s="230"/>
      <c r="D479" s="231" t="s">
        <v>150</v>
      </c>
      <c r="E479" s="232" t="s">
        <v>1</v>
      </c>
      <c r="F479" s="233" t="s">
        <v>492</v>
      </c>
      <c r="G479" s="230"/>
      <c r="H479" s="232" t="s">
        <v>1</v>
      </c>
      <c r="I479" s="234"/>
      <c r="J479" s="230"/>
      <c r="K479" s="230"/>
      <c r="L479" s="235"/>
      <c r="M479" s="236"/>
      <c r="N479" s="237"/>
      <c r="O479" s="237"/>
      <c r="P479" s="237"/>
      <c r="Q479" s="237"/>
      <c r="R479" s="237"/>
      <c r="S479" s="237"/>
      <c r="T479" s="23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9" t="s">
        <v>150</v>
      </c>
      <c r="AU479" s="239" t="s">
        <v>148</v>
      </c>
      <c r="AV479" s="13" t="s">
        <v>81</v>
      </c>
      <c r="AW479" s="13" t="s">
        <v>30</v>
      </c>
      <c r="AX479" s="13" t="s">
        <v>73</v>
      </c>
      <c r="AY479" s="239" t="s">
        <v>140</v>
      </c>
    </row>
    <row r="480" s="14" customFormat="1">
      <c r="A480" s="14"/>
      <c r="B480" s="240"/>
      <c r="C480" s="241"/>
      <c r="D480" s="231" t="s">
        <v>150</v>
      </c>
      <c r="E480" s="242" t="s">
        <v>1</v>
      </c>
      <c r="F480" s="243" t="s">
        <v>81</v>
      </c>
      <c r="G480" s="241"/>
      <c r="H480" s="244">
        <v>1</v>
      </c>
      <c r="I480" s="245"/>
      <c r="J480" s="241"/>
      <c r="K480" s="241"/>
      <c r="L480" s="246"/>
      <c r="M480" s="247"/>
      <c r="N480" s="248"/>
      <c r="O480" s="248"/>
      <c r="P480" s="248"/>
      <c r="Q480" s="248"/>
      <c r="R480" s="248"/>
      <c r="S480" s="248"/>
      <c r="T480" s="249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0" t="s">
        <v>150</v>
      </c>
      <c r="AU480" s="250" t="s">
        <v>148</v>
      </c>
      <c r="AV480" s="14" t="s">
        <v>148</v>
      </c>
      <c r="AW480" s="14" t="s">
        <v>30</v>
      </c>
      <c r="AX480" s="14" t="s">
        <v>73</v>
      </c>
      <c r="AY480" s="250" t="s">
        <v>140</v>
      </c>
    </row>
    <row r="481" s="13" customFormat="1">
      <c r="A481" s="13"/>
      <c r="B481" s="229"/>
      <c r="C481" s="230"/>
      <c r="D481" s="231" t="s">
        <v>150</v>
      </c>
      <c r="E481" s="232" t="s">
        <v>1</v>
      </c>
      <c r="F481" s="233" t="s">
        <v>493</v>
      </c>
      <c r="G481" s="230"/>
      <c r="H481" s="232" t="s">
        <v>1</v>
      </c>
      <c r="I481" s="234"/>
      <c r="J481" s="230"/>
      <c r="K481" s="230"/>
      <c r="L481" s="235"/>
      <c r="M481" s="236"/>
      <c r="N481" s="237"/>
      <c r="O481" s="237"/>
      <c r="P481" s="237"/>
      <c r="Q481" s="237"/>
      <c r="R481" s="237"/>
      <c r="S481" s="237"/>
      <c r="T481" s="23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9" t="s">
        <v>150</v>
      </c>
      <c r="AU481" s="239" t="s">
        <v>148</v>
      </c>
      <c r="AV481" s="13" t="s">
        <v>81</v>
      </c>
      <c r="AW481" s="13" t="s">
        <v>30</v>
      </c>
      <c r="AX481" s="13" t="s">
        <v>73</v>
      </c>
      <c r="AY481" s="239" t="s">
        <v>140</v>
      </c>
    </row>
    <row r="482" s="14" customFormat="1">
      <c r="A482" s="14"/>
      <c r="B482" s="240"/>
      <c r="C482" s="241"/>
      <c r="D482" s="231" t="s">
        <v>150</v>
      </c>
      <c r="E482" s="242" t="s">
        <v>1</v>
      </c>
      <c r="F482" s="243" t="s">
        <v>81</v>
      </c>
      <c r="G482" s="241"/>
      <c r="H482" s="244">
        <v>1</v>
      </c>
      <c r="I482" s="245"/>
      <c r="J482" s="241"/>
      <c r="K482" s="241"/>
      <c r="L482" s="246"/>
      <c r="M482" s="247"/>
      <c r="N482" s="248"/>
      <c r="O482" s="248"/>
      <c r="P482" s="248"/>
      <c r="Q482" s="248"/>
      <c r="R482" s="248"/>
      <c r="S482" s="248"/>
      <c r="T482" s="249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0" t="s">
        <v>150</v>
      </c>
      <c r="AU482" s="250" t="s">
        <v>148</v>
      </c>
      <c r="AV482" s="14" t="s">
        <v>148</v>
      </c>
      <c r="AW482" s="14" t="s">
        <v>30</v>
      </c>
      <c r="AX482" s="14" t="s">
        <v>73</v>
      </c>
      <c r="AY482" s="250" t="s">
        <v>140</v>
      </c>
    </row>
    <row r="483" s="13" customFormat="1">
      <c r="A483" s="13"/>
      <c r="B483" s="229"/>
      <c r="C483" s="230"/>
      <c r="D483" s="231" t="s">
        <v>150</v>
      </c>
      <c r="E483" s="232" t="s">
        <v>1</v>
      </c>
      <c r="F483" s="233" t="s">
        <v>494</v>
      </c>
      <c r="G483" s="230"/>
      <c r="H483" s="232" t="s">
        <v>1</v>
      </c>
      <c r="I483" s="234"/>
      <c r="J483" s="230"/>
      <c r="K483" s="230"/>
      <c r="L483" s="235"/>
      <c r="M483" s="236"/>
      <c r="N483" s="237"/>
      <c r="O483" s="237"/>
      <c r="P483" s="237"/>
      <c r="Q483" s="237"/>
      <c r="R483" s="237"/>
      <c r="S483" s="237"/>
      <c r="T483" s="23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9" t="s">
        <v>150</v>
      </c>
      <c r="AU483" s="239" t="s">
        <v>148</v>
      </c>
      <c r="AV483" s="13" t="s">
        <v>81</v>
      </c>
      <c r="AW483" s="13" t="s">
        <v>30</v>
      </c>
      <c r="AX483" s="13" t="s">
        <v>73</v>
      </c>
      <c r="AY483" s="239" t="s">
        <v>140</v>
      </c>
    </row>
    <row r="484" s="14" customFormat="1">
      <c r="A484" s="14"/>
      <c r="B484" s="240"/>
      <c r="C484" s="241"/>
      <c r="D484" s="231" t="s">
        <v>150</v>
      </c>
      <c r="E484" s="242" t="s">
        <v>1</v>
      </c>
      <c r="F484" s="243" t="s">
        <v>81</v>
      </c>
      <c r="G484" s="241"/>
      <c r="H484" s="244">
        <v>1</v>
      </c>
      <c r="I484" s="245"/>
      <c r="J484" s="241"/>
      <c r="K484" s="241"/>
      <c r="L484" s="246"/>
      <c r="M484" s="247"/>
      <c r="N484" s="248"/>
      <c r="O484" s="248"/>
      <c r="P484" s="248"/>
      <c r="Q484" s="248"/>
      <c r="R484" s="248"/>
      <c r="S484" s="248"/>
      <c r="T484" s="24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0" t="s">
        <v>150</v>
      </c>
      <c r="AU484" s="250" t="s">
        <v>148</v>
      </c>
      <c r="AV484" s="14" t="s">
        <v>148</v>
      </c>
      <c r="AW484" s="14" t="s">
        <v>30</v>
      </c>
      <c r="AX484" s="14" t="s">
        <v>73</v>
      </c>
      <c r="AY484" s="250" t="s">
        <v>140</v>
      </c>
    </row>
    <row r="485" s="13" customFormat="1">
      <c r="A485" s="13"/>
      <c r="B485" s="229"/>
      <c r="C485" s="230"/>
      <c r="D485" s="231" t="s">
        <v>150</v>
      </c>
      <c r="E485" s="232" t="s">
        <v>1</v>
      </c>
      <c r="F485" s="233" t="s">
        <v>495</v>
      </c>
      <c r="G485" s="230"/>
      <c r="H485" s="232" t="s">
        <v>1</v>
      </c>
      <c r="I485" s="234"/>
      <c r="J485" s="230"/>
      <c r="K485" s="230"/>
      <c r="L485" s="235"/>
      <c r="M485" s="236"/>
      <c r="N485" s="237"/>
      <c r="O485" s="237"/>
      <c r="P485" s="237"/>
      <c r="Q485" s="237"/>
      <c r="R485" s="237"/>
      <c r="S485" s="237"/>
      <c r="T485" s="238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9" t="s">
        <v>150</v>
      </c>
      <c r="AU485" s="239" t="s">
        <v>148</v>
      </c>
      <c r="AV485" s="13" t="s">
        <v>81</v>
      </c>
      <c r="AW485" s="13" t="s">
        <v>30</v>
      </c>
      <c r="AX485" s="13" t="s">
        <v>73</v>
      </c>
      <c r="AY485" s="239" t="s">
        <v>140</v>
      </c>
    </row>
    <row r="486" s="14" customFormat="1">
      <c r="A486" s="14"/>
      <c r="B486" s="240"/>
      <c r="C486" s="241"/>
      <c r="D486" s="231" t="s">
        <v>150</v>
      </c>
      <c r="E486" s="242" t="s">
        <v>1</v>
      </c>
      <c r="F486" s="243" t="s">
        <v>81</v>
      </c>
      <c r="G486" s="241"/>
      <c r="H486" s="244">
        <v>1</v>
      </c>
      <c r="I486" s="245"/>
      <c r="J486" s="241"/>
      <c r="K486" s="241"/>
      <c r="L486" s="246"/>
      <c r="M486" s="247"/>
      <c r="N486" s="248"/>
      <c r="O486" s="248"/>
      <c r="P486" s="248"/>
      <c r="Q486" s="248"/>
      <c r="R486" s="248"/>
      <c r="S486" s="248"/>
      <c r="T486" s="249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0" t="s">
        <v>150</v>
      </c>
      <c r="AU486" s="250" t="s">
        <v>148</v>
      </c>
      <c r="AV486" s="14" t="s">
        <v>148</v>
      </c>
      <c r="AW486" s="14" t="s">
        <v>30</v>
      </c>
      <c r="AX486" s="14" t="s">
        <v>73</v>
      </c>
      <c r="AY486" s="250" t="s">
        <v>140</v>
      </c>
    </row>
    <row r="487" s="15" customFormat="1">
      <c r="A487" s="15"/>
      <c r="B487" s="251"/>
      <c r="C487" s="252"/>
      <c r="D487" s="231" t="s">
        <v>150</v>
      </c>
      <c r="E487" s="253" t="s">
        <v>1</v>
      </c>
      <c r="F487" s="254" t="s">
        <v>153</v>
      </c>
      <c r="G487" s="252"/>
      <c r="H487" s="255">
        <v>4</v>
      </c>
      <c r="I487" s="256"/>
      <c r="J487" s="252"/>
      <c r="K487" s="252"/>
      <c r="L487" s="257"/>
      <c r="M487" s="258"/>
      <c r="N487" s="259"/>
      <c r="O487" s="259"/>
      <c r="P487" s="259"/>
      <c r="Q487" s="259"/>
      <c r="R487" s="259"/>
      <c r="S487" s="259"/>
      <c r="T487" s="260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1" t="s">
        <v>150</v>
      </c>
      <c r="AU487" s="261" t="s">
        <v>148</v>
      </c>
      <c r="AV487" s="15" t="s">
        <v>147</v>
      </c>
      <c r="AW487" s="15" t="s">
        <v>30</v>
      </c>
      <c r="AX487" s="15" t="s">
        <v>81</v>
      </c>
      <c r="AY487" s="261" t="s">
        <v>140</v>
      </c>
    </row>
    <row r="488" s="2" customFormat="1" ht="16.5" customHeight="1">
      <c r="A488" s="38"/>
      <c r="B488" s="39"/>
      <c r="C488" s="215" t="s">
        <v>496</v>
      </c>
      <c r="D488" s="215" t="s">
        <v>143</v>
      </c>
      <c r="E488" s="216" t="s">
        <v>497</v>
      </c>
      <c r="F488" s="217" t="s">
        <v>498</v>
      </c>
      <c r="G488" s="218" t="s">
        <v>162</v>
      </c>
      <c r="H488" s="219">
        <v>1</v>
      </c>
      <c r="I488" s="220"/>
      <c r="J488" s="221">
        <f>ROUND(I488*H488,2)</f>
        <v>0</v>
      </c>
      <c r="K488" s="222"/>
      <c r="L488" s="44"/>
      <c r="M488" s="223" t="s">
        <v>1</v>
      </c>
      <c r="N488" s="224" t="s">
        <v>39</v>
      </c>
      <c r="O488" s="91"/>
      <c r="P488" s="225">
        <f>O488*H488</f>
        <v>0</v>
      </c>
      <c r="Q488" s="225">
        <v>0</v>
      </c>
      <c r="R488" s="225">
        <f>Q488*H488</f>
        <v>0</v>
      </c>
      <c r="S488" s="225">
        <v>0</v>
      </c>
      <c r="T488" s="226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7" t="s">
        <v>447</v>
      </c>
      <c r="AT488" s="227" t="s">
        <v>143</v>
      </c>
      <c r="AU488" s="227" t="s">
        <v>148</v>
      </c>
      <c r="AY488" s="17" t="s">
        <v>140</v>
      </c>
      <c r="BE488" s="228">
        <f>IF(N488="základní",J488,0)</f>
        <v>0</v>
      </c>
      <c r="BF488" s="228">
        <f>IF(N488="snížená",J488,0)</f>
        <v>0</v>
      </c>
      <c r="BG488" s="228">
        <f>IF(N488="zákl. přenesená",J488,0)</f>
        <v>0</v>
      </c>
      <c r="BH488" s="228">
        <f>IF(N488="sníž. přenesená",J488,0)</f>
        <v>0</v>
      </c>
      <c r="BI488" s="228">
        <f>IF(N488="nulová",J488,0)</f>
        <v>0</v>
      </c>
      <c r="BJ488" s="17" t="s">
        <v>148</v>
      </c>
      <c r="BK488" s="228">
        <f>ROUND(I488*H488,2)</f>
        <v>0</v>
      </c>
      <c r="BL488" s="17" t="s">
        <v>447</v>
      </c>
      <c r="BM488" s="227" t="s">
        <v>499</v>
      </c>
    </row>
    <row r="489" s="13" customFormat="1">
      <c r="A489" s="13"/>
      <c r="B489" s="229"/>
      <c r="C489" s="230"/>
      <c r="D489" s="231" t="s">
        <v>150</v>
      </c>
      <c r="E489" s="232" t="s">
        <v>1</v>
      </c>
      <c r="F489" s="233" t="s">
        <v>500</v>
      </c>
      <c r="G489" s="230"/>
      <c r="H489" s="232" t="s">
        <v>1</v>
      </c>
      <c r="I489" s="234"/>
      <c r="J489" s="230"/>
      <c r="K489" s="230"/>
      <c r="L489" s="235"/>
      <c r="M489" s="236"/>
      <c r="N489" s="237"/>
      <c r="O489" s="237"/>
      <c r="P489" s="237"/>
      <c r="Q489" s="237"/>
      <c r="R489" s="237"/>
      <c r="S489" s="237"/>
      <c r="T489" s="238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9" t="s">
        <v>150</v>
      </c>
      <c r="AU489" s="239" t="s">
        <v>148</v>
      </c>
      <c r="AV489" s="13" t="s">
        <v>81</v>
      </c>
      <c r="AW489" s="13" t="s">
        <v>30</v>
      </c>
      <c r="AX489" s="13" t="s">
        <v>73</v>
      </c>
      <c r="AY489" s="239" t="s">
        <v>140</v>
      </c>
    </row>
    <row r="490" s="14" customFormat="1">
      <c r="A490" s="14"/>
      <c r="B490" s="240"/>
      <c r="C490" s="241"/>
      <c r="D490" s="231" t="s">
        <v>150</v>
      </c>
      <c r="E490" s="242" t="s">
        <v>1</v>
      </c>
      <c r="F490" s="243" t="s">
        <v>81</v>
      </c>
      <c r="G490" s="241"/>
      <c r="H490" s="244">
        <v>1</v>
      </c>
      <c r="I490" s="245"/>
      <c r="J490" s="241"/>
      <c r="K490" s="241"/>
      <c r="L490" s="246"/>
      <c r="M490" s="247"/>
      <c r="N490" s="248"/>
      <c r="O490" s="248"/>
      <c r="P490" s="248"/>
      <c r="Q490" s="248"/>
      <c r="R490" s="248"/>
      <c r="S490" s="248"/>
      <c r="T490" s="249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0" t="s">
        <v>150</v>
      </c>
      <c r="AU490" s="250" t="s">
        <v>148</v>
      </c>
      <c r="AV490" s="14" t="s">
        <v>148</v>
      </c>
      <c r="AW490" s="14" t="s">
        <v>30</v>
      </c>
      <c r="AX490" s="14" t="s">
        <v>81</v>
      </c>
      <c r="AY490" s="250" t="s">
        <v>140</v>
      </c>
    </row>
    <row r="491" s="2" customFormat="1" ht="16.5" customHeight="1">
      <c r="A491" s="38"/>
      <c r="B491" s="39"/>
      <c r="C491" s="215" t="s">
        <v>501</v>
      </c>
      <c r="D491" s="215" t="s">
        <v>143</v>
      </c>
      <c r="E491" s="216" t="s">
        <v>502</v>
      </c>
      <c r="F491" s="217" t="s">
        <v>503</v>
      </c>
      <c r="G491" s="218" t="s">
        <v>162</v>
      </c>
      <c r="H491" s="219">
        <v>1</v>
      </c>
      <c r="I491" s="220"/>
      <c r="J491" s="221">
        <f>ROUND(I491*H491,2)</f>
        <v>0</v>
      </c>
      <c r="K491" s="222"/>
      <c r="L491" s="44"/>
      <c r="M491" s="223" t="s">
        <v>1</v>
      </c>
      <c r="N491" s="224" t="s">
        <v>39</v>
      </c>
      <c r="O491" s="91"/>
      <c r="P491" s="225">
        <f>O491*H491</f>
        <v>0</v>
      </c>
      <c r="Q491" s="225">
        <v>0</v>
      </c>
      <c r="R491" s="225">
        <f>Q491*H491</f>
        <v>0</v>
      </c>
      <c r="S491" s="225">
        <v>0</v>
      </c>
      <c r="T491" s="226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27" t="s">
        <v>447</v>
      </c>
      <c r="AT491" s="227" t="s">
        <v>143</v>
      </c>
      <c r="AU491" s="227" t="s">
        <v>148</v>
      </c>
      <c r="AY491" s="17" t="s">
        <v>140</v>
      </c>
      <c r="BE491" s="228">
        <f>IF(N491="základní",J491,0)</f>
        <v>0</v>
      </c>
      <c r="BF491" s="228">
        <f>IF(N491="snížená",J491,0)</f>
        <v>0</v>
      </c>
      <c r="BG491" s="228">
        <f>IF(N491="zákl. přenesená",J491,0)</f>
        <v>0</v>
      </c>
      <c r="BH491" s="228">
        <f>IF(N491="sníž. přenesená",J491,0)</f>
        <v>0</v>
      </c>
      <c r="BI491" s="228">
        <f>IF(N491="nulová",J491,0)</f>
        <v>0</v>
      </c>
      <c r="BJ491" s="17" t="s">
        <v>148</v>
      </c>
      <c r="BK491" s="228">
        <f>ROUND(I491*H491,2)</f>
        <v>0</v>
      </c>
      <c r="BL491" s="17" t="s">
        <v>447</v>
      </c>
      <c r="BM491" s="227" t="s">
        <v>504</v>
      </c>
    </row>
    <row r="492" s="13" customFormat="1">
      <c r="A492" s="13"/>
      <c r="B492" s="229"/>
      <c r="C492" s="230"/>
      <c r="D492" s="231" t="s">
        <v>150</v>
      </c>
      <c r="E492" s="232" t="s">
        <v>1</v>
      </c>
      <c r="F492" s="233" t="s">
        <v>217</v>
      </c>
      <c r="G492" s="230"/>
      <c r="H492" s="232" t="s">
        <v>1</v>
      </c>
      <c r="I492" s="234"/>
      <c r="J492" s="230"/>
      <c r="K492" s="230"/>
      <c r="L492" s="235"/>
      <c r="M492" s="236"/>
      <c r="N492" s="237"/>
      <c r="O492" s="237"/>
      <c r="P492" s="237"/>
      <c r="Q492" s="237"/>
      <c r="R492" s="237"/>
      <c r="S492" s="237"/>
      <c r="T492" s="238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9" t="s">
        <v>150</v>
      </c>
      <c r="AU492" s="239" t="s">
        <v>148</v>
      </c>
      <c r="AV492" s="13" t="s">
        <v>81</v>
      </c>
      <c r="AW492" s="13" t="s">
        <v>30</v>
      </c>
      <c r="AX492" s="13" t="s">
        <v>73</v>
      </c>
      <c r="AY492" s="239" t="s">
        <v>140</v>
      </c>
    </row>
    <row r="493" s="14" customFormat="1">
      <c r="A493" s="14"/>
      <c r="B493" s="240"/>
      <c r="C493" s="241"/>
      <c r="D493" s="231" t="s">
        <v>150</v>
      </c>
      <c r="E493" s="242" t="s">
        <v>1</v>
      </c>
      <c r="F493" s="243" t="s">
        <v>81</v>
      </c>
      <c r="G493" s="241"/>
      <c r="H493" s="244">
        <v>1</v>
      </c>
      <c r="I493" s="245"/>
      <c r="J493" s="241"/>
      <c r="K493" s="241"/>
      <c r="L493" s="246"/>
      <c r="M493" s="247"/>
      <c r="N493" s="248"/>
      <c r="O493" s="248"/>
      <c r="P493" s="248"/>
      <c r="Q493" s="248"/>
      <c r="R493" s="248"/>
      <c r="S493" s="248"/>
      <c r="T493" s="249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0" t="s">
        <v>150</v>
      </c>
      <c r="AU493" s="250" t="s">
        <v>148</v>
      </c>
      <c r="AV493" s="14" t="s">
        <v>148</v>
      </c>
      <c r="AW493" s="14" t="s">
        <v>30</v>
      </c>
      <c r="AX493" s="14" t="s">
        <v>81</v>
      </c>
      <c r="AY493" s="250" t="s">
        <v>140</v>
      </c>
    </row>
    <row r="494" s="2" customFormat="1" ht="16.5" customHeight="1">
      <c r="A494" s="38"/>
      <c r="B494" s="39"/>
      <c r="C494" s="215" t="s">
        <v>505</v>
      </c>
      <c r="D494" s="215" t="s">
        <v>143</v>
      </c>
      <c r="E494" s="216" t="s">
        <v>506</v>
      </c>
      <c r="F494" s="217" t="s">
        <v>507</v>
      </c>
      <c r="G494" s="218" t="s">
        <v>190</v>
      </c>
      <c r="H494" s="219">
        <v>8</v>
      </c>
      <c r="I494" s="220"/>
      <c r="J494" s="221">
        <f>ROUND(I494*H494,2)</f>
        <v>0</v>
      </c>
      <c r="K494" s="222"/>
      <c r="L494" s="44"/>
      <c r="M494" s="223" t="s">
        <v>1</v>
      </c>
      <c r="N494" s="224" t="s">
        <v>39</v>
      </c>
      <c r="O494" s="91"/>
      <c r="P494" s="225">
        <f>O494*H494</f>
        <v>0</v>
      </c>
      <c r="Q494" s="225">
        <v>0</v>
      </c>
      <c r="R494" s="225">
        <f>Q494*H494</f>
        <v>0</v>
      </c>
      <c r="S494" s="225">
        <v>0.0020999999999999999</v>
      </c>
      <c r="T494" s="226">
        <f>S494*H494</f>
        <v>0.016799999999999999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27" t="s">
        <v>447</v>
      </c>
      <c r="AT494" s="227" t="s">
        <v>143</v>
      </c>
      <c r="AU494" s="227" t="s">
        <v>148</v>
      </c>
      <c r="AY494" s="17" t="s">
        <v>140</v>
      </c>
      <c r="BE494" s="228">
        <f>IF(N494="základní",J494,0)</f>
        <v>0</v>
      </c>
      <c r="BF494" s="228">
        <f>IF(N494="snížená",J494,0)</f>
        <v>0</v>
      </c>
      <c r="BG494" s="228">
        <f>IF(N494="zákl. přenesená",J494,0)</f>
        <v>0</v>
      </c>
      <c r="BH494" s="228">
        <f>IF(N494="sníž. přenesená",J494,0)</f>
        <v>0</v>
      </c>
      <c r="BI494" s="228">
        <f>IF(N494="nulová",J494,0)</f>
        <v>0</v>
      </c>
      <c r="BJ494" s="17" t="s">
        <v>148</v>
      </c>
      <c r="BK494" s="228">
        <f>ROUND(I494*H494,2)</f>
        <v>0</v>
      </c>
      <c r="BL494" s="17" t="s">
        <v>447</v>
      </c>
      <c r="BM494" s="227" t="s">
        <v>508</v>
      </c>
    </row>
    <row r="495" s="13" customFormat="1">
      <c r="A495" s="13"/>
      <c r="B495" s="229"/>
      <c r="C495" s="230"/>
      <c r="D495" s="231" t="s">
        <v>150</v>
      </c>
      <c r="E495" s="232" t="s">
        <v>1</v>
      </c>
      <c r="F495" s="233" t="s">
        <v>509</v>
      </c>
      <c r="G495" s="230"/>
      <c r="H495" s="232" t="s">
        <v>1</v>
      </c>
      <c r="I495" s="234"/>
      <c r="J495" s="230"/>
      <c r="K495" s="230"/>
      <c r="L495" s="235"/>
      <c r="M495" s="236"/>
      <c r="N495" s="237"/>
      <c r="O495" s="237"/>
      <c r="P495" s="237"/>
      <c r="Q495" s="237"/>
      <c r="R495" s="237"/>
      <c r="S495" s="237"/>
      <c r="T495" s="238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9" t="s">
        <v>150</v>
      </c>
      <c r="AU495" s="239" t="s">
        <v>148</v>
      </c>
      <c r="AV495" s="13" t="s">
        <v>81</v>
      </c>
      <c r="AW495" s="13" t="s">
        <v>30</v>
      </c>
      <c r="AX495" s="13" t="s">
        <v>73</v>
      </c>
      <c r="AY495" s="239" t="s">
        <v>140</v>
      </c>
    </row>
    <row r="496" s="14" customFormat="1">
      <c r="A496" s="14"/>
      <c r="B496" s="240"/>
      <c r="C496" s="241"/>
      <c r="D496" s="231" t="s">
        <v>150</v>
      </c>
      <c r="E496" s="242" t="s">
        <v>1</v>
      </c>
      <c r="F496" s="243" t="s">
        <v>157</v>
      </c>
      <c r="G496" s="241"/>
      <c r="H496" s="244">
        <v>8</v>
      </c>
      <c r="I496" s="245"/>
      <c r="J496" s="241"/>
      <c r="K496" s="241"/>
      <c r="L496" s="246"/>
      <c r="M496" s="247"/>
      <c r="N496" s="248"/>
      <c r="O496" s="248"/>
      <c r="P496" s="248"/>
      <c r="Q496" s="248"/>
      <c r="R496" s="248"/>
      <c r="S496" s="248"/>
      <c r="T496" s="249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0" t="s">
        <v>150</v>
      </c>
      <c r="AU496" s="250" t="s">
        <v>148</v>
      </c>
      <c r="AV496" s="14" t="s">
        <v>148</v>
      </c>
      <c r="AW496" s="14" t="s">
        <v>30</v>
      </c>
      <c r="AX496" s="14" t="s">
        <v>81</v>
      </c>
      <c r="AY496" s="250" t="s">
        <v>140</v>
      </c>
    </row>
    <row r="497" s="2" customFormat="1" ht="16.5" customHeight="1">
      <c r="A497" s="38"/>
      <c r="B497" s="39"/>
      <c r="C497" s="215" t="s">
        <v>510</v>
      </c>
      <c r="D497" s="215" t="s">
        <v>143</v>
      </c>
      <c r="E497" s="216" t="s">
        <v>511</v>
      </c>
      <c r="F497" s="217" t="s">
        <v>512</v>
      </c>
      <c r="G497" s="218" t="s">
        <v>190</v>
      </c>
      <c r="H497" s="219">
        <v>1</v>
      </c>
      <c r="I497" s="220"/>
      <c r="J497" s="221">
        <f>ROUND(I497*H497,2)</f>
        <v>0</v>
      </c>
      <c r="K497" s="222"/>
      <c r="L497" s="44"/>
      <c r="M497" s="223" t="s">
        <v>1</v>
      </c>
      <c r="N497" s="224" t="s">
        <v>39</v>
      </c>
      <c r="O497" s="91"/>
      <c r="P497" s="225">
        <f>O497*H497</f>
        <v>0</v>
      </c>
      <c r="Q497" s="225">
        <v>0</v>
      </c>
      <c r="R497" s="225">
        <f>Q497*H497</f>
        <v>0</v>
      </c>
      <c r="S497" s="225">
        <v>0.00198</v>
      </c>
      <c r="T497" s="226">
        <f>S497*H497</f>
        <v>0.00198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27" t="s">
        <v>447</v>
      </c>
      <c r="AT497" s="227" t="s">
        <v>143</v>
      </c>
      <c r="AU497" s="227" t="s">
        <v>148</v>
      </c>
      <c r="AY497" s="17" t="s">
        <v>140</v>
      </c>
      <c r="BE497" s="228">
        <f>IF(N497="základní",J497,0)</f>
        <v>0</v>
      </c>
      <c r="BF497" s="228">
        <f>IF(N497="snížená",J497,0)</f>
        <v>0</v>
      </c>
      <c r="BG497" s="228">
        <f>IF(N497="zákl. přenesená",J497,0)</f>
        <v>0</v>
      </c>
      <c r="BH497" s="228">
        <f>IF(N497="sníž. přenesená",J497,0)</f>
        <v>0</v>
      </c>
      <c r="BI497" s="228">
        <f>IF(N497="nulová",J497,0)</f>
        <v>0</v>
      </c>
      <c r="BJ497" s="17" t="s">
        <v>148</v>
      </c>
      <c r="BK497" s="228">
        <f>ROUND(I497*H497,2)</f>
        <v>0</v>
      </c>
      <c r="BL497" s="17" t="s">
        <v>447</v>
      </c>
      <c r="BM497" s="227" t="s">
        <v>513</v>
      </c>
    </row>
    <row r="498" s="13" customFormat="1">
      <c r="A498" s="13"/>
      <c r="B498" s="229"/>
      <c r="C498" s="230"/>
      <c r="D498" s="231" t="s">
        <v>150</v>
      </c>
      <c r="E498" s="232" t="s">
        <v>1</v>
      </c>
      <c r="F498" s="233" t="s">
        <v>217</v>
      </c>
      <c r="G498" s="230"/>
      <c r="H498" s="232" t="s">
        <v>1</v>
      </c>
      <c r="I498" s="234"/>
      <c r="J498" s="230"/>
      <c r="K498" s="230"/>
      <c r="L498" s="235"/>
      <c r="M498" s="236"/>
      <c r="N498" s="237"/>
      <c r="O498" s="237"/>
      <c r="P498" s="237"/>
      <c r="Q498" s="237"/>
      <c r="R498" s="237"/>
      <c r="S498" s="237"/>
      <c r="T498" s="238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9" t="s">
        <v>150</v>
      </c>
      <c r="AU498" s="239" t="s">
        <v>148</v>
      </c>
      <c r="AV498" s="13" t="s">
        <v>81</v>
      </c>
      <c r="AW498" s="13" t="s">
        <v>30</v>
      </c>
      <c r="AX498" s="13" t="s">
        <v>73</v>
      </c>
      <c r="AY498" s="239" t="s">
        <v>140</v>
      </c>
    </row>
    <row r="499" s="14" customFormat="1">
      <c r="A499" s="14"/>
      <c r="B499" s="240"/>
      <c r="C499" s="241"/>
      <c r="D499" s="231" t="s">
        <v>150</v>
      </c>
      <c r="E499" s="242" t="s">
        <v>1</v>
      </c>
      <c r="F499" s="243" t="s">
        <v>81</v>
      </c>
      <c r="G499" s="241"/>
      <c r="H499" s="244">
        <v>1</v>
      </c>
      <c r="I499" s="245"/>
      <c r="J499" s="241"/>
      <c r="K499" s="241"/>
      <c r="L499" s="246"/>
      <c r="M499" s="247"/>
      <c r="N499" s="248"/>
      <c r="O499" s="248"/>
      <c r="P499" s="248"/>
      <c r="Q499" s="248"/>
      <c r="R499" s="248"/>
      <c r="S499" s="248"/>
      <c r="T499" s="249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0" t="s">
        <v>150</v>
      </c>
      <c r="AU499" s="250" t="s">
        <v>148</v>
      </c>
      <c r="AV499" s="14" t="s">
        <v>148</v>
      </c>
      <c r="AW499" s="14" t="s">
        <v>30</v>
      </c>
      <c r="AX499" s="14" t="s">
        <v>81</v>
      </c>
      <c r="AY499" s="250" t="s">
        <v>140</v>
      </c>
    </row>
    <row r="500" s="2" customFormat="1" ht="16.5" customHeight="1">
      <c r="A500" s="38"/>
      <c r="B500" s="39"/>
      <c r="C500" s="215" t="s">
        <v>514</v>
      </c>
      <c r="D500" s="215" t="s">
        <v>143</v>
      </c>
      <c r="E500" s="216" t="s">
        <v>515</v>
      </c>
      <c r="F500" s="217" t="s">
        <v>516</v>
      </c>
      <c r="G500" s="218" t="s">
        <v>162</v>
      </c>
      <c r="H500" s="219">
        <v>1</v>
      </c>
      <c r="I500" s="220"/>
      <c r="J500" s="221">
        <f>ROUND(I500*H500,2)</f>
        <v>0</v>
      </c>
      <c r="K500" s="222"/>
      <c r="L500" s="44"/>
      <c r="M500" s="223" t="s">
        <v>1</v>
      </c>
      <c r="N500" s="224" t="s">
        <v>39</v>
      </c>
      <c r="O500" s="91"/>
      <c r="P500" s="225">
        <f>O500*H500</f>
        <v>0</v>
      </c>
      <c r="Q500" s="225">
        <v>0.0017899999999999999</v>
      </c>
      <c r="R500" s="225">
        <f>Q500*H500</f>
        <v>0.0017899999999999999</v>
      </c>
      <c r="S500" s="225">
        <v>0</v>
      </c>
      <c r="T500" s="226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27" t="s">
        <v>447</v>
      </c>
      <c r="AT500" s="227" t="s">
        <v>143</v>
      </c>
      <c r="AU500" s="227" t="s">
        <v>148</v>
      </c>
      <c r="AY500" s="17" t="s">
        <v>140</v>
      </c>
      <c r="BE500" s="228">
        <f>IF(N500="základní",J500,0)</f>
        <v>0</v>
      </c>
      <c r="BF500" s="228">
        <f>IF(N500="snížená",J500,0)</f>
        <v>0</v>
      </c>
      <c r="BG500" s="228">
        <f>IF(N500="zákl. přenesená",J500,0)</f>
        <v>0</v>
      </c>
      <c r="BH500" s="228">
        <f>IF(N500="sníž. přenesená",J500,0)</f>
        <v>0</v>
      </c>
      <c r="BI500" s="228">
        <f>IF(N500="nulová",J500,0)</f>
        <v>0</v>
      </c>
      <c r="BJ500" s="17" t="s">
        <v>148</v>
      </c>
      <c r="BK500" s="228">
        <f>ROUND(I500*H500,2)</f>
        <v>0</v>
      </c>
      <c r="BL500" s="17" t="s">
        <v>447</v>
      </c>
      <c r="BM500" s="227" t="s">
        <v>517</v>
      </c>
    </row>
    <row r="501" s="2" customFormat="1" ht="16.5" customHeight="1">
      <c r="A501" s="38"/>
      <c r="B501" s="39"/>
      <c r="C501" s="215" t="s">
        <v>518</v>
      </c>
      <c r="D501" s="215" t="s">
        <v>143</v>
      </c>
      <c r="E501" s="216" t="s">
        <v>519</v>
      </c>
      <c r="F501" s="217" t="s">
        <v>520</v>
      </c>
      <c r="G501" s="218" t="s">
        <v>190</v>
      </c>
      <c r="H501" s="219">
        <v>1.5</v>
      </c>
      <c r="I501" s="220"/>
      <c r="J501" s="221">
        <f>ROUND(I501*H501,2)</f>
        <v>0</v>
      </c>
      <c r="K501" s="222"/>
      <c r="L501" s="44"/>
      <c r="M501" s="223" t="s">
        <v>1</v>
      </c>
      <c r="N501" s="224" t="s">
        <v>39</v>
      </c>
      <c r="O501" s="91"/>
      <c r="P501" s="225">
        <f>O501*H501</f>
        <v>0</v>
      </c>
      <c r="Q501" s="225">
        <v>0.00042999999999999999</v>
      </c>
      <c r="R501" s="225">
        <f>Q501*H501</f>
        <v>0.00064499999999999996</v>
      </c>
      <c r="S501" s="225">
        <v>0</v>
      </c>
      <c r="T501" s="226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27" t="s">
        <v>447</v>
      </c>
      <c r="AT501" s="227" t="s">
        <v>143</v>
      </c>
      <c r="AU501" s="227" t="s">
        <v>148</v>
      </c>
      <c r="AY501" s="17" t="s">
        <v>140</v>
      </c>
      <c r="BE501" s="228">
        <f>IF(N501="základní",J501,0)</f>
        <v>0</v>
      </c>
      <c r="BF501" s="228">
        <f>IF(N501="snížená",J501,0)</f>
        <v>0</v>
      </c>
      <c r="BG501" s="228">
        <f>IF(N501="zákl. přenesená",J501,0)</f>
        <v>0</v>
      </c>
      <c r="BH501" s="228">
        <f>IF(N501="sníž. přenesená",J501,0)</f>
        <v>0</v>
      </c>
      <c r="BI501" s="228">
        <f>IF(N501="nulová",J501,0)</f>
        <v>0</v>
      </c>
      <c r="BJ501" s="17" t="s">
        <v>148</v>
      </c>
      <c r="BK501" s="228">
        <f>ROUND(I501*H501,2)</f>
        <v>0</v>
      </c>
      <c r="BL501" s="17" t="s">
        <v>447</v>
      </c>
      <c r="BM501" s="227" t="s">
        <v>521</v>
      </c>
    </row>
    <row r="502" s="13" customFormat="1">
      <c r="A502" s="13"/>
      <c r="B502" s="229"/>
      <c r="C502" s="230"/>
      <c r="D502" s="231" t="s">
        <v>150</v>
      </c>
      <c r="E502" s="232" t="s">
        <v>1</v>
      </c>
      <c r="F502" s="233" t="s">
        <v>522</v>
      </c>
      <c r="G502" s="230"/>
      <c r="H502" s="232" t="s">
        <v>1</v>
      </c>
      <c r="I502" s="234"/>
      <c r="J502" s="230"/>
      <c r="K502" s="230"/>
      <c r="L502" s="235"/>
      <c r="M502" s="236"/>
      <c r="N502" s="237"/>
      <c r="O502" s="237"/>
      <c r="P502" s="237"/>
      <c r="Q502" s="237"/>
      <c r="R502" s="237"/>
      <c r="S502" s="237"/>
      <c r="T502" s="238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9" t="s">
        <v>150</v>
      </c>
      <c r="AU502" s="239" t="s">
        <v>148</v>
      </c>
      <c r="AV502" s="13" t="s">
        <v>81</v>
      </c>
      <c r="AW502" s="13" t="s">
        <v>30</v>
      </c>
      <c r="AX502" s="13" t="s">
        <v>73</v>
      </c>
      <c r="AY502" s="239" t="s">
        <v>140</v>
      </c>
    </row>
    <row r="503" s="14" customFormat="1">
      <c r="A503" s="14"/>
      <c r="B503" s="240"/>
      <c r="C503" s="241"/>
      <c r="D503" s="231" t="s">
        <v>150</v>
      </c>
      <c r="E503" s="242" t="s">
        <v>1</v>
      </c>
      <c r="F503" s="243" t="s">
        <v>358</v>
      </c>
      <c r="G503" s="241"/>
      <c r="H503" s="244">
        <v>1.5</v>
      </c>
      <c r="I503" s="245"/>
      <c r="J503" s="241"/>
      <c r="K503" s="241"/>
      <c r="L503" s="246"/>
      <c r="M503" s="247"/>
      <c r="N503" s="248"/>
      <c r="O503" s="248"/>
      <c r="P503" s="248"/>
      <c r="Q503" s="248"/>
      <c r="R503" s="248"/>
      <c r="S503" s="248"/>
      <c r="T503" s="249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0" t="s">
        <v>150</v>
      </c>
      <c r="AU503" s="250" t="s">
        <v>148</v>
      </c>
      <c r="AV503" s="14" t="s">
        <v>148</v>
      </c>
      <c r="AW503" s="14" t="s">
        <v>30</v>
      </c>
      <c r="AX503" s="14" t="s">
        <v>81</v>
      </c>
      <c r="AY503" s="250" t="s">
        <v>140</v>
      </c>
    </row>
    <row r="504" s="2" customFormat="1" ht="16.5" customHeight="1">
      <c r="A504" s="38"/>
      <c r="B504" s="39"/>
      <c r="C504" s="215" t="s">
        <v>523</v>
      </c>
      <c r="D504" s="215" t="s">
        <v>143</v>
      </c>
      <c r="E504" s="216" t="s">
        <v>524</v>
      </c>
      <c r="F504" s="217" t="s">
        <v>525</v>
      </c>
      <c r="G504" s="218" t="s">
        <v>190</v>
      </c>
      <c r="H504" s="219">
        <v>7</v>
      </c>
      <c r="I504" s="220"/>
      <c r="J504" s="221">
        <f>ROUND(I504*H504,2)</f>
        <v>0</v>
      </c>
      <c r="K504" s="222"/>
      <c r="L504" s="44"/>
      <c r="M504" s="223" t="s">
        <v>1</v>
      </c>
      <c r="N504" s="224" t="s">
        <v>39</v>
      </c>
      <c r="O504" s="91"/>
      <c r="P504" s="225">
        <f>O504*H504</f>
        <v>0</v>
      </c>
      <c r="Q504" s="225">
        <v>0.00050000000000000001</v>
      </c>
      <c r="R504" s="225">
        <f>Q504*H504</f>
        <v>0.0035000000000000001</v>
      </c>
      <c r="S504" s="225">
        <v>0</v>
      </c>
      <c r="T504" s="226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27" t="s">
        <v>447</v>
      </c>
      <c r="AT504" s="227" t="s">
        <v>143</v>
      </c>
      <c r="AU504" s="227" t="s">
        <v>148</v>
      </c>
      <c r="AY504" s="17" t="s">
        <v>140</v>
      </c>
      <c r="BE504" s="228">
        <f>IF(N504="základní",J504,0)</f>
        <v>0</v>
      </c>
      <c r="BF504" s="228">
        <f>IF(N504="snížená",J504,0)</f>
        <v>0</v>
      </c>
      <c r="BG504" s="228">
        <f>IF(N504="zákl. přenesená",J504,0)</f>
        <v>0</v>
      </c>
      <c r="BH504" s="228">
        <f>IF(N504="sníž. přenesená",J504,0)</f>
        <v>0</v>
      </c>
      <c r="BI504" s="228">
        <f>IF(N504="nulová",J504,0)</f>
        <v>0</v>
      </c>
      <c r="BJ504" s="17" t="s">
        <v>148</v>
      </c>
      <c r="BK504" s="228">
        <f>ROUND(I504*H504,2)</f>
        <v>0</v>
      </c>
      <c r="BL504" s="17" t="s">
        <v>447</v>
      </c>
      <c r="BM504" s="227" t="s">
        <v>526</v>
      </c>
    </row>
    <row r="505" s="13" customFormat="1">
      <c r="A505" s="13"/>
      <c r="B505" s="229"/>
      <c r="C505" s="230"/>
      <c r="D505" s="231" t="s">
        <v>150</v>
      </c>
      <c r="E505" s="232" t="s">
        <v>1</v>
      </c>
      <c r="F505" s="233" t="s">
        <v>527</v>
      </c>
      <c r="G505" s="230"/>
      <c r="H505" s="232" t="s">
        <v>1</v>
      </c>
      <c r="I505" s="234"/>
      <c r="J505" s="230"/>
      <c r="K505" s="230"/>
      <c r="L505" s="235"/>
      <c r="M505" s="236"/>
      <c r="N505" s="237"/>
      <c r="O505" s="237"/>
      <c r="P505" s="237"/>
      <c r="Q505" s="237"/>
      <c r="R505" s="237"/>
      <c r="S505" s="237"/>
      <c r="T505" s="238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9" t="s">
        <v>150</v>
      </c>
      <c r="AU505" s="239" t="s">
        <v>148</v>
      </c>
      <c r="AV505" s="13" t="s">
        <v>81</v>
      </c>
      <c r="AW505" s="13" t="s">
        <v>30</v>
      </c>
      <c r="AX505" s="13" t="s">
        <v>73</v>
      </c>
      <c r="AY505" s="239" t="s">
        <v>140</v>
      </c>
    </row>
    <row r="506" s="14" customFormat="1">
      <c r="A506" s="14"/>
      <c r="B506" s="240"/>
      <c r="C506" s="241"/>
      <c r="D506" s="231" t="s">
        <v>150</v>
      </c>
      <c r="E506" s="242" t="s">
        <v>1</v>
      </c>
      <c r="F506" s="243" t="s">
        <v>211</v>
      </c>
      <c r="G506" s="241"/>
      <c r="H506" s="244">
        <v>7</v>
      </c>
      <c r="I506" s="245"/>
      <c r="J506" s="241"/>
      <c r="K506" s="241"/>
      <c r="L506" s="246"/>
      <c r="M506" s="247"/>
      <c r="N506" s="248"/>
      <c r="O506" s="248"/>
      <c r="P506" s="248"/>
      <c r="Q506" s="248"/>
      <c r="R506" s="248"/>
      <c r="S506" s="248"/>
      <c r="T506" s="249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0" t="s">
        <v>150</v>
      </c>
      <c r="AU506" s="250" t="s">
        <v>148</v>
      </c>
      <c r="AV506" s="14" t="s">
        <v>148</v>
      </c>
      <c r="AW506" s="14" t="s">
        <v>30</v>
      </c>
      <c r="AX506" s="14" t="s">
        <v>73</v>
      </c>
      <c r="AY506" s="250" t="s">
        <v>140</v>
      </c>
    </row>
    <row r="507" s="15" customFormat="1">
      <c r="A507" s="15"/>
      <c r="B507" s="251"/>
      <c r="C507" s="252"/>
      <c r="D507" s="231" t="s">
        <v>150</v>
      </c>
      <c r="E507" s="253" t="s">
        <v>1</v>
      </c>
      <c r="F507" s="254" t="s">
        <v>153</v>
      </c>
      <c r="G507" s="252"/>
      <c r="H507" s="255">
        <v>7</v>
      </c>
      <c r="I507" s="256"/>
      <c r="J507" s="252"/>
      <c r="K507" s="252"/>
      <c r="L507" s="257"/>
      <c r="M507" s="258"/>
      <c r="N507" s="259"/>
      <c r="O507" s="259"/>
      <c r="P507" s="259"/>
      <c r="Q507" s="259"/>
      <c r="R507" s="259"/>
      <c r="S507" s="259"/>
      <c r="T507" s="260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1" t="s">
        <v>150</v>
      </c>
      <c r="AU507" s="261" t="s">
        <v>148</v>
      </c>
      <c r="AV507" s="15" t="s">
        <v>147</v>
      </c>
      <c r="AW507" s="15" t="s">
        <v>30</v>
      </c>
      <c r="AX507" s="15" t="s">
        <v>81</v>
      </c>
      <c r="AY507" s="261" t="s">
        <v>140</v>
      </c>
    </row>
    <row r="508" s="2" customFormat="1" ht="16.5" customHeight="1">
      <c r="A508" s="38"/>
      <c r="B508" s="39"/>
      <c r="C508" s="215" t="s">
        <v>528</v>
      </c>
      <c r="D508" s="215" t="s">
        <v>143</v>
      </c>
      <c r="E508" s="216" t="s">
        <v>529</v>
      </c>
      <c r="F508" s="217" t="s">
        <v>530</v>
      </c>
      <c r="G508" s="218" t="s">
        <v>190</v>
      </c>
      <c r="H508" s="219">
        <v>1</v>
      </c>
      <c r="I508" s="220"/>
      <c r="J508" s="221">
        <f>ROUND(I508*H508,2)</f>
        <v>0</v>
      </c>
      <c r="K508" s="222"/>
      <c r="L508" s="44"/>
      <c r="M508" s="223" t="s">
        <v>1</v>
      </c>
      <c r="N508" s="224" t="s">
        <v>39</v>
      </c>
      <c r="O508" s="91"/>
      <c r="P508" s="225">
        <f>O508*H508</f>
        <v>0</v>
      </c>
      <c r="Q508" s="225">
        <v>0.00076000000000000004</v>
      </c>
      <c r="R508" s="225">
        <f>Q508*H508</f>
        <v>0.00076000000000000004</v>
      </c>
      <c r="S508" s="225">
        <v>0</v>
      </c>
      <c r="T508" s="226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7" t="s">
        <v>447</v>
      </c>
      <c r="AT508" s="227" t="s">
        <v>143</v>
      </c>
      <c r="AU508" s="227" t="s">
        <v>148</v>
      </c>
      <c r="AY508" s="17" t="s">
        <v>140</v>
      </c>
      <c r="BE508" s="228">
        <f>IF(N508="základní",J508,0)</f>
        <v>0</v>
      </c>
      <c r="BF508" s="228">
        <f>IF(N508="snížená",J508,0)</f>
        <v>0</v>
      </c>
      <c r="BG508" s="228">
        <f>IF(N508="zákl. přenesená",J508,0)</f>
        <v>0</v>
      </c>
      <c r="BH508" s="228">
        <f>IF(N508="sníž. přenesená",J508,0)</f>
        <v>0</v>
      </c>
      <c r="BI508" s="228">
        <f>IF(N508="nulová",J508,0)</f>
        <v>0</v>
      </c>
      <c r="BJ508" s="17" t="s">
        <v>148</v>
      </c>
      <c r="BK508" s="228">
        <f>ROUND(I508*H508,2)</f>
        <v>0</v>
      </c>
      <c r="BL508" s="17" t="s">
        <v>447</v>
      </c>
      <c r="BM508" s="227" t="s">
        <v>531</v>
      </c>
    </row>
    <row r="509" s="13" customFormat="1">
      <c r="A509" s="13"/>
      <c r="B509" s="229"/>
      <c r="C509" s="230"/>
      <c r="D509" s="231" t="s">
        <v>150</v>
      </c>
      <c r="E509" s="232" t="s">
        <v>1</v>
      </c>
      <c r="F509" s="233" t="s">
        <v>532</v>
      </c>
      <c r="G509" s="230"/>
      <c r="H509" s="232" t="s">
        <v>1</v>
      </c>
      <c r="I509" s="234"/>
      <c r="J509" s="230"/>
      <c r="K509" s="230"/>
      <c r="L509" s="235"/>
      <c r="M509" s="236"/>
      <c r="N509" s="237"/>
      <c r="O509" s="237"/>
      <c r="P509" s="237"/>
      <c r="Q509" s="237"/>
      <c r="R509" s="237"/>
      <c r="S509" s="237"/>
      <c r="T509" s="238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9" t="s">
        <v>150</v>
      </c>
      <c r="AU509" s="239" t="s">
        <v>148</v>
      </c>
      <c r="AV509" s="13" t="s">
        <v>81</v>
      </c>
      <c r="AW509" s="13" t="s">
        <v>30</v>
      </c>
      <c r="AX509" s="13" t="s">
        <v>73</v>
      </c>
      <c r="AY509" s="239" t="s">
        <v>140</v>
      </c>
    </row>
    <row r="510" s="14" customFormat="1">
      <c r="A510" s="14"/>
      <c r="B510" s="240"/>
      <c r="C510" s="241"/>
      <c r="D510" s="231" t="s">
        <v>150</v>
      </c>
      <c r="E510" s="242" t="s">
        <v>1</v>
      </c>
      <c r="F510" s="243" t="s">
        <v>81</v>
      </c>
      <c r="G510" s="241"/>
      <c r="H510" s="244">
        <v>1</v>
      </c>
      <c r="I510" s="245"/>
      <c r="J510" s="241"/>
      <c r="K510" s="241"/>
      <c r="L510" s="246"/>
      <c r="M510" s="247"/>
      <c r="N510" s="248"/>
      <c r="O510" s="248"/>
      <c r="P510" s="248"/>
      <c r="Q510" s="248"/>
      <c r="R510" s="248"/>
      <c r="S510" s="248"/>
      <c r="T510" s="249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0" t="s">
        <v>150</v>
      </c>
      <c r="AU510" s="250" t="s">
        <v>148</v>
      </c>
      <c r="AV510" s="14" t="s">
        <v>148</v>
      </c>
      <c r="AW510" s="14" t="s">
        <v>30</v>
      </c>
      <c r="AX510" s="14" t="s">
        <v>81</v>
      </c>
      <c r="AY510" s="250" t="s">
        <v>140</v>
      </c>
    </row>
    <row r="511" s="2" customFormat="1" ht="16.5" customHeight="1">
      <c r="A511" s="38"/>
      <c r="B511" s="39"/>
      <c r="C511" s="215" t="s">
        <v>533</v>
      </c>
      <c r="D511" s="215" t="s">
        <v>143</v>
      </c>
      <c r="E511" s="216" t="s">
        <v>534</v>
      </c>
      <c r="F511" s="217" t="s">
        <v>535</v>
      </c>
      <c r="G511" s="218" t="s">
        <v>190</v>
      </c>
      <c r="H511" s="219">
        <v>1</v>
      </c>
      <c r="I511" s="220"/>
      <c r="J511" s="221">
        <f>ROUND(I511*H511,2)</f>
        <v>0</v>
      </c>
      <c r="K511" s="222"/>
      <c r="L511" s="44"/>
      <c r="M511" s="223" t="s">
        <v>1</v>
      </c>
      <c r="N511" s="224" t="s">
        <v>39</v>
      </c>
      <c r="O511" s="91"/>
      <c r="P511" s="225">
        <f>O511*H511</f>
        <v>0</v>
      </c>
      <c r="Q511" s="225">
        <v>0.0015299999999999999</v>
      </c>
      <c r="R511" s="225">
        <f>Q511*H511</f>
        <v>0.0015299999999999999</v>
      </c>
      <c r="S511" s="225">
        <v>0</v>
      </c>
      <c r="T511" s="226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27" t="s">
        <v>447</v>
      </c>
      <c r="AT511" s="227" t="s">
        <v>143</v>
      </c>
      <c r="AU511" s="227" t="s">
        <v>148</v>
      </c>
      <c r="AY511" s="17" t="s">
        <v>140</v>
      </c>
      <c r="BE511" s="228">
        <f>IF(N511="základní",J511,0)</f>
        <v>0</v>
      </c>
      <c r="BF511" s="228">
        <f>IF(N511="snížená",J511,0)</f>
        <v>0</v>
      </c>
      <c r="BG511" s="228">
        <f>IF(N511="zákl. přenesená",J511,0)</f>
        <v>0</v>
      </c>
      <c r="BH511" s="228">
        <f>IF(N511="sníž. přenesená",J511,0)</f>
        <v>0</v>
      </c>
      <c r="BI511" s="228">
        <f>IF(N511="nulová",J511,0)</f>
        <v>0</v>
      </c>
      <c r="BJ511" s="17" t="s">
        <v>148</v>
      </c>
      <c r="BK511" s="228">
        <f>ROUND(I511*H511,2)</f>
        <v>0</v>
      </c>
      <c r="BL511" s="17" t="s">
        <v>447</v>
      </c>
      <c r="BM511" s="227" t="s">
        <v>536</v>
      </c>
    </row>
    <row r="512" s="13" customFormat="1">
      <c r="A512" s="13"/>
      <c r="B512" s="229"/>
      <c r="C512" s="230"/>
      <c r="D512" s="231" t="s">
        <v>150</v>
      </c>
      <c r="E512" s="232" t="s">
        <v>1</v>
      </c>
      <c r="F512" s="233" t="s">
        <v>217</v>
      </c>
      <c r="G512" s="230"/>
      <c r="H512" s="232" t="s">
        <v>1</v>
      </c>
      <c r="I512" s="234"/>
      <c r="J512" s="230"/>
      <c r="K512" s="230"/>
      <c r="L512" s="235"/>
      <c r="M512" s="236"/>
      <c r="N512" s="237"/>
      <c r="O512" s="237"/>
      <c r="P512" s="237"/>
      <c r="Q512" s="237"/>
      <c r="R512" s="237"/>
      <c r="S512" s="237"/>
      <c r="T512" s="238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9" t="s">
        <v>150</v>
      </c>
      <c r="AU512" s="239" t="s">
        <v>148</v>
      </c>
      <c r="AV512" s="13" t="s">
        <v>81</v>
      </c>
      <c r="AW512" s="13" t="s">
        <v>30</v>
      </c>
      <c r="AX512" s="13" t="s">
        <v>73</v>
      </c>
      <c r="AY512" s="239" t="s">
        <v>140</v>
      </c>
    </row>
    <row r="513" s="14" customFormat="1">
      <c r="A513" s="14"/>
      <c r="B513" s="240"/>
      <c r="C513" s="241"/>
      <c r="D513" s="231" t="s">
        <v>150</v>
      </c>
      <c r="E513" s="242" t="s">
        <v>1</v>
      </c>
      <c r="F513" s="243" t="s">
        <v>81</v>
      </c>
      <c r="G513" s="241"/>
      <c r="H513" s="244">
        <v>1</v>
      </c>
      <c r="I513" s="245"/>
      <c r="J513" s="241"/>
      <c r="K513" s="241"/>
      <c r="L513" s="246"/>
      <c r="M513" s="247"/>
      <c r="N513" s="248"/>
      <c r="O513" s="248"/>
      <c r="P513" s="248"/>
      <c r="Q513" s="248"/>
      <c r="R513" s="248"/>
      <c r="S513" s="248"/>
      <c r="T513" s="249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0" t="s">
        <v>150</v>
      </c>
      <c r="AU513" s="250" t="s">
        <v>148</v>
      </c>
      <c r="AV513" s="14" t="s">
        <v>148</v>
      </c>
      <c r="AW513" s="14" t="s">
        <v>30</v>
      </c>
      <c r="AX513" s="14" t="s">
        <v>81</v>
      </c>
      <c r="AY513" s="250" t="s">
        <v>140</v>
      </c>
    </row>
    <row r="514" s="2" customFormat="1" ht="16.5" customHeight="1">
      <c r="A514" s="38"/>
      <c r="B514" s="39"/>
      <c r="C514" s="215" t="s">
        <v>537</v>
      </c>
      <c r="D514" s="215" t="s">
        <v>143</v>
      </c>
      <c r="E514" s="216" t="s">
        <v>538</v>
      </c>
      <c r="F514" s="217" t="s">
        <v>539</v>
      </c>
      <c r="G514" s="218" t="s">
        <v>162</v>
      </c>
      <c r="H514" s="219">
        <v>1</v>
      </c>
      <c r="I514" s="220"/>
      <c r="J514" s="221">
        <f>ROUND(I514*H514,2)</f>
        <v>0</v>
      </c>
      <c r="K514" s="222"/>
      <c r="L514" s="44"/>
      <c r="M514" s="223" t="s">
        <v>1</v>
      </c>
      <c r="N514" s="224" t="s">
        <v>39</v>
      </c>
      <c r="O514" s="91"/>
      <c r="P514" s="225">
        <f>O514*H514</f>
        <v>0</v>
      </c>
      <c r="Q514" s="225">
        <v>0</v>
      </c>
      <c r="R514" s="225">
        <f>Q514*H514</f>
        <v>0</v>
      </c>
      <c r="S514" s="225">
        <v>0</v>
      </c>
      <c r="T514" s="226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27" t="s">
        <v>447</v>
      </c>
      <c r="AT514" s="227" t="s">
        <v>143</v>
      </c>
      <c r="AU514" s="227" t="s">
        <v>148</v>
      </c>
      <c r="AY514" s="17" t="s">
        <v>140</v>
      </c>
      <c r="BE514" s="228">
        <f>IF(N514="základní",J514,0)</f>
        <v>0</v>
      </c>
      <c r="BF514" s="228">
        <f>IF(N514="snížená",J514,0)</f>
        <v>0</v>
      </c>
      <c r="BG514" s="228">
        <f>IF(N514="zákl. přenesená",J514,0)</f>
        <v>0</v>
      </c>
      <c r="BH514" s="228">
        <f>IF(N514="sníž. přenesená",J514,0)</f>
        <v>0</v>
      </c>
      <c r="BI514" s="228">
        <f>IF(N514="nulová",J514,0)</f>
        <v>0</v>
      </c>
      <c r="BJ514" s="17" t="s">
        <v>148</v>
      </c>
      <c r="BK514" s="228">
        <f>ROUND(I514*H514,2)</f>
        <v>0</v>
      </c>
      <c r="BL514" s="17" t="s">
        <v>447</v>
      </c>
      <c r="BM514" s="227" t="s">
        <v>540</v>
      </c>
    </row>
    <row r="515" s="13" customFormat="1">
      <c r="A515" s="13"/>
      <c r="B515" s="229"/>
      <c r="C515" s="230"/>
      <c r="D515" s="231" t="s">
        <v>150</v>
      </c>
      <c r="E515" s="232" t="s">
        <v>1</v>
      </c>
      <c r="F515" s="233" t="s">
        <v>522</v>
      </c>
      <c r="G515" s="230"/>
      <c r="H515" s="232" t="s">
        <v>1</v>
      </c>
      <c r="I515" s="234"/>
      <c r="J515" s="230"/>
      <c r="K515" s="230"/>
      <c r="L515" s="235"/>
      <c r="M515" s="236"/>
      <c r="N515" s="237"/>
      <c r="O515" s="237"/>
      <c r="P515" s="237"/>
      <c r="Q515" s="237"/>
      <c r="R515" s="237"/>
      <c r="S515" s="237"/>
      <c r="T515" s="238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9" t="s">
        <v>150</v>
      </c>
      <c r="AU515" s="239" t="s">
        <v>148</v>
      </c>
      <c r="AV515" s="13" t="s">
        <v>81</v>
      </c>
      <c r="AW515" s="13" t="s">
        <v>30</v>
      </c>
      <c r="AX515" s="13" t="s">
        <v>73</v>
      </c>
      <c r="AY515" s="239" t="s">
        <v>140</v>
      </c>
    </row>
    <row r="516" s="14" customFormat="1">
      <c r="A516" s="14"/>
      <c r="B516" s="240"/>
      <c r="C516" s="241"/>
      <c r="D516" s="231" t="s">
        <v>150</v>
      </c>
      <c r="E516" s="242" t="s">
        <v>1</v>
      </c>
      <c r="F516" s="243" t="s">
        <v>81</v>
      </c>
      <c r="G516" s="241"/>
      <c r="H516" s="244">
        <v>1</v>
      </c>
      <c r="I516" s="245"/>
      <c r="J516" s="241"/>
      <c r="K516" s="241"/>
      <c r="L516" s="246"/>
      <c r="M516" s="247"/>
      <c r="N516" s="248"/>
      <c r="O516" s="248"/>
      <c r="P516" s="248"/>
      <c r="Q516" s="248"/>
      <c r="R516" s="248"/>
      <c r="S516" s="248"/>
      <c r="T516" s="249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0" t="s">
        <v>150</v>
      </c>
      <c r="AU516" s="250" t="s">
        <v>148</v>
      </c>
      <c r="AV516" s="14" t="s">
        <v>148</v>
      </c>
      <c r="AW516" s="14" t="s">
        <v>30</v>
      </c>
      <c r="AX516" s="14" t="s">
        <v>73</v>
      </c>
      <c r="AY516" s="250" t="s">
        <v>140</v>
      </c>
    </row>
    <row r="517" s="15" customFormat="1">
      <c r="A517" s="15"/>
      <c r="B517" s="251"/>
      <c r="C517" s="252"/>
      <c r="D517" s="231" t="s">
        <v>150</v>
      </c>
      <c r="E517" s="253" t="s">
        <v>1</v>
      </c>
      <c r="F517" s="254" t="s">
        <v>153</v>
      </c>
      <c r="G517" s="252"/>
      <c r="H517" s="255">
        <v>1</v>
      </c>
      <c r="I517" s="256"/>
      <c r="J517" s="252"/>
      <c r="K517" s="252"/>
      <c r="L517" s="257"/>
      <c r="M517" s="258"/>
      <c r="N517" s="259"/>
      <c r="O517" s="259"/>
      <c r="P517" s="259"/>
      <c r="Q517" s="259"/>
      <c r="R517" s="259"/>
      <c r="S517" s="259"/>
      <c r="T517" s="260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61" t="s">
        <v>150</v>
      </c>
      <c r="AU517" s="261" t="s">
        <v>148</v>
      </c>
      <c r="AV517" s="15" t="s">
        <v>147</v>
      </c>
      <c r="AW517" s="15" t="s">
        <v>30</v>
      </c>
      <c r="AX517" s="15" t="s">
        <v>81</v>
      </c>
      <c r="AY517" s="261" t="s">
        <v>140</v>
      </c>
    </row>
    <row r="518" s="2" customFormat="1" ht="16.5" customHeight="1">
      <c r="A518" s="38"/>
      <c r="B518" s="39"/>
      <c r="C518" s="215" t="s">
        <v>541</v>
      </c>
      <c r="D518" s="215" t="s">
        <v>143</v>
      </c>
      <c r="E518" s="216" t="s">
        <v>542</v>
      </c>
      <c r="F518" s="217" t="s">
        <v>543</v>
      </c>
      <c r="G518" s="218" t="s">
        <v>162</v>
      </c>
      <c r="H518" s="219">
        <v>3</v>
      </c>
      <c r="I518" s="220"/>
      <c r="J518" s="221">
        <f>ROUND(I518*H518,2)</f>
        <v>0</v>
      </c>
      <c r="K518" s="222"/>
      <c r="L518" s="44"/>
      <c r="M518" s="223" t="s">
        <v>1</v>
      </c>
      <c r="N518" s="224" t="s">
        <v>39</v>
      </c>
      <c r="O518" s="91"/>
      <c r="P518" s="225">
        <f>O518*H518</f>
        <v>0</v>
      </c>
      <c r="Q518" s="225">
        <v>0</v>
      </c>
      <c r="R518" s="225">
        <f>Q518*H518</f>
        <v>0</v>
      </c>
      <c r="S518" s="225">
        <v>0</v>
      </c>
      <c r="T518" s="226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27" t="s">
        <v>447</v>
      </c>
      <c r="AT518" s="227" t="s">
        <v>143</v>
      </c>
      <c r="AU518" s="227" t="s">
        <v>148</v>
      </c>
      <c r="AY518" s="17" t="s">
        <v>140</v>
      </c>
      <c r="BE518" s="228">
        <f>IF(N518="základní",J518,0)</f>
        <v>0</v>
      </c>
      <c r="BF518" s="228">
        <f>IF(N518="snížená",J518,0)</f>
        <v>0</v>
      </c>
      <c r="BG518" s="228">
        <f>IF(N518="zákl. přenesená",J518,0)</f>
        <v>0</v>
      </c>
      <c r="BH518" s="228">
        <f>IF(N518="sníž. přenesená",J518,0)</f>
        <v>0</v>
      </c>
      <c r="BI518" s="228">
        <f>IF(N518="nulová",J518,0)</f>
        <v>0</v>
      </c>
      <c r="BJ518" s="17" t="s">
        <v>148</v>
      </c>
      <c r="BK518" s="228">
        <f>ROUND(I518*H518,2)</f>
        <v>0</v>
      </c>
      <c r="BL518" s="17" t="s">
        <v>447</v>
      </c>
      <c r="BM518" s="227" t="s">
        <v>544</v>
      </c>
    </row>
    <row r="519" s="13" customFormat="1">
      <c r="A519" s="13"/>
      <c r="B519" s="229"/>
      <c r="C519" s="230"/>
      <c r="D519" s="231" t="s">
        <v>150</v>
      </c>
      <c r="E519" s="232" t="s">
        <v>1</v>
      </c>
      <c r="F519" s="233" t="s">
        <v>545</v>
      </c>
      <c r="G519" s="230"/>
      <c r="H519" s="232" t="s">
        <v>1</v>
      </c>
      <c r="I519" s="234"/>
      <c r="J519" s="230"/>
      <c r="K519" s="230"/>
      <c r="L519" s="235"/>
      <c r="M519" s="236"/>
      <c r="N519" s="237"/>
      <c r="O519" s="237"/>
      <c r="P519" s="237"/>
      <c r="Q519" s="237"/>
      <c r="R519" s="237"/>
      <c r="S519" s="237"/>
      <c r="T519" s="238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9" t="s">
        <v>150</v>
      </c>
      <c r="AU519" s="239" t="s">
        <v>148</v>
      </c>
      <c r="AV519" s="13" t="s">
        <v>81</v>
      </c>
      <c r="AW519" s="13" t="s">
        <v>30</v>
      </c>
      <c r="AX519" s="13" t="s">
        <v>73</v>
      </c>
      <c r="AY519" s="239" t="s">
        <v>140</v>
      </c>
    </row>
    <row r="520" s="14" customFormat="1">
      <c r="A520" s="14"/>
      <c r="B520" s="240"/>
      <c r="C520" s="241"/>
      <c r="D520" s="231" t="s">
        <v>150</v>
      </c>
      <c r="E520" s="242" t="s">
        <v>1</v>
      </c>
      <c r="F520" s="243" t="s">
        <v>546</v>
      </c>
      <c r="G520" s="241"/>
      <c r="H520" s="244">
        <v>3</v>
      </c>
      <c r="I520" s="245"/>
      <c r="J520" s="241"/>
      <c r="K520" s="241"/>
      <c r="L520" s="246"/>
      <c r="M520" s="247"/>
      <c r="N520" s="248"/>
      <c r="O520" s="248"/>
      <c r="P520" s="248"/>
      <c r="Q520" s="248"/>
      <c r="R520" s="248"/>
      <c r="S520" s="248"/>
      <c r="T520" s="249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0" t="s">
        <v>150</v>
      </c>
      <c r="AU520" s="250" t="s">
        <v>148</v>
      </c>
      <c r="AV520" s="14" t="s">
        <v>148</v>
      </c>
      <c r="AW520" s="14" t="s">
        <v>30</v>
      </c>
      <c r="AX520" s="14" t="s">
        <v>81</v>
      </c>
      <c r="AY520" s="250" t="s">
        <v>140</v>
      </c>
    </row>
    <row r="521" s="2" customFormat="1" ht="16.5" customHeight="1">
      <c r="A521" s="38"/>
      <c r="B521" s="39"/>
      <c r="C521" s="215" t="s">
        <v>547</v>
      </c>
      <c r="D521" s="215" t="s">
        <v>143</v>
      </c>
      <c r="E521" s="216" t="s">
        <v>548</v>
      </c>
      <c r="F521" s="217" t="s">
        <v>549</v>
      </c>
      <c r="G521" s="218" t="s">
        <v>162</v>
      </c>
      <c r="H521" s="219">
        <v>1</v>
      </c>
      <c r="I521" s="220"/>
      <c r="J521" s="221">
        <f>ROUND(I521*H521,2)</f>
        <v>0</v>
      </c>
      <c r="K521" s="222"/>
      <c r="L521" s="44"/>
      <c r="M521" s="223" t="s">
        <v>1</v>
      </c>
      <c r="N521" s="224" t="s">
        <v>39</v>
      </c>
      <c r="O521" s="91"/>
      <c r="P521" s="225">
        <f>O521*H521</f>
        <v>0</v>
      </c>
      <c r="Q521" s="225">
        <v>0</v>
      </c>
      <c r="R521" s="225">
        <f>Q521*H521</f>
        <v>0</v>
      </c>
      <c r="S521" s="225">
        <v>0</v>
      </c>
      <c r="T521" s="226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7" t="s">
        <v>447</v>
      </c>
      <c r="AT521" s="227" t="s">
        <v>143</v>
      </c>
      <c r="AU521" s="227" t="s">
        <v>148</v>
      </c>
      <c r="AY521" s="17" t="s">
        <v>140</v>
      </c>
      <c r="BE521" s="228">
        <f>IF(N521="základní",J521,0)</f>
        <v>0</v>
      </c>
      <c r="BF521" s="228">
        <f>IF(N521="snížená",J521,0)</f>
        <v>0</v>
      </c>
      <c r="BG521" s="228">
        <f>IF(N521="zákl. přenesená",J521,0)</f>
        <v>0</v>
      </c>
      <c r="BH521" s="228">
        <f>IF(N521="sníž. přenesená",J521,0)</f>
        <v>0</v>
      </c>
      <c r="BI521" s="228">
        <f>IF(N521="nulová",J521,0)</f>
        <v>0</v>
      </c>
      <c r="BJ521" s="17" t="s">
        <v>148</v>
      </c>
      <c r="BK521" s="228">
        <f>ROUND(I521*H521,2)</f>
        <v>0</v>
      </c>
      <c r="BL521" s="17" t="s">
        <v>447</v>
      </c>
      <c r="BM521" s="227" t="s">
        <v>550</v>
      </c>
    </row>
    <row r="522" s="13" customFormat="1">
      <c r="A522" s="13"/>
      <c r="B522" s="229"/>
      <c r="C522" s="230"/>
      <c r="D522" s="231" t="s">
        <v>150</v>
      </c>
      <c r="E522" s="232" t="s">
        <v>1</v>
      </c>
      <c r="F522" s="233" t="s">
        <v>551</v>
      </c>
      <c r="G522" s="230"/>
      <c r="H522" s="232" t="s">
        <v>1</v>
      </c>
      <c r="I522" s="234"/>
      <c r="J522" s="230"/>
      <c r="K522" s="230"/>
      <c r="L522" s="235"/>
      <c r="M522" s="236"/>
      <c r="N522" s="237"/>
      <c r="O522" s="237"/>
      <c r="P522" s="237"/>
      <c r="Q522" s="237"/>
      <c r="R522" s="237"/>
      <c r="S522" s="237"/>
      <c r="T522" s="23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9" t="s">
        <v>150</v>
      </c>
      <c r="AU522" s="239" t="s">
        <v>148</v>
      </c>
      <c r="AV522" s="13" t="s">
        <v>81</v>
      </c>
      <c r="AW522" s="13" t="s">
        <v>30</v>
      </c>
      <c r="AX522" s="13" t="s">
        <v>73</v>
      </c>
      <c r="AY522" s="239" t="s">
        <v>140</v>
      </c>
    </row>
    <row r="523" s="14" customFormat="1">
      <c r="A523" s="14"/>
      <c r="B523" s="240"/>
      <c r="C523" s="241"/>
      <c r="D523" s="231" t="s">
        <v>150</v>
      </c>
      <c r="E523" s="242" t="s">
        <v>1</v>
      </c>
      <c r="F523" s="243" t="s">
        <v>81</v>
      </c>
      <c r="G523" s="241"/>
      <c r="H523" s="244">
        <v>1</v>
      </c>
      <c r="I523" s="245"/>
      <c r="J523" s="241"/>
      <c r="K523" s="241"/>
      <c r="L523" s="246"/>
      <c r="M523" s="247"/>
      <c r="N523" s="248"/>
      <c r="O523" s="248"/>
      <c r="P523" s="248"/>
      <c r="Q523" s="248"/>
      <c r="R523" s="248"/>
      <c r="S523" s="248"/>
      <c r="T523" s="249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0" t="s">
        <v>150</v>
      </c>
      <c r="AU523" s="250" t="s">
        <v>148</v>
      </c>
      <c r="AV523" s="14" t="s">
        <v>148</v>
      </c>
      <c r="AW523" s="14" t="s">
        <v>30</v>
      </c>
      <c r="AX523" s="14" t="s">
        <v>81</v>
      </c>
      <c r="AY523" s="250" t="s">
        <v>140</v>
      </c>
    </row>
    <row r="524" s="2" customFormat="1" ht="21.75" customHeight="1">
      <c r="A524" s="38"/>
      <c r="B524" s="39"/>
      <c r="C524" s="215" t="s">
        <v>552</v>
      </c>
      <c r="D524" s="215" t="s">
        <v>143</v>
      </c>
      <c r="E524" s="216" t="s">
        <v>553</v>
      </c>
      <c r="F524" s="217" t="s">
        <v>554</v>
      </c>
      <c r="G524" s="218" t="s">
        <v>162</v>
      </c>
      <c r="H524" s="219">
        <v>1</v>
      </c>
      <c r="I524" s="220"/>
      <c r="J524" s="221">
        <f>ROUND(I524*H524,2)</f>
        <v>0</v>
      </c>
      <c r="K524" s="222"/>
      <c r="L524" s="44"/>
      <c r="M524" s="223" t="s">
        <v>1</v>
      </c>
      <c r="N524" s="224" t="s">
        <v>39</v>
      </c>
      <c r="O524" s="91"/>
      <c r="P524" s="225">
        <f>O524*H524</f>
        <v>0</v>
      </c>
      <c r="Q524" s="225">
        <v>0</v>
      </c>
      <c r="R524" s="225">
        <f>Q524*H524</f>
        <v>0</v>
      </c>
      <c r="S524" s="225">
        <v>0</v>
      </c>
      <c r="T524" s="226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27" t="s">
        <v>447</v>
      </c>
      <c r="AT524" s="227" t="s">
        <v>143</v>
      </c>
      <c r="AU524" s="227" t="s">
        <v>148</v>
      </c>
      <c r="AY524" s="17" t="s">
        <v>140</v>
      </c>
      <c r="BE524" s="228">
        <f>IF(N524="základní",J524,0)</f>
        <v>0</v>
      </c>
      <c r="BF524" s="228">
        <f>IF(N524="snížená",J524,0)</f>
        <v>0</v>
      </c>
      <c r="BG524" s="228">
        <f>IF(N524="zákl. přenesená",J524,0)</f>
        <v>0</v>
      </c>
      <c r="BH524" s="228">
        <f>IF(N524="sníž. přenesená",J524,0)</f>
        <v>0</v>
      </c>
      <c r="BI524" s="228">
        <f>IF(N524="nulová",J524,0)</f>
        <v>0</v>
      </c>
      <c r="BJ524" s="17" t="s">
        <v>148</v>
      </c>
      <c r="BK524" s="228">
        <f>ROUND(I524*H524,2)</f>
        <v>0</v>
      </c>
      <c r="BL524" s="17" t="s">
        <v>447</v>
      </c>
      <c r="BM524" s="227" t="s">
        <v>555</v>
      </c>
    </row>
    <row r="525" s="13" customFormat="1">
      <c r="A525" s="13"/>
      <c r="B525" s="229"/>
      <c r="C525" s="230"/>
      <c r="D525" s="231" t="s">
        <v>150</v>
      </c>
      <c r="E525" s="232" t="s">
        <v>1</v>
      </c>
      <c r="F525" s="233" t="s">
        <v>556</v>
      </c>
      <c r="G525" s="230"/>
      <c r="H525" s="232" t="s">
        <v>1</v>
      </c>
      <c r="I525" s="234"/>
      <c r="J525" s="230"/>
      <c r="K525" s="230"/>
      <c r="L525" s="235"/>
      <c r="M525" s="236"/>
      <c r="N525" s="237"/>
      <c r="O525" s="237"/>
      <c r="P525" s="237"/>
      <c r="Q525" s="237"/>
      <c r="R525" s="237"/>
      <c r="S525" s="237"/>
      <c r="T525" s="238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9" t="s">
        <v>150</v>
      </c>
      <c r="AU525" s="239" t="s">
        <v>148</v>
      </c>
      <c r="AV525" s="13" t="s">
        <v>81</v>
      </c>
      <c r="AW525" s="13" t="s">
        <v>30</v>
      </c>
      <c r="AX525" s="13" t="s">
        <v>73</v>
      </c>
      <c r="AY525" s="239" t="s">
        <v>140</v>
      </c>
    </row>
    <row r="526" s="14" customFormat="1">
      <c r="A526" s="14"/>
      <c r="B526" s="240"/>
      <c r="C526" s="241"/>
      <c r="D526" s="231" t="s">
        <v>150</v>
      </c>
      <c r="E526" s="242" t="s">
        <v>1</v>
      </c>
      <c r="F526" s="243" t="s">
        <v>81</v>
      </c>
      <c r="G526" s="241"/>
      <c r="H526" s="244">
        <v>1</v>
      </c>
      <c r="I526" s="245"/>
      <c r="J526" s="241"/>
      <c r="K526" s="241"/>
      <c r="L526" s="246"/>
      <c r="M526" s="247"/>
      <c r="N526" s="248"/>
      <c r="O526" s="248"/>
      <c r="P526" s="248"/>
      <c r="Q526" s="248"/>
      <c r="R526" s="248"/>
      <c r="S526" s="248"/>
      <c r="T526" s="249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0" t="s">
        <v>150</v>
      </c>
      <c r="AU526" s="250" t="s">
        <v>148</v>
      </c>
      <c r="AV526" s="14" t="s">
        <v>148</v>
      </c>
      <c r="AW526" s="14" t="s">
        <v>30</v>
      </c>
      <c r="AX526" s="14" t="s">
        <v>81</v>
      </c>
      <c r="AY526" s="250" t="s">
        <v>140</v>
      </c>
    </row>
    <row r="527" s="2" customFormat="1" ht="24.15" customHeight="1">
      <c r="A527" s="38"/>
      <c r="B527" s="39"/>
      <c r="C527" s="215" t="s">
        <v>557</v>
      </c>
      <c r="D527" s="215" t="s">
        <v>143</v>
      </c>
      <c r="E527" s="216" t="s">
        <v>558</v>
      </c>
      <c r="F527" s="217" t="s">
        <v>559</v>
      </c>
      <c r="G527" s="218" t="s">
        <v>162</v>
      </c>
      <c r="H527" s="219">
        <v>2</v>
      </c>
      <c r="I527" s="220"/>
      <c r="J527" s="221">
        <f>ROUND(I527*H527,2)</f>
        <v>0</v>
      </c>
      <c r="K527" s="222"/>
      <c r="L527" s="44"/>
      <c r="M527" s="223" t="s">
        <v>1</v>
      </c>
      <c r="N527" s="224" t="s">
        <v>39</v>
      </c>
      <c r="O527" s="91"/>
      <c r="P527" s="225">
        <f>O527*H527</f>
        <v>0</v>
      </c>
      <c r="Q527" s="225">
        <v>0.00022000000000000001</v>
      </c>
      <c r="R527" s="225">
        <f>Q527*H527</f>
        <v>0.00044000000000000002</v>
      </c>
      <c r="S527" s="225">
        <v>0</v>
      </c>
      <c r="T527" s="226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27" t="s">
        <v>447</v>
      </c>
      <c r="AT527" s="227" t="s">
        <v>143</v>
      </c>
      <c r="AU527" s="227" t="s">
        <v>148</v>
      </c>
      <c r="AY527" s="17" t="s">
        <v>140</v>
      </c>
      <c r="BE527" s="228">
        <f>IF(N527="základní",J527,0)</f>
        <v>0</v>
      </c>
      <c r="BF527" s="228">
        <f>IF(N527="snížená",J527,0)</f>
        <v>0</v>
      </c>
      <c r="BG527" s="228">
        <f>IF(N527="zákl. přenesená",J527,0)</f>
        <v>0</v>
      </c>
      <c r="BH527" s="228">
        <f>IF(N527="sníž. přenesená",J527,0)</f>
        <v>0</v>
      </c>
      <c r="BI527" s="228">
        <f>IF(N527="nulová",J527,0)</f>
        <v>0</v>
      </c>
      <c r="BJ527" s="17" t="s">
        <v>148</v>
      </c>
      <c r="BK527" s="228">
        <f>ROUND(I527*H527,2)</f>
        <v>0</v>
      </c>
      <c r="BL527" s="17" t="s">
        <v>447</v>
      </c>
      <c r="BM527" s="227" t="s">
        <v>560</v>
      </c>
    </row>
    <row r="528" s="13" customFormat="1">
      <c r="A528" s="13"/>
      <c r="B528" s="229"/>
      <c r="C528" s="230"/>
      <c r="D528" s="231" t="s">
        <v>150</v>
      </c>
      <c r="E528" s="232" t="s">
        <v>1</v>
      </c>
      <c r="F528" s="233" t="s">
        <v>561</v>
      </c>
      <c r="G528" s="230"/>
      <c r="H528" s="232" t="s">
        <v>1</v>
      </c>
      <c r="I528" s="234"/>
      <c r="J528" s="230"/>
      <c r="K528" s="230"/>
      <c r="L528" s="235"/>
      <c r="M528" s="236"/>
      <c r="N528" s="237"/>
      <c r="O528" s="237"/>
      <c r="P528" s="237"/>
      <c r="Q528" s="237"/>
      <c r="R528" s="237"/>
      <c r="S528" s="237"/>
      <c r="T528" s="238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9" t="s">
        <v>150</v>
      </c>
      <c r="AU528" s="239" t="s">
        <v>148</v>
      </c>
      <c r="AV528" s="13" t="s">
        <v>81</v>
      </c>
      <c r="AW528" s="13" t="s">
        <v>30</v>
      </c>
      <c r="AX528" s="13" t="s">
        <v>73</v>
      </c>
      <c r="AY528" s="239" t="s">
        <v>140</v>
      </c>
    </row>
    <row r="529" s="14" customFormat="1">
      <c r="A529" s="14"/>
      <c r="B529" s="240"/>
      <c r="C529" s="241"/>
      <c r="D529" s="231" t="s">
        <v>150</v>
      </c>
      <c r="E529" s="242" t="s">
        <v>1</v>
      </c>
      <c r="F529" s="243" t="s">
        <v>562</v>
      </c>
      <c r="G529" s="241"/>
      <c r="H529" s="244">
        <v>2</v>
      </c>
      <c r="I529" s="245"/>
      <c r="J529" s="241"/>
      <c r="K529" s="241"/>
      <c r="L529" s="246"/>
      <c r="M529" s="247"/>
      <c r="N529" s="248"/>
      <c r="O529" s="248"/>
      <c r="P529" s="248"/>
      <c r="Q529" s="248"/>
      <c r="R529" s="248"/>
      <c r="S529" s="248"/>
      <c r="T529" s="24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0" t="s">
        <v>150</v>
      </c>
      <c r="AU529" s="250" t="s">
        <v>148</v>
      </c>
      <c r="AV529" s="14" t="s">
        <v>148</v>
      </c>
      <c r="AW529" s="14" t="s">
        <v>30</v>
      </c>
      <c r="AX529" s="14" t="s">
        <v>81</v>
      </c>
      <c r="AY529" s="250" t="s">
        <v>140</v>
      </c>
    </row>
    <row r="530" s="2" customFormat="1" ht="16.5" customHeight="1">
      <c r="A530" s="38"/>
      <c r="B530" s="39"/>
      <c r="C530" s="262" t="s">
        <v>563</v>
      </c>
      <c r="D530" s="262" t="s">
        <v>154</v>
      </c>
      <c r="E530" s="263" t="s">
        <v>564</v>
      </c>
      <c r="F530" s="264" t="s">
        <v>565</v>
      </c>
      <c r="G530" s="265" t="s">
        <v>162</v>
      </c>
      <c r="H530" s="266">
        <v>3</v>
      </c>
      <c r="I530" s="267"/>
      <c r="J530" s="268">
        <f>ROUND(I530*H530,2)</f>
        <v>0</v>
      </c>
      <c r="K530" s="269"/>
      <c r="L530" s="270"/>
      <c r="M530" s="271" t="s">
        <v>1</v>
      </c>
      <c r="N530" s="272" t="s">
        <v>39</v>
      </c>
      <c r="O530" s="91"/>
      <c r="P530" s="225">
        <f>O530*H530</f>
        <v>0</v>
      </c>
      <c r="Q530" s="225">
        <v>1.0000000000000001E-05</v>
      </c>
      <c r="R530" s="225">
        <f>Q530*H530</f>
        <v>3.0000000000000004E-05</v>
      </c>
      <c r="S530" s="225">
        <v>0</v>
      </c>
      <c r="T530" s="226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27" t="s">
        <v>359</v>
      </c>
      <c r="AT530" s="227" t="s">
        <v>154</v>
      </c>
      <c r="AU530" s="227" t="s">
        <v>148</v>
      </c>
      <c r="AY530" s="17" t="s">
        <v>140</v>
      </c>
      <c r="BE530" s="228">
        <f>IF(N530="základní",J530,0)</f>
        <v>0</v>
      </c>
      <c r="BF530" s="228">
        <f>IF(N530="snížená",J530,0)</f>
        <v>0</v>
      </c>
      <c r="BG530" s="228">
        <f>IF(N530="zákl. přenesená",J530,0)</f>
        <v>0</v>
      </c>
      <c r="BH530" s="228">
        <f>IF(N530="sníž. přenesená",J530,0)</f>
        <v>0</v>
      </c>
      <c r="BI530" s="228">
        <f>IF(N530="nulová",J530,0)</f>
        <v>0</v>
      </c>
      <c r="BJ530" s="17" t="s">
        <v>148</v>
      </c>
      <c r="BK530" s="228">
        <f>ROUND(I530*H530,2)</f>
        <v>0</v>
      </c>
      <c r="BL530" s="17" t="s">
        <v>447</v>
      </c>
      <c r="BM530" s="227" t="s">
        <v>566</v>
      </c>
    </row>
    <row r="531" s="13" customFormat="1">
      <c r="A531" s="13"/>
      <c r="B531" s="229"/>
      <c r="C531" s="230"/>
      <c r="D531" s="231" t="s">
        <v>150</v>
      </c>
      <c r="E531" s="232" t="s">
        <v>1</v>
      </c>
      <c r="F531" s="233" t="s">
        <v>567</v>
      </c>
      <c r="G531" s="230"/>
      <c r="H531" s="232" t="s">
        <v>1</v>
      </c>
      <c r="I531" s="234"/>
      <c r="J531" s="230"/>
      <c r="K531" s="230"/>
      <c r="L531" s="235"/>
      <c r="M531" s="236"/>
      <c r="N531" s="237"/>
      <c r="O531" s="237"/>
      <c r="P531" s="237"/>
      <c r="Q531" s="237"/>
      <c r="R531" s="237"/>
      <c r="S531" s="237"/>
      <c r="T531" s="238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9" t="s">
        <v>150</v>
      </c>
      <c r="AU531" s="239" t="s">
        <v>148</v>
      </c>
      <c r="AV531" s="13" t="s">
        <v>81</v>
      </c>
      <c r="AW531" s="13" t="s">
        <v>30</v>
      </c>
      <c r="AX531" s="13" t="s">
        <v>73</v>
      </c>
      <c r="AY531" s="239" t="s">
        <v>140</v>
      </c>
    </row>
    <row r="532" s="14" customFormat="1">
      <c r="A532" s="14"/>
      <c r="B532" s="240"/>
      <c r="C532" s="241"/>
      <c r="D532" s="231" t="s">
        <v>150</v>
      </c>
      <c r="E532" s="242" t="s">
        <v>1</v>
      </c>
      <c r="F532" s="243" t="s">
        <v>141</v>
      </c>
      <c r="G532" s="241"/>
      <c r="H532" s="244">
        <v>3</v>
      </c>
      <c r="I532" s="245"/>
      <c r="J532" s="241"/>
      <c r="K532" s="241"/>
      <c r="L532" s="246"/>
      <c r="M532" s="247"/>
      <c r="N532" s="248"/>
      <c r="O532" s="248"/>
      <c r="P532" s="248"/>
      <c r="Q532" s="248"/>
      <c r="R532" s="248"/>
      <c r="S532" s="248"/>
      <c r="T532" s="249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0" t="s">
        <v>150</v>
      </c>
      <c r="AU532" s="250" t="s">
        <v>148</v>
      </c>
      <c r="AV532" s="14" t="s">
        <v>148</v>
      </c>
      <c r="AW532" s="14" t="s">
        <v>30</v>
      </c>
      <c r="AX532" s="14" t="s">
        <v>81</v>
      </c>
      <c r="AY532" s="250" t="s">
        <v>140</v>
      </c>
    </row>
    <row r="533" s="2" customFormat="1" ht="21.75" customHeight="1">
      <c r="A533" s="38"/>
      <c r="B533" s="39"/>
      <c r="C533" s="215" t="s">
        <v>568</v>
      </c>
      <c r="D533" s="215" t="s">
        <v>143</v>
      </c>
      <c r="E533" s="216" t="s">
        <v>569</v>
      </c>
      <c r="F533" s="217" t="s">
        <v>570</v>
      </c>
      <c r="G533" s="218" t="s">
        <v>190</v>
      </c>
      <c r="H533" s="219">
        <v>10.5</v>
      </c>
      <c r="I533" s="220"/>
      <c r="J533" s="221">
        <f>ROUND(I533*H533,2)</f>
        <v>0</v>
      </c>
      <c r="K533" s="222"/>
      <c r="L533" s="44"/>
      <c r="M533" s="223" t="s">
        <v>1</v>
      </c>
      <c r="N533" s="224" t="s">
        <v>39</v>
      </c>
      <c r="O533" s="91"/>
      <c r="P533" s="225">
        <f>O533*H533</f>
        <v>0</v>
      </c>
      <c r="Q533" s="225">
        <v>0</v>
      </c>
      <c r="R533" s="225">
        <f>Q533*H533</f>
        <v>0</v>
      </c>
      <c r="S533" s="225">
        <v>0</v>
      </c>
      <c r="T533" s="226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27" t="s">
        <v>447</v>
      </c>
      <c r="AT533" s="227" t="s">
        <v>143</v>
      </c>
      <c r="AU533" s="227" t="s">
        <v>148</v>
      </c>
      <c r="AY533" s="17" t="s">
        <v>140</v>
      </c>
      <c r="BE533" s="228">
        <f>IF(N533="základní",J533,0)</f>
        <v>0</v>
      </c>
      <c r="BF533" s="228">
        <f>IF(N533="snížená",J533,0)</f>
        <v>0</v>
      </c>
      <c r="BG533" s="228">
        <f>IF(N533="zákl. přenesená",J533,0)</f>
        <v>0</v>
      </c>
      <c r="BH533" s="228">
        <f>IF(N533="sníž. přenesená",J533,0)</f>
        <v>0</v>
      </c>
      <c r="BI533" s="228">
        <f>IF(N533="nulová",J533,0)</f>
        <v>0</v>
      </c>
      <c r="BJ533" s="17" t="s">
        <v>148</v>
      </c>
      <c r="BK533" s="228">
        <f>ROUND(I533*H533,2)</f>
        <v>0</v>
      </c>
      <c r="BL533" s="17" t="s">
        <v>447</v>
      </c>
      <c r="BM533" s="227" t="s">
        <v>571</v>
      </c>
    </row>
    <row r="534" s="14" customFormat="1">
      <c r="A534" s="14"/>
      <c r="B534" s="240"/>
      <c r="C534" s="241"/>
      <c r="D534" s="231" t="s">
        <v>150</v>
      </c>
      <c r="E534" s="242" t="s">
        <v>1</v>
      </c>
      <c r="F534" s="243" t="s">
        <v>572</v>
      </c>
      <c r="G534" s="241"/>
      <c r="H534" s="244">
        <v>10.5</v>
      </c>
      <c r="I534" s="245"/>
      <c r="J534" s="241"/>
      <c r="K534" s="241"/>
      <c r="L534" s="246"/>
      <c r="M534" s="247"/>
      <c r="N534" s="248"/>
      <c r="O534" s="248"/>
      <c r="P534" s="248"/>
      <c r="Q534" s="248"/>
      <c r="R534" s="248"/>
      <c r="S534" s="248"/>
      <c r="T534" s="249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0" t="s">
        <v>150</v>
      </c>
      <c r="AU534" s="250" t="s">
        <v>148</v>
      </c>
      <c r="AV534" s="14" t="s">
        <v>148</v>
      </c>
      <c r="AW534" s="14" t="s">
        <v>30</v>
      </c>
      <c r="AX534" s="14" t="s">
        <v>81</v>
      </c>
      <c r="AY534" s="250" t="s">
        <v>140</v>
      </c>
    </row>
    <row r="535" s="2" customFormat="1" ht="16.5" customHeight="1">
      <c r="A535" s="38"/>
      <c r="B535" s="39"/>
      <c r="C535" s="215" t="s">
        <v>573</v>
      </c>
      <c r="D535" s="215" t="s">
        <v>143</v>
      </c>
      <c r="E535" s="216" t="s">
        <v>574</v>
      </c>
      <c r="F535" s="217" t="s">
        <v>575</v>
      </c>
      <c r="G535" s="218" t="s">
        <v>162</v>
      </c>
      <c r="H535" s="219">
        <v>2</v>
      </c>
      <c r="I535" s="220"/>
      <c r="J535" s="221">
        <f>ROUND(I535*H535,2)</f>
        <v>0</v>
      </c>
      <c r="K535" s="222"/>
      <c r="L535" s="44"/>
      <c r="M535" s="223" t="s">
        <v>1</v>
      </c>
      <c r="N535" s="224" t="s">
        <v>39</v>
      </c>
      <c r="O535" s="91"/>
      <c r="P535" s="225">
        <f>O535*H535</f>
        <v>0</v>
      </c>
      <c r="Q535" s="225">
        <v>0.00059000000000000003</v>
      </c>
      <c r="R535" s="225">
        <f>Q535*H535</f>
        <v>0.0011800000000000001</v>
      </c>
      <c r="S535" s="225">
        <v>0</v>
      </c>
      <c r="T535" s="226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27" t="s">
        <v>447</v>
      </c>
      <c r="AT535" s="227" t="s">
        <v>143</v>
      </c>
      <c r="AU535" s="227" t="s">
        <v>148</v>
      </c>
      <c r="AY535" s="17" t="s">
        <v>140</v>
      </c>
      <c r="BE535" s="228">
        <f>IF(N535="základní",J535,0)</f>
        <v>0</v>
      </c>
      <c r="BF535" s="228">
        <f>IF(N535="snížená",J535,0)</f>
        <v>0</v>
      </c>
      <c r="BG535" s="228">
        <f>IF(N535="zákl. přenesená",J535,0)</f>
        <v>0</v>
      </c>
      <c r="BH535" s="228">
        <f>IF(N535="sníž. přenesená",J535,0)</f>
        <v>0</v>
      </c>
      <c r="BI535" s="228">
        <f>IF(N535="nulová",J535,0)</f>
        <v>0</v>
      </c>
      <c r="BJ535" s="17" t="s">
        <v>148</v>
      </c>
      <c r="BK535" s="228">
        <f>ROUND(I535*H535,2)</f>
        <v>0</v>
      </c>
      <c r="BL535" s="17" t="s">
        <v>447</v>
      </c>
      <c r="BM535" s="227" t="s">
        <v>576</v>
      </c>
    </row>
    <row r="536" s="13" customFormat="1">
      <c r="A536" s="13"/>
      <c r="B536" s="229"/>
      <c r="C536" s="230"/>
      <c r="D536" s="231" t="s">
        <v>150</v>
      </c>
      <c r="E536" s="232" t="s">
        <v>1</v>
      </c>
      <c r="F536" s="233" t="s">
        <v>577</v>
      </c>
      <c r="G536" s="230"/>
      <c r="H536" s="232" t="s">
        <v>1</v>
      </c>
      <c r="I536" s="234"/>
      <c r="J536" s="230"/>
      <c r="K536" s="230"/>
      <c r="L536" s="235"/>
      <c r="M536" s="236"/>
      <c r="N536" s="237"/>
      <c r="O536" s="237"/>
      <c r="P536" s="237"/>
      <c r="Q536" s="237"/>
      <c r="R536" s="237"/>
      <c r="S536" s="237"/>
      <c r="T536" s="238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9" t="s">
        <v>150</v>
      </c>
      <c r="AU536" s="239" t="s">
        <v>148</v>
      </c>
      <c r="AV536" s="13" t="s">
        <v>81</v>
      </c>
      <c r="AW536" s="13" t="s">
        <v>30</v>
      </c>
      <c r="AX536" s="13" t="s">
        <v>73</v>
      </c>
      <c r="AY536" s="239" t="s">
        <v>140</v>
      </c>
    </row>
    <row r="537" s="14" customFormat="1">
      <c r="A537" s="14"/>
      <c r="B537" s="240"/>
      <c r="C537" s="241"/>
      <c r="D537" s="231" t="s">
        <v>150</v>
      </c>
      <c r="E537" s="242" t="s">
        <v>1</v>
      </c>
      <c r="F537" s="243" t="s">
        <v>562</v>
      </c>
      <c r="G537" s="241"/>
      <c r="H537" s="244">
        <v>2</v>
      </c>
      <c r="I537" s="245"/>
      <c r="J537" s="241"/>
      <c r="K537" s="241"/>
      <c r="L537" s="246"/>
      <c r="M537" s="247"/>
      <c r="N537" s="248"/>
      <c r="O537" s="248"/>
      <c r="P537" s="248"/>
      <c r="Q537" s="248"/>
      <c r="R537" s="248"/>
      <c r="S537" s="248"/>
      <c r="T537" s="249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0" t="s">
        <v>150</v>
      </c>
      <c r="AU537" s="250" t="s">
        <v>148</v>
      </c>
      <c r="AV537" s="14" t="s">
        <v>148</v>
      </c>
      <c r="AW537" s="14" t="s">
        <v>30</v>
      </c>
      <c r="AX537" s="14" t="s">
        <v>81</v>
      </c>
      <c r="AY537" s="250" t="s">
        <v>140</v>
      </c>
    </row>
    <row r="538" s="2" customFormat="1" ht="24.15" customHeight="1">
      <c r="A538" s="38"/>
      <c r="B538" s="39"/>
      <c r="C538" s="215" t="s">
        <v>578</v>
      </c>
      <c r="D538" s="215" t="s">
        <v>143</v>
      </c>
      <c r="E538" s="216" t="s">
        <v>579</v>
      </c>
      <c r="F538" s="217" t="s">
        <v>580</v>
      </c>
      <c r="G538" s="218" t="s">
        <v>146</v>
      </c>
      <c r="H538" s="219">
        <v>0.01</v>
      </c>
      <c r="I538" s="220"/>
      <c r="J538" s="221">
        <f>ROUND(I538*H538,2)</f>
        <v>0</v>
      </c>
      <c r="K538" s="222"/>
      <c r="L538" s="44"/>
      <c r="M538" s="223" t="s">
        <v>1</v>
      </c>
      <c r="N538" s="224" t="s">
        <v>39</v>
      </c>
      <c r="O538" s="91"/>
      <c r="P538" s="225">
        <f>O538*H538</f>
        <v>0</v>
      </c>
      <c r="Q538" s="225">
        <v>0</v>
      </c>
      <c r="R538" s="225">
        <f>Q538*H538</f>
        <v>0</v>
      </c>
      <c r="S538" s="225">
        <v>0</v>
      </c>
      <c r="T538" s="226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27" t="s">
        <v>447</v>
      </c>
      <c r="AT538" s="227" t="s">
        <v>143</v>
      </c>
      <c r="AU538" s="227" t="s">
        <v>148</v>
      </c>
      <c r="AY538" s="17" t="s">
        <v>140</v>
      </c>
      <c r="BE538" s="228">
        <f>IF(N538="základní",J538,0)</f>
        <v>0</v>
      </c>
      <c r="BF538" s="228">
        <f>IF(N538="snížená",J538,0)</f>
        <v>0</v>
      </c>
      <c r="BG538" s="228">
        <f>IF(N538="zákl. přenesená",J538,0)</f>
        <v>0</v>
      </c>
      <c r="BH538" s="228">
        <f>IF(N538="sníž. přenesená",J538,0)</f>
        <v>0</v>
      </c>
      <c r="BI538" s="228">
        <f>IF(N538="nulová",J538,0)</f>
        <v>0</v>
      </c>
      <c r="BJ538" s="17" t="s">
        <v>148</v>
      </c>
      <c r="BK538" s="228">
        <f>ROUND(I538*H538,2)</f>
        <v>0</v>
      </c>
      <c r="BL538" s="17" t="s">
        <v>447</v>
      </c>
      <c r="BM538" s="227" t="s">
        <v>581</v>
      </c>
    </row>
    <row r="539" s="2" customFormat="1" ht="33" customHeight="1">
      <c r="A539" s="38"/>
      <c r="B539" s="39"/>
      <c r="C539" s="215" t="s">
        <v>582</v>
      </c>
      <c r="D539" s="215" t="s">
        <v>143</v>
      </c>
      <c r="E539" s="216" t="s">
        <v>583</v>
      </c>
      <c r="F539" s="217" t="s">
        <v>584</v>
      </c>
      <c r="G539" s="218" t="s">
        <v>146</v>
      </c>
      <c r="H539" s="219">
        <v>0.02</v>
      </c>
      <c r="I539" s="220"/>
      <c r="J539" s="221">
        <f>ROUND(I539*H539,2)</f>
        <v>0</v>
      </c>
      <c r="K539" s="222"/>
      <c r="L539" s="44"/>
      <c r="M539" s="223" t="s">
        <v>1</v>
      </c>
      <c r="N539" s="224" t="s">
        <v>39</v>
      </c>
      <c r="O539" s="91"/>
      <c r="P539" s="225">
        <f>O539*H539</f>
        <v>0</v>
      </c>
      <c r="Q539" s="225">
        <v>0</v>
      </c>
      <c r="R539" s="225">
        <f>Q539*H539</f>
        <v>0</v>
      </c>
      <c r="S539" s="225">
        <v>0</v>
      </c>
      <c r="T539" s="226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27" t="s">
        <v>447</v>
      </c>
      <c r="AT539" s="227" t="s">
        <v>143</v>
      </c>
      <c r="AU539" s="227" t="s">
        <v>148</v>
      </c>
      <c r="AY539" s="17" t="s">
        <v>140</v>
      </c>
      <c r="BE539" s="228">
        <f>IF(N539="základní",J539,0)</f>
        <v>0</v>
      </c>
      <c r="BF539" s="228">
        <f>IF(N539="snížená",J539,0)</f>
        <v>0</v>
      </c>
      <c r="BG539" s="228">
        <f>IF(N539="zákl. přenesená",J539,0)</f>
        <v>0</v>
      </c>
      <c r="BH539" s="228">
        <f>IF(N539="sníž. přenesená",J539,0)</f>
        <v>0</v>
      </c>
      <c r="BI539" s="228">
        <f>IF(N539="nulová",J539,0)</f>
        <v>0</v>
      </c>
      <c r="BJ539" s="17" t="s">
        <v>148</v>
      </c>
      <c r="BK539" s="228">
        <f>ROUND(I539*H539,2)</f>
        <v>0</v>
      </c>
      <c r="BL539" s="17" t="s">
        <v>447</v>
      </c>
      <c r="BM539" s="227" t="s">
        <v>585</v>
      </c>
    </row>
    <row r="540" s="14" customFormat="1">
      <c r="A540" s="14"/>
      <c r="B540" s="240"/>
      <c r="C540" s="241"/>
      <c r="D540" s="231" t="s">
        <v>150</v>
      </c>
      <c r="E540" s="241"/>
      <c r="F540" s="243" t="s">
        <v>586</v>
      </c>
      <c r="G540" s="241"/>
      <c r="H540" s="244">
        <v>0.02</v>
      </c>
      <c r="I540" s="245"/>
      <c r="J540" s="241"/>
      <c r="K540" s="241"/>
      <c r="L540" s="246"/>
      <c r="M540" s="247"/>
      <c r="N540" s="248"/>
      <c r="O540" s="248"/>
      <c r="P540" s="248"/>
      <c r="Q540" s="248"/>
      <c r="R540" s="248"/>
      <c r="S540" s="248"/>
      <c r="T540" s="249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0" t="s">
        <v>150</v>
      </c>
      <c r="AU540" s="250" t="s">
        <v>148</v>
      </c>
      <c r="AV540" s="14" t="s">
        <v>148</v>
      </c>
      <c r="AW540" s="14" t="s">
        <v>4</v>
      </c>
      <c r="AX540" s="14" t="s">
        <v>81</v>
      </c>
      <c r="AY540" s="250" t="s">
        <v>140</v>
      </c>
    </row>
    <row r="541" s="12" customFormat="1" ht="22.8" customHeight="1">
      <c r="A541" s="12"/>
      <c r="B541" s="199"/>
      <c r="C541" s="200"/>
      <c r="D541" s="201" t="s">
        <v>72</v>
      </c>
      <c r="E541" s="213" t="s">
        <v>587</v>
      </c>
      <c r="F541" s="213" t="s">
        <v>588</v>
      </c>
      <c r="G541" s="200"/>
      <c r="H541" s="200"/>
      <c r="I541" s="203"/>
      <c r="J541" s="214">
        <f>BK541</f>
        <v>0</v>
      </c>
      <c r="K541" s="200"/>
      <c r="L541" s="205"/>
      <c r="M541" s="206"/>
      <c r="N541" s="207"/>
      <c r="O541" s="207"/>
      <c r="P541" s="208">
        <f>SUM(P542:P629)</f>
        <v>0</v>
      </c>
      <c r="Q541" s="207"/>
      <c r="R541" s="208">
        <f>SUM(R542:R629)</f>
        <v>0.03048</v>
      </c>
      <c r="S541" s="207"/>
      <c r="T541" s="209">
        <f>SUM(T542:T629)</f>
        <v>0.039459999999999995</v>
      </c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R541" s="210" t="s">
        <v>148</v>
      </c>
      <c r="AT541" s="211" t="s">
        <v>72</v>
      </c>
      <c r="AU541" s="211" t="s">
        <v>81</v>
      </c>
      <c r="AY541" s="210" t="s">
        <v>140</v>
      </c>
      <c r="BK541" s="212">
        <f>SUM(BK542:BK629)</f>
        <v>0</v>
      </c>
    </row>
    <row r="542" s="2" customFormat="1" ht="16.5" customHeight="1">
      <c r="A542" s="38"/>
      <c r="B542" s="39"/>
      <c r="C542" s="215" t="s">
        <v>589</v>
      </c>
      <c r="D542" s="215" t="s">
        <v>143</v>
      </c>
      <c r="E542" s="216" t="s">
        <v>590</v>
      </c>
      <c r="F542" s="217" t="s">
        <v>591</v>
      </c>
      <c r="G542" s="218" t="s">
        <v>190</v>
      </c>
      <c r="H542" s="219">
        <v>18</v>
      </c>
      <c r="I542" s="220"/>
      <c r="J542" s="221">
        <f>ROUND(I542*H542,2)</f>
        <v>0</v>
      </c>
      <c r="K542" s="222"/>
      <c r="L542" s="44"/>
      <c r="M542" s="223" t="s">
        <v>1</v>
      </c>
      <c r="N542" s="224" t="s">
        <v>39</v>
      </c>
      <c r="O542" s="91"/>
      <c r="P542" s="225">
        <f>O542*H542</f>
        <v>0</v>
      </c>
      <c r="Q542" s="225">
        <v>0</v>
      </c>
      <c r="R542" s="225">
        <f>Q542*H542</f>
        <v>0</v>
      </c>
      <c r="S542" s="225">
        <v>0.00027999999999999998</v>
      </c>
      <c r="T542" s="226">
        <f>S542*H542</f>
        <v>0.0050399999999999993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27" t="s">
        <v>447</v>
      </c>
      <c r="AT542" s="227" t="s">
        <v>143</v>
      </c>
      <c r="AU542" s="227" t="s">
        <v>148</v>
      </c>
      <c r="AY542" s="17" t="s">
        <v>140</v>
      </c>
      <c r="BE542" s="228">
        <f>IF(N542="základní",J542,0)</f>
        <v>0</v>
      </c>
      <c r="BF542" s="228">
        <f>IF(N542="snížená",J542,0)</f>
        <v>0</v>
      </c>
      <c r="BG542" s="228">
        <f>IF(N542="zákl. přenesená",J542,0)</f>
        <v>0</v>
      </c>
      <c r="BH542" s="228">
        <f>IF(N542="sníž. přenesená",J542,0)</f>
        <v>0</v>
      </c>
      <c r="BI542" s="228">
        <f>IF(N542="nulová",J542,0)</f>
        <v>0</v>
      </c>
      <c r="BJ542" s="17" t="s">
        <v>148</v>
      </c>
      <c r="BK542" s="228">
        <f>ROUND(I542*H542,2)</f>
        <v>0</v>
      </c>
      <c r="BL542" s="17" t="s">
        <v>447</v>
      </c>
      <c r="BM542" s="227" t="s">
        <v>592</v>
      </c>
    </row>
    <row r="543" s="13" customFormat="1">
      <c r="A543" s="13"/>
      <c r="B543" s="229"/>
      <c r="C543" s="230"/>
      <c r="D543" s="231" t="s">
        <v>150</v>
      </c>
      <c r="E543" s="232" t="s">
        <v>1</v>
      </c>
      <c r="F543" s="233" t="s">
        <v>593</v>
      </c>
      <c r="G543" s="230"/>
      <c r="H543" s="232" t="s">
        <v>1</v>
      </c>
      <c r="I543" s="234"/>
      <c r="J543" s="230"/>
      <c r="K543" s="230"/>
      <c r="L543" s="235"/>
      <c r="M543" s="236"/>
      <c r="N543" s="237"/>
      <c r="O543" s="237"/>
      <c r="P543" s="237"/>
      <c r="Q543" s="237"/>
      <c r="R543" s="237"/>
      <c r="S543" s="237"/>
      <c r="T543" s="238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9" t="s">
        <v>150</v>
      </c>
      <c r="AU543" s="239" t="s">
        <v>148</v>
      </c>
      <c r="AV543" s="13" t="s">
        <v>81</v>
      </c>
      <c r="AW543" s="13" t="s">
        <v>30</v>
      </c>
      <c r="AX543" s="13" t="s">
        <v>73</v>
      </c>
      <c r="AY543" s="239" t="s">
        <v>140</v>
      </c>
    </row>
    <row r="544" s="14" customFormat="1">
      <c r="A544" s="14"/>
      <c r="B544" s="240"/>
      <c r="C544" s="241"/>
      <c r="D544" s="231" t="s">
        <v>150</v>
      </c>
      <c r="E544" s="242" t="s">
        <v>1</v>
      </c>
      <c r="F544" s="243" t="s">
        <v>594</v>
      </c>
      <c r="G544" s="241"/>
      <c r="H544" s="244">
        <v>6</v>
      </c>
      <c r="I544" s="245"/>
      <c r="J544" s="241"/>
      <c r="K544" s="241"/>
      <c r="L544" s="246"/>
      <c r="M544" s="247"/>
      <c r="N544" s="248"/>
      <c r="O544" s="248"/>
      <c r="P544" s="248"/>
      <c r="Q544" s="248"/>
      <c r="R544" s="248"/>
      <c r="S544" s="248"/>
      <c r="T544" s="249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0" t="s">
        <v>150</v>
      </c>
      <c r="AU544" s="250" t="s">
        <v>148</v>
      </c>
      <c r="AV544" s="14" t="s">
        <v>148</v>
      </c>
      <c r="AW544" s="14" t="s">
        <v>30</v>
      </c>
      <c r="AX544" s="14" t="s">
        <v>73</v>
      </c>
      <c r="AY544" s="250" t="s">
        <v>140</v>
      </c>
    </row>
    <row r="545" s="13" customFormat="1">
      <c r="A545" s="13"/>
      <c r="B545" s="229"/>
      <c r="C545" s="230"/>
      <c r="D545" s="231" t="s">
        <v>150</v>
      </c>
      <c r="E545" s="232" t="s">
        <v>1</v>
      </c>
      <c r="F545" s="233" t="s">
        <v>595</v>
      </c>
      <c r="G545" s="230"/>
      <c r="H545" s="232" t="s">
        <v>1</v>
      </c>
      <c r="I545" s="234"/>
      <c r="J545" s="230"/>
      <c r="K545" s="230"/>
      <c r="L545" s="235"/>
      <c r="M545" s="236"/>
      <c r="N545" s="237"/>
      <c r="O545" s="237"/>
      <c r="P545" s="237"/>
      <c r="Q545" s="237"/>
      <c r="R545" s="237"/>
      <c r="S545" s="237"/>
      <c r="T545" s="238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9" t="s">
        <v>150</v>
      </c>
      <c r="AU545" s="239" t="s">
        <v>148</v>
      </c>
      <c r="AV545" s="13" t="s">
        <v>81</v>
      </c>
      <c r="AW545" s="13" t="s">
        <v>30</v>
      </c>
      <c r="AX545" s="13" t="s">
        <v>73</v>
      </c>
      <c r="AY545" s="239" t="s">
        <v>140</v>
      </c>
    </row>
    <row r="546" s="14" customFormat="1">
      <c r="A546" s="14"/>
      <c r="B546" s="240"/>
      <c r="C546" s="241"/>
      <c r="D546" s="231" t="s">
        <v>150</v>
      </c>
      <c r="E546" s="242" t="s">
        <v>1</v>
      </c>
      <c r="F546" s="243" t="s">
        <v>81</v>
      </c>
      <c r="G546" s="241"/>
      <c r="H546" s="244">
        <v>1</v>
      </c>
      <c r="I546" s="245"/>
      <c r="J546" s="241"/>
      <c r="K546" s="241"/>
      <c r="L546" s="246"/>
      <c r="M546" s="247"/>
      <c r="N546" s="248"/>
      <c r="O546" s="248"/>
      <c r="P546" s="248"/>
      <c r="Q546" s="248"/>
      <c r="R546" s="248"/>
      <c r="S546" s="248"/>
      <c r="T546" s="249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0" t="s">
        <v>150</v>
      </c>
      <c r="AU546" s="250" t="s">
        <v>148</v>
      </c>
      <c r="AV546" s="14" t="s">
        <v>148</v>
      </c>
      <c r="AW546" s="14" t="s">
        <v>30</v>
      </c>
      <c r="AX546" s="14" t="s">
        <v>73</v>
      </c>
      <c r="AY546" s="250" t="s">
        <v>140</v>
      </c>
    </row>
    <row r="547" s="13" customFormat="1">
      <c r="A547" s="13"/>
      <c r="B547" s="229"/>
      <c r="C547" s="230"/>
      <c r="D547" s="231" t="s">
        <v>150</v>
      </c>
      <c r="E547" s="232" t="s">
        <v>1</v>
      </c>
      <c r="F547" s="233" t="s">
        <v>405</v>
      </c>
      <c r="G547" s="230"/>
      <c r="H547" s="232" t="s">
        <v>1</v>
      </c>
      <c r="I547" s="234"/>
      <c r="J547" s="230"/>
      <c r="K547" s="230"/>
      <c r="L547" s="235"/>
      <c r="M547" s="236"/>
      <c r="N547" s="237"/>
      <c r="O547" s="237"/>
      <c r="P547" s="237"/>
      <c r="Q547" s="237"/>
      <c r="R547" s="237"/>
      <c r="S547" s="237"/>
      <c r="T547" s="238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9" t="s">
        <v>150</v>
      </c>
      <c r="AU547" s="239" t="s">
        <v>148</v>
      </c>
      <c r="AV547" s="13" t="s">
        <v>81</v>
      </c>
      <c r="AW547" s="13" t="s">
        <v>30</v>
      </c>
      <c r="AX547" s="13" t="s">
        <v>73</v>
      </c>
      <c r="AY547" s="239" t="s">
        <v>140</v>
      </c>
    </row>
    <row r="548" s="14" customFormat="1">
      <c r="A548" s="14"/>
      <c r="B548" s="240"/>
      <c r="C548" s="241"/>
      <c r="D548" s="231" t="s">
        <v>150</v>
      </c>
      <c r="E548" s="242" t="s">
        <v>1</v>
      </c>
      <c r="F548" s="243" t="s">
        <v>596</v>
      </c>
      <c r="G548" s="241"/>
      <c r="H548" s="244">
        <v>11</v>
      </c>
      <c r="I548" s="245"/>
      <c r="J548" s="241"/>
      <c r="K548" s="241"/>
      <c r="L548" s="246"/>
      <c r="M548" s="247"/>
      <c r="N548" s="248"/>
      <c r="O548" s="248"/>
      <c r="P548" s="248"/>
      <c r="Q548" s="248"/>
      <c r="R548" s="248"/>
      <c r="S548" s="248"/>
      <c r="T548" s="249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0" t="s">
        <v>150</v>
      </c>
      <c r="AU548" s="250" t="s">
        <v>148</v>
      </c>
      <c r="AV548" s="14" t="s">
        <v>148</v>
      </c>
      <c r="AW548" s="14" t="s">
        <v>30</v>
      </c>
      <c r="AX548" s="14" t="s">
        <v>73</v>
      </c>
      <c r="AY548" s="250" t="s">
        <v>140</v>
      </c>
    </row>
    <row r="549" s="15" customFormat="1">
      <c r="A549" s="15"/>
      <c r="B549" s="251"/>
      <c r="C549" s="252"/>
      <c r="D549" s="231" t="s">
        <v>150</v>
      </c>
      <c r="E549" s="253" t="s">
        <v>1</v>
      </c>
      <c r="F549" s="254" t="s">
        <v>153</v>
      </c>
      <c r="G549" s="252"/>
      <c r="H549" s="255">
        <v>18</v>
      </c>
      <c r="I549" s="256"/>
      <c r="J549" s="252"/>
      <c r="K549" s="252"/>
      <c r="L549" s="257"/>
      <c r="M549" s="258"/>
      <c r="N549" s="259"/>
      <c r="O549" s="259"/>
      <c r="P549" s="259"/>
      <c r="Q549" s="259"/>
      <c r="R549" s="259"/>
      <c r="S549" s="259"/>
      <c r="T549" s="260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1" t="s">
        <v>150</v>
      </c>
      <c r="AU549" s="261" t="s">
        <v>148</v>
      </c>
      <c r="AV549" s="15" t="s">
        <v>147</v>
      </c>
      <c r="AW549" s="15" t="s">
        <v>30</v>
      </c>
      <c r="AX549" s="15" t="s">
        <v>81</v>
      </c>
      <c r="AY549" s="261" t="s">
        <v>140</v>
      </c>
    </row>
    <row r="550" s="2" customFormat="1" ht="24.15" customHeight="1">
      <c r="A550" s="38"/>
      <c r="B550" s="39"/>
      <c r="C550" s="215" t="s">
        <v>597</v>
      </c>
      <c r="D550" s="215" t="s">
        <v>143</v>
      </c>
      <c r="E550" s="216" t="s">
        <v>598</v>
      </c>
      <c r="F550" s="217" t="s">
        <v>599</v>
      </c>
      <c r="G550" s="218" t="s">
        <v>190</v>
      </c>
      <c r="H550" s="219">
        <v>20</v>
      </c>
      <c r="I550" s="220"/>
      <c r="J550" s="221">
        <f>ROUND(I550*H550,2)</f>
        <v>0</v>
      </c>
      <c r="K550" s="222"/>
      <c r="L550" s="44"/>
      <c r="M550" s="223" t="s">
        <v>1</v>
      </c>
      <c r="N550" s="224" t="s">
        <v>39</v>
      </c>
      <c r="O550" s="91"/>
      <c r="P550" s="225">
        <f>O550*H550</f>
        <v>0</v>
      </c>
      <c r="Q550" s="225">
        <v>0.00080000000000000004</v>
      </c>
      <c r="R550" s="225">
        <f>Q550*H550</f>
        <v>0.016</v>
      </c>
      <c r="S550" s="225">
        <v>0</v>
      </c>
      <c r="T550" s="226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27" t="s">
        <v>447</v>
      </c>
      <c r="AT550" s="227" t="s">
        <v>143</v>
      </c>
      <c r="AU550" s="227" t="s">
        <v>148</v>
      </c>
      <c r="AY550" s="17" t="s">
        <v>140</v>
      </c>
      <c r="BE550" s="228">
        <f>IF(N550="základní",J550,0)</f>
        <v>0</v>
      </c>
      <c r="BF550" s="228">
        <f>IF(N550="snížená",J550,0)</f>
        <v>0</v>
      </c>
      <c r="BG550" s="228">
        <f>IF(N550="zákl. přenesená",J550,0)</f>
        <v>0</v>
      </c>
      <c r="BH550" s="228">
        <f>IF(N550="sníž. přenesená",J550,0)</f>
        <v>0</v>
      </c>
      <c r="BI550" s="228">
        <f>IF(N550="nulová",J550,0)</f>
        <v>0</v>
      </c>
      <c r="BJ550" s="17" t="s">
        <v>148</v>
      </c>
      <c r="BK550" s="228">
        <f>ROUND(I550*H550,2)</f>
        <v>0</v>
      </c>
      <c r="BL550" s="17" t="s">
        <v>447</v>
      </c>
      <c r="BM550" s="227" t="s">
        <v>600</v>
      </c>
    </row>
    <row r="551" s="13" customFormat="1">
      <c r="A551" s="13"/>
      <c r="B551" s="229"/>
      <c r="C551" s="230"/>
      <c r="D551" s="231" t="s">
        <v>150</v>
      </c>
      <c r="E551" s="232" t="s">
        <v>1</v>
      </c>
      <c r="F551" s="233" t="s">
        <v>601</v>
      </c>
      <c r="G551" s="230"/>
      <c r="H551" s="232" t="s">
        <v>1</v>
      </c>
      <c r="I551" s="234"/>
      <c r="J551" s="230"/>
      <c r="K551" s="230"/>
      <c r="L551" s="235"/>
      <c r="M551" s="236"/>
      <c r="N551" s="237"/>
      <c r="O551" s="237"/>
      <c r="P551" s="237"/>
      <c r="Q551" s="237"/>
      <c r="R551" s="237"/>
      <c r="S551" s="237"/>
      <c r="T551" s="238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9" t="s">
        <v>150</v>
      </c>
      <c r="AU551" s="239" t="s">
        <v>148</v>
      </c>
      <c r="AV551" s="13" t="s">
        <v>81</v>
      </c>
      <c r="AW551" s="13" t="s">
        <v>30</v>
      </c>
      <c r="AX551" s="13" t="s">
        <v>73</v>
      </c>
      <c r="AY551" s="239" t="s">
        <v>140</v>
      </c>
    </row>
    <row r="552" s="14" customFormat="1">
      <c r="A552" s="14"/>
      <c r="B552" s="240"/>
      <c r="C552" s="241"/>
      <c r="D552" s="231" t="s">
        <v>150</v>
      </c>
      <c r="E552" s="242" t="s">
        <v>1</v>
      </c>
      <c r="F552" s="243" t="s">
        <v>602</v>
      </c>
      <c r="G552" s="241"/>
      <c r="H552" s="244">
        <v>10</v>
      </c>
      <c r="I552" s="245"/>
      <c r="J552" s="241"/>
      <c r="K552" s="241"/>
      <c r="L552" s="246"/>
      <c r="M552" s="247"/>
      <c r="N552" s="248"/>
      <c r="O552" s="248"/>
      <c r="P552" s="248"/>
      <c r="Q552" s="248"/>
      <c r="R552" s="248"/>
      <c r="S552" s="248"/>
      <c r="T552" s="249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0" t="s">
        <v>150</v>
      </c>
      <c r="AU552" s="250" t="s">
        <v>148</v>
      </c>
      <c r="AV552" s="14" t="s">
        <v>148</v>
      </c>
      <c r="AW552" s="14" t="s">
        <v>30</v>
      </c>
      <c r="AX552" s="14" t="s">
        <v>73</v>
      </c>
      <c r="AY552" s="250" t="s">
        <v>140</v>
      </c>
    </row>
    <row r="553" s="13" customFormat="1">
      <c r="A553" s="13"/>
      <c r="B553" s="229"/>
      <c r="C553" s="230"/>
      <c r="D553" s="231" t="s">
        <v>150</v>
      </c>
      <c r="E553" s="232" t="s">
        <v>1</v>
      </c>
      <c r="F553" s="233" t="s">
        <v>469</v>
      </c>
      <c r="G553" s="230"/>
      <c r="H553" s="232" t="s">
        <v>1</v>
      </c>
      <c r="I553" s="234"/>
      <c r="J553" s="230"/>
      <c r="K553" s="230"/>
      <c r="L553" s="235"/>
      <c r="M553" s="236"/>
      <c r="N553" s="237"/>
      <c r="O553" s="237"/>
      <c r="P553" s="237"/>
      <c r="Q553" s="237"/>
      <c r="R553" s="237"/>
      <c r="S553" s="237"/>
      <c r="T553" s="238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9" t="s">
        <v>150</v>
      </c>
      <c r="AU553" s="239" t="s">
        <v>148</v>
      </c>
      <c r="AV553" s="13" t="s">
        <v>81</v>
      </c>
      <c r="AW553" s="13" t="s">
        <v>30</v>
      </c>
      <c r="AX553" s="13" t="s">
        <v>73</v>
      </c>
      <c r="AY553" s="239" t="s">
        <v>140</v>
      </c>
    </row>
    <row r="554" s="14" customFormat="1">
      <c r="A554" s="14"/>
      <c r="B554" s="240"/>
      <c r="C554" s="241"/>
      <c r="D554" s="231" t="s">
        <v>150</v>
      </c>
      <c r="E554" s="242" t="s">
        <v>1</v>
      </c>
      <c r="F554" s="243" t="s">
        <v>603</v>
      </c>
      <c r="G554" s="241"/>
      <c r="H554" s="244">
        <v>9</v>
      </c>
      <c r="I554" s="245"/>
      <c r="J554" s="241"/>
      <c r="K554" s="241"/>
      <c r="L554" s="246"/>
      <c r="M554" s="247"/>
      <c r="N554" s="248"/>
      <c r="O554" s="248"/>
      <c r="P554" s="248"/>
      <c r="Q554" s="248"/>
      <c r="R554" s="248"/>
      <c r="S554" s="248"/>
      <c r="T554" s="249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0" t="s">
        <v>150</v>
      </c>
      <c r="AU554" s="250" t="s">
        <v>148</v>
      </c>
      <c r="AV554" s="14" t="s">
        <v>148</v>
      </c>
      <c r="AW554" s="14" t="s">
        <v>30</v>
      </c>
      <c r="AX554" s="14" t="s">
        <v>73</v>
      </c>
      <c r="AY554" s="250" t="s">
        <v>140</v>
      </c>
    </row>
    <row r="555" s="13" customFormat="1">
      <c r="A555" s="13"/>
      <c r="B555" s="229"/>
      <c r="C555" s="230"/>
      <c r="D555" s="231" t="s">
        <v>150</v>
      </c>
      <c r="E555" s="232" t="s">
        <v>1</v>
      </c>
      <c r="F555" s="233" t="s">
        <v>217</v>
      </c>
      <c r="G555" s="230"/>
      <c r="H555" s="232" t="s">
        <v>1</v>
      </c>
      <c r="I555" s="234"/>
      <c r="J555" s="230"/>
      <c r="K555" s="230"/>
      <c r="L555" s="235"/>
      <c r="M555" s="236"/>
      <c r="N555" s="237"/>
      <c r="O555" s="237"/>
      <c r="P555" s="237"/>
      <c r="Q555" s="237"/>
      <c r="R555" s="237"/>
      <c r="S555" s="237"/>
      <c r="T555" s="238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9" t="s">
        <v>150</v>
      </c>
      <c r="AU555" s="239" t="s">
        <v>148</v>
      </c>
      <c r="AV555" s="13" t="s">
        <v>81</v>
      </c>
      <c r="AW555" s="13" t="s">
        <v>30</v>
      </c>
      <c r="AX555" s="13" t="s">
        <v>73</v>
      </c>
      <c r="AY555" s="239" t="s">
        <v>140</v>
      </c>
    </row>
    <row r="556" s="14" customFormat="1">
      <c r="A556" s="14"/>
      <c r="B556" s="240"/>
      <c r="C556" s="241"/>
      <c r="D556" s="231" t="s">
        <v>150</v>
      </c>
      <c r="E556" s="242" t="s">
        <v>1</v>
      </c>
      <c r="F556" s="243" t="s">
        <v>81</v>
      </c>
      <c r="G556" s="241"/>
      <c r="H556" s="244">
        <v>1</v>
      </c>
      <c r="I556" s="245"/>
      <c r="J556" s="241"/>
      <c r="K556" s="241"/>
      <c r="L556" s="246"/>
      <c r="M556" s="247"/>
      <c r="N556" s="248"/>
      <c r="O556" s="248"/>
      <c r="P556" s="248"/>
      <c r="Q556" s="248"/>
      <c r="R556" s="248"/>
      <c r="S556" s="248"/>
      <c r="T556" s="249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0" t="s">
        <v>150</v>
      </c>
      <c r="AU556" s="250" t="s">
        <v>148</v>
      </c>
      <c r="AV556" s="14" t="s">
        <v>148</v>
      </c>
      <c r="AW556" s="14" t="s">
        <v>30</v>
      </c>
      <c r="AX556" s="14" t="s">
        <v>73</v>
      </c>
      <c r="AY556" s="250" t="s">
        <v>140</v>
      </c>
    </row>
    <row r="557" s="15" customFormat="1">
      <c r="A557" s="15"/>
      <c r="B557" s="251"/>
      <c r="C557" s="252"/>
      <c r="D557" s="231" t="s">
        <v>150</v>
      </c>
      <c r="E557" s="253" t="s">
        <v>1</v>
      </c>
      <c r="F557" s="254" t="s">
        <v>153</v>
      </c>
      <c r="G557" s="252"/>
      <c r="H557" s="255">
        <v>20</v>
      </c>
      <c r="I557" s="256"/>
      <c r="J557" s="252"/>
      <c r="K557" s="252"/>
      <c r="L557" s="257"/>
      <c r="M557" s="258"/>
      <c r="N557" s="259"/>
      <c r="O557" s="259"/>
      <c r="P557" s="259"/>
      <c r="Q557" s="259"/>
      <c r="R557" s="259"/>
      <c r="S557" s="259"/>
      <c r="T557" s="260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61" t="s">
        <v>150</v>
      </c>
      <c r="AU557" s="261" t="s">
        <v>148</v>
      </c>
      <c r="AV557" s="15" t="s">
        <v>147</v>
      </c>
      <c r="AW557" s="15" t="s">
        <v>30</v>
      </c>
      <c r="AX557" s="15" t="s">
        <v>81</v>
      </c>
      <c r="AY557" s="261" t="s">
        <v>140</v>
      </c>
    </row>
    <row r="558" s="2" customFormat="1" ht="24.15" customHeight="1">
      <c r="A558" s="38"/>
      <c r="B558" s="39"/>
      <c r="C558" s="215" t="s">
        <v>604</v>
      </c>
      <c r="D558" s="215" t="s">
        <v>143</v>
      </c>
      <c r="E558" s="216" t="s">
        <v>605</v>
      </c>
      <c r="F558" s="217" t="s">
        <v>606</v>
      </c>
      <c r="G558" s="218" t="s">
        <v>162</v>
      </c>
      <c r="H558" s="219">
        <v>3</v>
      </c>
      <c r="I558" s="220"/>
      <c r="J558" s="221">
        <f>ROUND(I558*H558,2)</f>
        <v>0</v>
      </c>
      <c r="K558" s="222"/>
      <c r="L558" s="44"/>
      <c r="M558" s="223" t="s">
        <v>1</v>
      </c>
      <c r="N558" s="224" t="s">
        <v>39</v>
      </c>
      <c r="O558" s="91"/>
      <c r="P558" s="225">
        <f>O558*H558</f>
        <v>0</v>
      </c>
      <c r="Q558" s="225">
        <v>0.00069999999999999999</v>
      </c>
      <c r="R558" s="225">
        <f>Q558*H558</f>
        <v>0.0020999999999999999</v>
      </c>
      <c r="S558" s="225">
        <v>0</v>
      </c>
      <c r="T558" s="226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27" t="s">
        <v>447</v>
      </c>
      <c r="AT558" s="227" t="s">
        <v>143</v>
      </c>
      <c r="AU558" s="227" t="s">
        <v>148</v>
      </c>
      <c r="AY558" s="17" t="s">
        <v>140</v>
      </c>
      <c r="BE558" s="228">
        <f>IF(N558="základní",J558,0)</f>
        <v>0</v>
      </c>
      <c r="BF558" s="228">
        <f>IF(N558="snížená",J558,0)</f>
        <v>0</v>
      </c>
      <c r="BG558" s="228">
        <f>IF(N558="zákl. přenesená",J558,0)</f>
        <v>0</v>
      </c>
      <c r="BH558" s="228">
        <f>IF(N558="sníž. přenesená",J558,0)</f>
        <v>0</v>
      </c>
      <c r="BI558" s="228">
        <f>IF(N558="nulová",J558,0)</f>
        <v>0</v>
      </c>
      <c r="BJ558" s="17" t="s">
        <v>148</v>
      </c>
      <c r="BK558" s="228">
        <f>ROUND(I558*H558,2)</f>
        <v>0</v>
      </c>
      <c r="BL558" s="17" t="s">
        <v>447</v>
      </c>
      <c r="BM558" s="227" t="s">
        <v>607</v>
      </c>
    </row>
    <row r="559" s="2" customFormat="1" ht="24.15" customHeight="1">
      <c r="A559" s="38"/>
      <c r="B559" s="39"/>
      <c r="C559" s="215" t="s">
        <v>608</v>
      </c>
      <c r="D559" s="215" t="s">
        <v>143</v>
      </c>
      <c r="E559" s="216" t="s">
        <v>609</v>
      </c>
      <c r="F559" s="217" t="s">
        <v>610</v>
      </c>
      <c r="G559" s="218" t="s">
        <v>611</v>
      </c>
      <c r="H559" s="219">
        <v>1</v>
      </c>
      <c r="I559" s="220"/>
      <c r="J559" s="221">
        <f>ROUND(I559*H559,2)</f>
        <v>0</v>
      </c>
      <c r="K559" s="222"/>
      <c r="L559" s="44"/>
      <c r="M559" s="223" t="s">
        <v>1</v>
      </c>
      <c r="N559" s="224" t="s">
        <v>39</v>
      </c>
      <c r="O559" s="91"/>
      <c r="P559" s="225">
        <f>O559*H559</f>
        <v>0</v>
      </c>
      <c r="Q559" s="225">
        <v>0</v>
      </c>
      <c r="R559" s="225">
        <f>Q559*H559</f>
        <v>0</v>
      </c>
      <c r="S559" s="225">
        <v>0</v>
      </c>
      <c r="T559" s="226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27" t="s">
        <v>447</v>
      </c>
      <c r="AT559" s="227" t="s">
        <v>143</v>
      </c>
      <c r="AU559" s="227" t="s">
        <v>148</v>
      </c>
      <c r="AY559" s="17" t="s">
        <v>140</v>
      </c>
      <c r="BE559" s="228">
        <f>IF(N559="základní",J559,0)</f>
        <v>0</v>
      </c>
      <c r="BF559" s="228">
        <f>IF(N559="snížená",J559,0)</f>
        <v>0</v>
      </c>
      <c r="BG559" s="228">
        <f>IF(N559="zákl. přenesená",J559,0)</f>
        <v>0</v>
      </c>
      <c r="BH559" s="228">
        <f>IF(N559="sníž. přenesená",J559,0)</f>
        <v>0</v>
      </c>
      <c r="BI559" s="228">
        <f>IF(N559="nulová",J559,0)</f>
        <v>0</v>
      </c>
      <c r="BJ559" s="17" t="s">
        <v>148</v>
      </c>
      <c r="BK559" s="228">
        <f>ROUND(I559*H559,2)</f>
        <v>0</v>
      </c>
      <c r="BL559" s="17" t="s">
        <v>447</v>
      </c>
      <c r="BM559" s="227" t="s">
        <v>612</v>
      </c>
    </row>
    <row r="560" s="2" customFormat="1" ht="24.15" customHeight="1">
      <c r="A560" s="38"/>
      <c r="B560" s="39"/>
      <c r="C560" s="215" t="s">
        <v>613</v>
      </c>
      <c r="D560" s="215" t="s">
        <v>143</v>
      </c>
      <c r="E560" s="216" t="s">
        <v>614</v>
      </c>
      <c r="F560" s="217" t="s">
        <v>615</v>
      </c>
      <c r="G560" s="218" t="s">
        <v>611</v>
      </c>
      <c r="H560" s="219">
        <v>1</v>
      </c>
      <c r="I560" s="220"/>
      <c r="J560" s="221">
        <f>ROUND(I560*H560,2)</f>
        <v>0</v>
      </c>
      <c r="K560" s="222"/>
      <c r="L560" s="44"/>
      <c r="M560" s="223" t="s">
        <v>1</v>
      </c>
      <c r="N560" s="224" t="s">
        <v>39</v>
      </c>
      <c r="O560" s="91"/>
      <c r="P560" s="225">
        <f>O560*H560</f>
        <v>0</v>
      </c>
      <c r="Q560" s="225">
        <v>0</v>
      </c>
      <c r="R560" s="225">
        <f>Q560*H560</f>
        <v>0</v>
      </c>
      <c r="S560" s="225">
        <v>0</v>
      </c>
      <c r="T560" s="226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27" t="s">
        <v>447</v>
      </c>
      <c r="AT560" s="227" t="s">
        <v>143</v>
      </c>
      <c r="AU560" s="227" t="s">
        <v>148</v>
      </c>
      <c r="AY560" s="17" t="s">
        <v>140</v>
      </c>
      <c r="BE560" s="228">
        <f>IF(N560="základní",J560,0)</f>
        <v>0</v>
      </c>
      <c r="BF560" s="228">
        <f>IF(N560="snížená",J560,0)</f>
        <v>0</v>
      </c>
      <c r="BG560" s="228">
        <f>IF(N560="zákl. přenesená",J560,0)</f>
        <v>0</v>
      </c>
      <c r="BH560" s="228">
        <f>IF(N560="sníž. přenesená",J560,0)</f>
        <v>0</v>
      </c>
      <c r="BI560" s="228">
        <f>IF(N560="nulová",J560,0)</f>
        <v>0</v>
      </c>
      <c r="BJ560" s="17" t="s">
        <v>148</v>
      </c>
      <c r="BK560" s="228">
        <f>ROUND(I560*H560,2)</f>
        <v>0</v>
      </c>
      <c r="BL560" s="17" t="s">
        <v>447</v>
      </c>
      <c r="BM560" s="227" t="s">
        <v>616</v>
      </c>
    </row>
    <row r="561" s="2" customFormat="1" ht="37.8" customHeight="1">
      <c r="A561" s="38"/>
      <c r="B561" s="39"/>
      <c r="C561" s="215" t="s">
        <v>617</v>
      </c>
      <c r="D561" s="215" t="s">
        <v>143</v>
      </c>
      <c r="E561" s="216" t="s">
        <v>618</v>
      </c>
      <c r="F561" s="217" t="s">
        <v>619</v>
      </c>
      <c r="G561" s="218" t="s">
        <v>190</v>
      </c>
      <c r="H561" s="219">
        <v>20</v>
      </c>
      <c r="I561" s="220"/>
      <c r="J561" s="221">
        <f>ROUND(I561*H561,2)</f>
        <v>0</v>
      </c>
      <c r="K561" s="222"/>
      <c r="L561" s="44"/>
      <c r="M561" s="223" t="s">
        <v>1</v>
      </c>
      <c r="N561" s="224" t="s">
        <v>39</v>
      </c>
      <c r="O561" s="91"/>
      <c r="P561" s="225">
        <f>O561*H561</f>
        <v>0</v>
      </c>
      <c r="Q561" s="225">
        <v>0.00034000000000000002</v>
      </c>
      <c r="R561" s="225">
        <f>Q561*H561</f>
        <v>0.0068000000000000005</v>
      </c>
      <c r="S561" s="225">
        <v>0</v>
      </c>
      <c r="T561" s="226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27" t="s">
        <v>447</v>
      </c>
      <c r="AT561" s="227" t="s">
        <v>143</v>
      </c>
      <c r="AU561" s="227" t="s">
        <v>148</v>
      </c>
      <c r="AY561" s="17" t="s">
        <v>140</v>
      </c>
      <c r="BE561" s="228">
        <f>IF(N561="základní",J561,0)</f>
        <v>0</v>
      </c>
      <c r="BF561" s="228">
        <f>IF(N561="snížená",J561,0)</f>
        <v>0</v>
      </c>
      <c r="BG561" s="228">
        <f>IF(N561="zákl. přenesená",J561,0)</f>
        <v>0</v>
      </c>
      <c r="BH561" s="228">
        <f>IF(N561="sníž. přenesená",J561,0)</f>
        <v>0</v>
      </c>
      <c r="BI561" s="228">
        <f>IF(N561="nulová",J561,0)</f>
        <v>0</v>
      </c>
      <c r="BJ561" s="17" t="s">
        <v>148</v>
      </c>
      <c r="BK561" s="228">
        <f>ROUND(I561*H561,2)</f>
        <v>0</v>
      </c>
      <c r="BL561" s="17" t="s">
        <v>447</v>
      </c>
      <c r="BM561" s="227" t="s">
        <v>620</v>
      </c>
    </row>
    <row r="562" s="14" customFormat="1">
      <c r="A562" s="14"/>
      <c r="B562" s="240"/>
      <c r="C562" s="241"/>
      <c r="D562" s="231" t="s">
        <v>150</v>
      </c>
      <c r="E562" s="242" t="s">
        <v>1</v>
      </c>
      <c r="F562" s="243" t="s">
        <v>303</v>
      </c>
      <c r="G562" s="241"/>
      <c r="H562" s="244">
        <v>20</v>
      </c>
      <c r="I562" s="245"/>
      <c r="J562" s="241"/>
      <c r="K562" s="241"/>
      <c r="L562" s="246"/>
      <c r="M562" s="247"/>
      <c r="N562" s="248"/>
      <c r="O562" s="248"/>
      <c r="P562" s="248"/>
      <c r="Q562" s="248"/>
      <c r="R562" s="248"/>
      <c r="S562" s="248"/>
      <c r="T562" s="249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0" t="s">
        <v>150</v>
      </c>
      <c r="AU562" s="250" t="s">
        <v>148</v>
      </c>
      <c r="AV562" s="14" t="s">
        <v>148</v>
      </c>
      <c r="AW562" s="14" t="s">
        <v>30</v>
      </c>
      <c r="AX562" s="14" t="s">
        <v>81</v>
      </c>
      <c r="AY562" s="250" t="s">
        <v>140</v>
      </c>
    </row>
    <row r="563" s="2" customFormat="1" ht="16.5" customHeight="1">
      <c r="A563" s="38"/>
      <c r="B563" s="39"/>
      <c r="C563" s="215" t="s">
        <v>621</v>
      </c>
      <c r="D563" s="215" t="s">
        <v>143</v>
      </c>
      <c r="E563" s="216" t="s">
        <v>622</v>
      </c>
      <c r="F563" s="217" t="s">
        <v>623</v>
      </c>
      <c r="G563" s="218" t="s">
        <v>190</v>
      </c>
      <c r="H563" s="219">
        <v>18</v>
      </c>
      <c r="I563" s="220"/>
      <c r="J563" s="221">
        <f>ROUND(I563*H563,2)</f>
        <v>0</v>
      </c>
      <c r="K563" s="222"/>
      <c r="L563" s="44"/>
      <c r="M563" s="223" t="s">
        <v>1</v>
      </c>
      <c r="N563" s="224" t="s">
        <v>39</v>
      </c>
      <c r="O563" s="91"/>
      <c r="P563" s="225">
        <f>O563*H563</f>
        <v>0</v>
      </c>
      <c r="Q563" s="225">
        <v>0</v>
      </c>
      <c r="R563" s="225">
        <f>Q563*H563</f>
        <v>0</v>
      </c>
      <c r="S563" s="225">
        <v>0.00023000000000000001</v>
      </c>
      <c r="T563" s="226">
        <f>S563*H563</f>
        <v>0.0041400000000000005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27" t="s">
        <v>447</v>
      </c>
      <c r="AT563" s="227" t="s">
        <v>143</v>
      </c>
      <c r="AU563" s="227" t="s">
        <v>148</v>
      </c>
      <c r="AY563" s="17" t="s">
        <v>140</v>
      </c>
      <c r="BE563" s="228">
        <f>IF(N563="základní",J563,0)</f>
        <v>0</v>
      </c>
      <c r="BF563" s="228">
        <f>IF(N563="snížená",J563,0)</f>
        <v>0</v>
      </c>
      <c r="BG563" s="228">
        <f>IF(N563="zákl. přenesená",J563,0)</f>
        <v>0</v>
      </c>
      <c r="BH563" s="228">
        <f>IF(N563="sníž. přenesená",J563,0)</f>
        <v>0</v>
      </c>
      <c r="BI563" s="228">
        <f>IF(N563="nulová",J563,0)</f>
        <v>0</v>
      </c>
      <c r="BJ563" s="17" t="s">
        <v>148</v>
      </c>
      <c r="BK563" s="228">
        <f>ROUND(I563*H563,2)</f>
        <v>0</v>
      </c>
      <c r="BL563" s="17" t="s">
        <v>447</v>
      </c>
      <c r="BM563" s="227" t="s">
        <v>624</v>
      </c>
    </row>
    <row r="564" s="14" customFormat="1">
      <c r="A564" s="14"/>
      <c r="B564" s="240"/>
      <c r="C564" s="241"/>
      <c r="D564" s="231" t="s">
        <v>150</v>
      </c>
      <c r="E564" s="242" t="s">
        <v>1</v>
      </c>
      <c r="F564" s="243" t="s">
        <v>293</v>
      </c>
      <c r="G564" s="241"/>
      <c r="H564" s="244">
        <v>18</v>
      </c>
      <c r="I564" s="245"/>
      <c r="J564" s="241"/>
      <c r="K564" s="241"/>
      <c r="L564" s="246"/>
      <c r="M564" s="247"/>
      <c r="N564" s="248"/>
      <c r="O564" s="248"/>
      <c r="P564" s="248"/>
      <c r="Q564" s="248"/>
      <c r="R564" s="248"/>
      <c r="S564" s="248"/>
      <c r="T564" s="249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0" t="s">
        <v>150</v>
      </c>
      <c r="AU564" s="250" t="s">
        <v>148</v>
      </c>
      <c r="AV564" s="14" t="s">
        <v>148</v>
      </c>
      <c r="AW564" s="14" t="s">
        <v>30</v>
      </c>
      <c r="AX564" s="14" t="s">
        <v>81</v>
      </c>
      <c r="AY564" s="250" t="s">
        <v>140</v>
      </c>
    </row>
    <row r="565" s="2" customFormat="1" ht="16.5" customHeight="1">
      <c r="A565" s="38"/>
      <c r="B565" s="39"/>
      <c r="C565" s="215" t="s">
        <v>625</v>
      </c>
      <c r="D565" s="215" t="s">
        <v>143</v>
      </c>
      <c r="E565" s="216" t="s">
        <v>626</v>
      </c>
      <c r="F565" s="217" t="s">
        <v>627</v>
      </c>
      <c r="G565" s="218" t="s">
        <v>162</v>
      </c>
      <c r="H565" s="219">
        <v>9</v>
      </c>
      <c r="I565" s="220"/>
      <c r="J565" s="221">
        <f>ROUND(I565*H565,2)</f>
        <v>0</v>
      </c>
      <c r="K565" s="222"/>
      <c r="L565" s="44"/>
      <c r="M565" s="223" t="s">
        <v>1</v>
      </c>
      <c r="N565" s="224" t="s">
        <v>39</v>
      </c>
      <c r="O565" s="91"/>
      <c r="P565" s="225">
        <f>O565*H565</f>
        <v>0</v>
      </c>
      <c r="Q565" s="225">
        <v>0</v>
      </c>
      <c r="R565" s="225">
        <f>Q565*H565</f>
        <v>0</v>
      </c>
      <c r="S565" s="225">
        <v>0</v>
      </c>
      <c r="T565" s="226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227" t="s">
        <v>447</v>
      </c>
      <c r="AT565" s="227" t="s">
        <v>143</v>
      </c>
      <c r="AU565" s="227" t="s">
        <v>148</v>
      </c>
      <c r="AY565" s="17" t="s">
        <v>140</v>
      </c>
      <c r="BE565" s="228">
        <f>IF(N565="základní",J565,0)</f>
        <v>0</v>
      </c>
      <c r="BF565" s="228">
        <f>IF(N565="snížená",J565,0)</f>
        <v>0</v>
      </c>
      <c r="BG565" s="228">
        <f>IF(N565="zákl. přenesená",J565,0)</f>
        <v>0</v>
      </c>
      <c r="BH565" s="228">
        <f>IF(N565="sníž. přenesená",J565,0)</f>
        <v>0</v>
      </c>
      <c r="BI565" s="228">
        <f>IF(N565="nulová",J565,0)</f>
        <v>0</v>
      </c>
      <c r="BJ565" s="17" t="s">
        <v>148</v>
      </c>
      <c r="BK565" s="228">
        <f>ROUND(I565*H565,2)</f>
        <v>0</v>
      </c>
      <c r="BL565" s="17" t="s">
        <v>447</v>
      </c>
      <c r="BM565" s="227" t="s">
        <v>628</v>
      </c>
    </row>
    <row r="566" s="13" customFormat="1">
      <c r="A566" s="13"/>
      <c r="B566" s="229"/>
      <c r="C566" s="230"/>
      <c r="D566" s="231" t="s">
        <v>150</v>
      </c>
      <c r="E566" s="232" t="s">
        <v>1</v>
      </c>
      <c r="F566" s="233" t="s">
        <v>629</v>
      </c>
      <c r="G566" s="230"/>
      <c r="H566" s="232" t="s">
        <v>1</v>
      </c>
      <c r="I566" s="234"/>
      <c r="J566" s="230"/>
      <c r="K566" s="230"/>
      <c r="L566" s="235"/>
      <c r="M566" s="236"/>
      <c r="N566" s="237"/>
      <c r="O566" s="237"/>
      <c r="P566" s="237"/>
      <c r="Q566" s="237"/>
      <c r="R566" s="237"/>
      <c r="S566" s="237"/>
      <c r="T566" s="238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9" t="s">
        <v>150</v>
      </c>
      <c r="AU566" s="239" t="s">
        <v>148</v>
      </c>
      <c r="AV566" s="13" t="s">
        <v>81</v>
      </c>
      <c r="AW566" s="13" t="s">
        <v>30</v>
      </c>
      <c r="AX566" s="13" t="s">
        <v>73</v>
      </c>
      <c r="AY566" s="239" t="s">
        <v>140</v>
      </c>
    </row>
    <row r="567" s="14" customFormat="1">
      <c r="A567" s="14"/>
      <c r="B567" s="240"/>
      <c r="C567" s="241"/>
      <c r="D567" s="231" t="s">
        <v>150</v>
      </c>
      <c r="E567" s="242" t="s">
        <v>1</v>
      </c>
      <c r="F567" s="243" t="s">
        <v>630</v>
      </c>
      <c r="G567" s="241"/>
      <c r="H567" s="244">
        <v>4</v>
      </c>
      <c r="I567" s="245"/>
      <c r="J567" s="241"/>
      <c r="K567" s="241"/>
      <c r="L567" s="246"/>
      <c r="M567" s="247"/>
      <c r="N567" s="248"/>
      <c r="O567" s="248"/>
      <c r="P567" s="248"/>
      <c r="Q567" s="248"/>
      <c r="R567" s="248"/>
      <c r="S567" s="248"/>
      <c r="T567" s="249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0" t="s">
        <v>150</v>
      </c>
      <c r="AU567" s="250" t="s">
        <v>148</v>
      </c>
      <c r="AV567" s="14" t="s">
        <v>148</v>
      </c>
      <c r="AW567" s="14" t="s">
        <v>30</v>
      </c>
      <c r="AX567" s="14" t="s">
        <v>73</v>
      </c>
      <c r="AY567" s="250" t="s">
        <v>140</v>
      </c>
    </row>
    <row r="568" s="13" customFormat="1">
      <c r="A568" s="13"/>
      <c r="B568" s="229"/>
      <c r="C568" s="230"/>
      <c r="D568" s="231" t="s">
        <v>150</v>
      </c>
      <c r="E568" s="232" t="s">
        <v>1</v>
      </c>
      <c r="F568" s="233" t="s">
        <v>631</v>
      </c>
      <c r="G568" s="230"/>
      <c r="H568" s="232" t="s">
        <v>1</v>
      </c>
      <c r="I568" s="234"/>
      <c r="J568" s="230"/>
      <c r="K568" s="230"/>
      <c r="L568" s="235"/>
      <c r="M568" s="236"/>
      <c r="N568" s="237"/>
      <c r="O568" s="237"/>
      <c r="P568" s="237"/>
      <c r="Q568" s="237"/>
      <c r="R568" s="237"/>
      <c r="S568" s="237"/>
      <c r="T568" s="238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9" t="s">
        <v>150</v>
      </c>
      <c r="AU568" s="239" t="s">
        <v>148</v>
      </c>
      <c r="AV568" s="13" t="s">
        <v>81</v>
      </c>
      <c r="AW568" s="13" t="s">
        <v>30</v>
      </c>
      <c r="AX568" s="13" t="s">
        <v>73</v>
      </c>
      <c r="AY568" s="239" t="s">
        <v>140</v>
      </c>
    </row>
    <row r="569" s="14" customFormat="1">
      <c r="A569" s="14"/>
      <c r="B569" s="240"/>
      <c r="C569" s="241"/>
      <c r="D569" s="231" t="s">
        <v>150</v>
      </c>
      <c r="E569" s="242" t="s">
        <v>1</v>
      </c>
      <c r="F569" s="243" t="s">
        <v>632</v>
      </c>
      <c r="G569" s="241"/>
      <c r="H569" s="244">
        <v>4</v>
      </c>
      <c r="I569" s="245"/>
      <c r="J569" s="241"/>
      <c r="K569" s="241"/>
      <c r="L569" s="246"/>
      <c r="M569" s="247"/>
      <c r="N569" s="248"/>
      <c r="O569" s="248"/>
      <c r="P569" s="248"/>
      <c r="Q569" s="248"/>
      <c r="R569" s="248"/>
      <c r="S569" s="248"/>
      <c r="T569" s="249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0" t="s">
        <v>150</v>
      </c>
      <c r="AU569" s="250" t="s">
        <v>148</v>
      </c>
      <c r="AV569" s="14" t="s">
        <v>148</v>
      </c>
      <c r="AW569" s="14" t="s">
        <v>30</v>
      </c>
      <c r="AX569" s="14" t="s">
        <v>73</v>
      </c>
      <c r="AY569" s="250" t="s">
        <v>140</v>
      </c>
    </row>
    <row r="570" s="13" customFormat="1">
      <c r="A570" s="13"/>
      <c r="B570" s="229"/>
      <c r="C570" s="230"/>
      <c r="D570" s="231" t="s">
        <v>150</v>
      </c>
      <c r="E570" s="232" t="s">
        <v>1</v>
      </c>
      <c r="F570" s="233" t="s">
        <v>217</v>
      </c>
      <c r="G570" s="230"/>
      <c r="H570" s="232" t="s">
        <v>1</v>
      </c>
      <c r="I570" s="234"/>
      <c r="J570" s="230"/>
      <c r="K570" s="230"/>
      <c r="L570" s="235"/>
      <c r="M570" s="236"/>
      <c r="N570" s="237"/>
      <c r="O570" s="237"/>
      <c r="P570" s="237"/>
      <c r="Q570" s="237"/>
      <c r="R570" s="237"/>
      <c r="S570" s="237"/>
      <c r="T570" s="238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9" t="s">
        <v>150</v>
      </c>
      <c r="AU570" s="239" t="s">
        <v>148</v>
      </c>
      <c r="AV570" s="13" t="s">
        <v>81</v>
      </c>
      <c r="AW570" s="13" t="s">
        <v>30</v>
      </c>
      <c r="AX570" s="13" t="s">
        <v>73</v>
      </c>
      <c r="AY570" s="239" t="s">
        <v>140</v>
      </c>
    </row>
    <row r="571" s="14" customFormat="1">
      <c r="A571" s="14"/>
      <c r="B571" s="240"/>
      <c r="C571" s="241"/>
      <c r="D571" s="231" t="s">
        <v>150</v>
      </c>
      <c r="E571" s="242" t="s">
        <v>1</v>
      </c>
      <c r="F571" s="243" t="s">
        <v>81</v>
      </c>
      <c r="G571" s="241"/>
      <c r="H571" s="244">
        <v>1</v>
      </c>
      <c r="I571" s="245"/>
      <c r="J571" s="241"/>
      <c r="K571" s="241"/>
      <c r="L571" s="246"/>
      <c r="M571" s="247"/>
      <c r="N571" s="248"/>
      <c r="O571" s="248"/>
      <c r="P571" s="248"/>
      <c r="Q571" s="248"/>
      <c r="R571" s="248"/>
      <c r="S571" s="248"/>
      <c r="T571" s="249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0" t="s">
        <v>150</v>
      </c>
      <c r="AU571" s="250" t="s">
        <v>148</v>
      </c>
      <c r="AV571" s="14" t="s">
        <v>148</v>
      </c>
      <c r="AW571" s="14" t="s">
        <v>30</v>
      </c>
      <c r="AX571" s="14" t="s">
        <v>73</v>
      </c>
      <c r="AY571" s="250" t="s">
        <v>140</v>
      </c>
    </row>
    <row r="572" s="15" customFormat="1">
      <c r="A572" s="15"/>
      <c r="B572" s="251"/>
      <c r="C572" s="252"/>
      <c r="D572" s="231" t="s">
        <v>150</v>
      </c>
      <c r="E572" s="253" t="s">
        <v>1</v>
      </c>
      <c r="F572" s="254" t="s">
        <v>153</v>
      </c>
      <c r="G572" s="252"/>
      <c r="H572" s="255">
        <v>9</v>
      </c>
      <c r="I572" s="256"/>
      <c r="J572" s="252"/>
      <c r="K572" s="252"/>
      <c r="L572" s="257"/>
      <c r="M572" s="258"/>
      <c r="N572" s="259"/>
      <c r="O572" s="259"/>
      <c r="P572" s="259"/>
      <c r="Q572" s="259"/>
      <c r="R572" s="259"/>
      <c r="S572" s="259"/>
      <c r="T572" s="260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261" t="s">
        <v>150</v>
      </c>
      <c r="AU572" s="261" t="s">
        <v>148</v>
      </c>
      <c r="AV572" s="15" t="s">
        <v>147</v>
      </c>
      <c r="AW572" s="15" t="s">
        <v>30</v>
      </c>
      <c r="AX572" s="15" t="s">
        <v>81</v>
      </c>
      <c r="AY572" s="261" t="s">
        <v>140</v>
      </c>
    </row>
    <row r="573" s="2" customFormat="1" ht="24.15" customHeight="1">
      <c r="A573" s="38"/>
      <c r="B573" s="39"/>
      <c r="C573" s="215" t="s">
        <v>633</v>
      </c>
      <c r="D573" s="215" t="s">
        <v>143</v>
      </c>
      <c r="E573" s="216" t="s">
        <v>634</v>
      </c>
      <c r="F573" s="217" t="s">
        <v>635</v>
      </c>
      <c r="G573" s="218" t="s">
        <v>162</v>
      </c>
      <c r="H573" s="219">
        <v>2</v>
      </c>
      <c r="I573" s="220"/>
      <c r="J573" s="221">
        <f>ROUND(I573*H573,2)</f>
        <v>0</v>
      </c>
      <c r="K573" s="222"/>
      <c r="L573" s="44"/>
      <c r="M573" s="223" t="s">
        <v>1</v>
      </c>
      <c r="N573" s="224" t="s">
        <v>39</v>
      </c>
      <c r="O573" s="91"/>
      <c r="P573" s="225">
        <f>O573*H573</f>
        <v>0</v>
      </c>
      <c r="Q573" s="225">
        <v>0</v>
      </c>
      <c r="R573" s="225">
        <f>Q573*H573</f>
        <v>0</v>
      </c>
      <c r="S573" s="225">
        <v>0</v>
      </c>
      <c r="T573" s="226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27" t="s">
        <v>447</v>
      </c>
      <c r="AT573" s="227" t="s">
        <v>143</v>
      </c>
      <c r="AU573" s="227" t="s">
        <v>148</v>
      </c>
      <c r="AY573" s="17" t="s">
        <v>140</v>
      </c>
      <c r="BE573" s="228">
        <f>IF(N573="základní",J573,0)</f>
        <v>0</v>
      </c>
      <c r="BF573" s="228">
        <f>IF(N573="snížená",J573,0)</f>
        <v>0</v>
      </c>
      <c r="BG573" s="228">
        <f>IF(N573="zákl. přenesená",J573,0)</f>
        <v>0</v>
      </c>
      <c r="BH573" s="228">
        <f>IF(N573="sníž. přenesená",J573,0)</f>
        <v>0</v>
      </c>
      <c r="BI573" s="228">
        <f>IF(N573="nulová",J573,0)</f>
        <v>0</v>
      </c>
      <c r="BJ573" s="17" t="s">
        <v>148</v>
      </c>
      <c r="BK573" s="228">
        <f>ROUND(I573*H573,2)</f>
        <v>0</v>
      </c>
      <c r="BL573" s="17" t="s">
        <v>447</v>
      </c>
      <c r="BM573" s="227" t="s">
        <v>636</v>
      </c>
    </row>
    <row r="574" s="14" customFormat="1">
      <c r="A574" s="14"/>
      <c r="B574" s="240"/>
      <c r="C574" s="241"/>
      <c r="D574" s="231" t="s">
        <v>150</v>
      </c>
      <c r="E574" s="242" t="s">
        <v>1</v>
      </c>
      <c r="F574" s="243" t="s">
        <v>148</v>
      </c>
      <c r="G574" s="241"/>
      <c r="H574" s="244">
        <v>2</v>
      </c>
      <c r="I574" s="245"/>
      <c r="J574" s="241"/>
      <c r="K574" s="241"/>
      <c r="L574" s="246"/>
      <c r="M574" s="247"/>
      <c r="N574" s="248"/>
      <c r="O574" s="248"/>
      <c r="P574" s="248"/>
      <c r="Q574" s="248"/>
      <c r="R574" s="248"/>
      <c r="S574" s="248"/>
      <c r="T574" s="249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0" t="s">
        <v>150</v>
      </c>
      <c r="AU574" s="250" t="s">
        <v>148</v>
      </c>
      <c r="AV574" s="14" t="s">
        <v>148</v>
      </c>
      <c r="AW574" s="14" t="s">
        <v>30</v>
      </c>
      <c r="AX574" s="14" t="s">
        <v>81</v>
      </c>
      <c r="AY574" s="250" t="s">
        <v>140</v>
      </c>
    </row>
    <row r="575" s="2" customFormat="1" ht="21.75" customHeight="1">
      <c r="A575" s="38"/>
      <c r="B575" s="39"/>
      <c r="C575" s="215" t="s">
        <v>637</v>
      </c>
      <c r="D575" s="215" t="s">
        <v>143</v>
      </c>
      <c r="E575" s="216" t="s">
        <v>638</v>
      </c>
      <c r="F575" s="217" t="s">
        <v>639</v>
      </c>
      <c r="G575" s="218" t="s">
        <v>162</v>
      </c>
      <c r="H575" s="219">
        <v>7</v>
      </c>
      <c r="I575" s="220"/>
      <c r="J575" s="221">
        <f>ROUND(I575*H575,2)</f>
        <v>0</v>
      </c>
      <c r="K575" s="222"/>
      <c r="L575" s="44"/>
      <c r="M575" s="223" t="s">
        <v>1</v>
      </c>
      <c r="N575" s="224" t="s">
        <v>39</v>
      </c>
      <c r="O575" s="91"/>
      <c r="P575" s="225">
        <f>O575*H575</f>
        <v>0</v>
      </c>
      <c r="Q575" s="225">
        <v>0.00017000000000000001</v>
      </c>
      <c r="R575" s="225">
        <f>Q575*H575</f>
        <v>0.0011900000000000001</v>
      </c>
      <c r="S575" s="225">
        <v>0</v>
      </c>
      <c r="T575" s="226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27" t="s">
        <v>447</v>
      </c>
      <c r="AT575" s="227" t="s">
        <v>143</v>
      </c>
      <c r="AU575" s="227" t="s">
        <v>148</v>
      </c>
      <c r="AY575" s="17" t="s">
        <v>140</v>
      </c>
      <c r="BE575" s="228">
        <f>IF(N575="základní",J575,0)</f>
        <v>0</v>
      </c>
      <c r="BF575" s="228">
        <f>IF(N575="snížená",J575,0)</f>
        <v>0</v>
      </c>
      <c r="BG575" s="228">
        <f>IF(N575="zákl. přenesená",J575,0)</f>
        <v>0</v>
      </c>
      <c r="BH575" s="228">
        <f>IF(N575="sníž. přenesená",J575,0)</f>
        <v>0</v>
      </c>
      <c r="BI575" s="228">
        <f>IF(N575="nulová",J575,0)</f>
        <v>0</v>
      </c>
      <c r="BJ575" s="17" t="s">
        <v>148</v>
      </c>
      <c r="BK575" s="228">
        <f>ROUND(I575*H575,2)</f>
        <v>0</v>
      </c>
      <c r="BL575" s="17" t="s">
        <v>447</v>
      </c>
      <c r="BM575" s="227" t="s">
        <v>640</v>
      </c>
    </row>
    <row r="576" s="13" customFormat="1">
      <c r="A576" s="13"/>
      <c r="B576" s="229"/>
      <c r="C576" s="230"/>
      <c r="D576" s="231" t="s">
        <v>150</v>
      </c>
      <c r="E576" s="232" t="s">
        <v>1</v>
      </c>
      <c r="F576" s="233" t="s">
        <v>641</v>
      </c>
      <c r="G576" s="230"/>
      <c r="H576" s="232" t="s">
        <v>1</v>
      </c>
      <c r="I576" s="234"/>
      <c r="J576" s="230"/>
      <c r="K576" s="230"/>
      <c r="L576" s="235"/>
      <c r="M576" s="236"/>
      <c r="N576" s="237"/>
      <c r="O576" s="237"/>
      <c r="P576" s="237"/>
      <c r="Q576" s="237"/>
      <c r="R576" s="237"/>
      <c r="S576" s="237"/>
      <c r="T576" s="238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9" t="s">
        <v>150</v>
      </c>
      <c r="AU576" s="239" t="s">
        <v>148</v>
      </c>
      <c r="AV576" s="13" t="s">
        <v>81</v>
      </c>
      <c r="AW576" s="13" t="s">
        <v>30</v>
      </c>
      <c r="AX576" s="13" t="s">
        <v>73</v>
      </c>
      <c r="AY576" s="239" t="s">
        <v>140</v>
      </c>
    </row>
    <row r="577" s="14" customFormat="1">
      <c r="A577" s="14"/>
      <c r="B577" s="240"/>
      <c r="C577" s="241"/>
      <c r="D577" s="231" t="s">
        <v>150</v>
      </c>
      <c r="E577" s="242" t="s">
        <v>1</v>
      </c>
      <c r="F577" s="243" t="s">
        <v>642</v>
      </c>
      <c r="G577" s="241"/>
      <c r="H577" s="244">
        <v>3</v>
      </c>
      <c r="I577" s="245"/>
      <c r="J577" s="241"/>
      <c r="K577" s="241"/>
      <c r="L577" s="246"/>
      <c r="M577" s="247"/>
      <c r="N577" s="248"/>
      <c r="O577" s="248"/>
      <c r="P577" s="248"/>
      <c r="Q577" s="248"/>
      <c r="R577" s="248"/>
      <c r="S577" s="248"/>
      <c r="T577" s="249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0" t="s">
        <v>150</v>
      </c>
      <c r="AU577" s="250" t="s">
        <v>148</v>
      </c>
      <c r="AV577" s="14" t="s">
        <v>148</v>
      </c>
      <c r="AW577" s="14" t="s">
        <v>30</v>
      </c>
      <c r="AX577" s="14" t="s">
        <v>73</v>
      </c>
      <c r="AY577" s="250" t="s">
        <v>140</v>
      </c>
    </row>
    <row r="578" s="13" customFormat="1">
      <c r="A578" s="13"/>
      <c r="B578" s="229"/>
      <c r="C578" s="230"/>
      <c r="D578" s="231" t="s">
        <v>150</v>
      </c>
      <c r="E578" s="232" t="s">
        <v>1</v>
      </c>
      <c r="F578" s="233" t="s">
        <v>495</v>
      </c>
      <c r="G578" s="230"/>
      <c r="H578" s="232" t="s">
        <v>1</v>
      </c>
      <c r="I578" s="234"/>
      <c r="J578" s="230"/>
      <c r="K578" s="230"/>
      <c r="L578" s="235"/>
      <c r="M578" s="236"/>
      <c r="N578" s="237"/>
      <c r="O578" s="237"/>
      <c r="P578" s="237"/>
      <c r="Q578" s="237"/>
      <c r="R578" s="237"/>
      <c r="S578" s="237"/>
      <c r="T578" s="238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9" t="s">
        <v>150</v>
      </c>
      <c r="AU578" s="239" t="s">
        <v>148</v>
      </c>
      <c r="AV578" s="13" t="s">
        <v>81</v>
      </c>
      <c r="AW578" s="13" t="s">
        <v>30</v>
      </c>
      <c r="AX578" s="13" t="s">
        <v>73</v>
      </c>
      <c r="AY578" s="239" t="s">
        <v>140</v>
      </c>
    </row>
    <row r="579" s="14" customFormat="1">
      <c r="A579" s="14"/>
      <c r="B579" s="240"/>
      <c r="C579" s="241"/>
      <c r="D579" s="231" t="s">
        <v>150</v>
      </c>
      <c r="E579" s="242" t="s">
        <v>1</v>
      </c>
      <c r="F579" s="243" t="s">
        <v>81</v>
      </c>
      <c r="G579" s="241"/>
      <c r="H579" s="244">
        <v>1</v>
      </c>
      <c r="I579" s="245"/>
      <c r="J579" s="241"/>
      <c r="K579" s="241"/>
      <c r="L579" s="246"/>
      <c r="M579" s="247"/>
      <c r="N579" s="248"/>
      <c r="O579" s="248"/>
      <c r="P579" s="248"/>
      <c r="Q579" s="248"/>
      <c r="R579" s="248"/>
      <c r="S579" s="248"/>
      <c r="T579" s="249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0" t="s">
        <v>150</v>
      </c>
      <c r="AU579" s="250" t="s">
        <v>148</v>
      </c>
      <c r="AV579" s="14" t="s">
        <v>148</v>
      </c>
      <c r="AW579" s="14" t="s">
        <v>30</v>
      </c>
      <c r="AX579" s="14" t="s">
        <v>73</v>
      </c>
      <c r="AY579" s="250" t="s">
        <v>140</v>
      </c>
    </row>
    <row r="580" s="13" customFormat="1">
      <c r="A580" s="13"/>
      <c r="B580" s="229"/>
      <c r="C580" s="230"/>
      <c r="D580" s="231" t="s">
        <v>150</v>
      </c>
      <c r="E580" s="232" t="s">
        <v>1</v>
      </c>
      <c r="F580" s="233" t="s">
        <v>643</v>
      </c>
      <c r="G580" s="230"/>
      <c r="H580" s="232" t="s">
        <v>1</v>
      </c>
      <c r="I580" s="234"/>
      <c r="J580" s="230"/>
      <c r="K580" s="230"/>
      <c r="L580" s="235"/>
      <c r="M580" s="236"/>
      <c r="N580" s="237"/>
      <c r="O580" s="237"/>
      <c r="P580" s="237"/>
      <c r="Q580" s="237"/>
      <c r="R580" s="237"/>
      <c r="S580" s="237"/>
      <c r="T580" s="238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9" t="s">
        <v>150</v>
      </c>
      <c r="AU580" s="239" t="s">
        <v>148</v>
      </c>
      <c r="AV580" s="13" t="s">
        <v>81</v>
      </c>
      <c r="AW580" s="13" t="s">
        <v>30</v>
      </c>
      <c r="AX580" s="13" t="s">
        <v>73</v>
      </c>
      <c r="AY580" s="239" t="s">
        <v>140</v>
      </c>
    </row>
    <row r="581" s="14" customFormat="1">
      <c r="A581" s="14"/>
      <c r="B581" s="240"/>
      <c r="C581" s="241"/>
      <c r="D581" s="231" t="s">
        <v>150</v>
      </c>
      <c r="E581" s="242" t="s">
        <v>1</v>
      </c>
      <c r="F581" s="243" t="s">
        <v>642</v>
      </c>
      <c r="G581" s="241"/>
      <c r="H581" s="244">
        <v>3</v>
      </c>
      <c r="I581" s="245"/>
      <c r="J581" s="241"/>
      <c r="K581" s="241"/>
      <c r="L581" s="246"/>
      <c r="M581" s="247"/>
      <c r="N581" s="248"/>
      <c r="O581" s="248"/>
      <c r="P581" s="248"/>
      <c r="Q581" s="248"/>
      <c r="R581" s="248"/>
      <c r="S581" s="248"/>
      <c r="T581" s="249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0" t="s">
        <v>150</v>
      </c>
      <c r="AU581" s="250" t="s">
        <v>148</v>
      </c>
      <c r="AV581" s="14" t="s">
        <v>148</v>
      </c>
      <c r="AW581" s="14" t="s">
        <v>30</v>
      </c>
      <c r="AX581" s="14" t="s">
        <v>73</v>
      </c>
      <c r="AY581" s="250" t="s">
        <v>140</v>
      </c>
    </row>
    <row r="582" s="15" customFormat="1">
      <c r="A582" s="15"/>
      <c r="B582" s="251"/>
      <c r="C582" s="252"/>
      <c r="D582" s="231" t="s">
        <v>150</v>
      </c>
      <c r="E582" s="253" t="s">
        <v>1</v>
      </c>
      <c r="F582" s="254" t="s">
        <v>153</v>
      </c>
      <c r="G582" s="252"/>
      <c r="H582" s="255">
        <v>7</v>
      </c>
      <c r="I582" s="256"/>
      <c r="J582" s="252"/>
      <c r="K582" s="252"/>
      <c r="L582" s="257"/>
      <c r="M582" s="258"/>
      <c r="N582" s="259"/>
      <c r="O582" s="259"/>
      <c r="P582" s="259"/>
      <c r="Q582" s="259"/>
      <c r="R582" s="259"/>
      <c r="S582" s="259"/>
      <c r="T582" s="260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1" t="s">
        <v>150</v>
      </c>
      <c r="AU582" s="261" t="s">
        <v>148</v>
      </c>
      <c r="AV582" s="15" t="s">
        <v>147</v>
      </c>
      <c r="AW582" s="15" t="s">
        <v>30</v>
      </c>
      <c r="AX582" s="15" t="s">
        <v>81</v>
      </c>
      <c r="AY582" s="261" t="s">
        <v>140</v>
      </c>
    </row>
    <row r="583" s="2" customFormat="1" ht="21.75" customHeight="1">
      <c r="A583" s="38"/>
      <c r="B583" s="39"/>
      <c r="C583" s="215" t="s">
        <v>644</v>
      </c>
      <c r="D583" s="215" t="s">
        <v>143</v>
      </c>
      <c r="E583" s="216" t="s">
        <v>645</v>
      </c>
      <c r="F583" s="217" t="s">
        <v>646</v>
      </c>
      <c r="G583" s="218" t="s">
        <v>611</v>
      </c>
      <c r="H583" s="219">
        <v>1</v>
      </c>
      <c r="I583" s="220"/>
      <c r="J583" s="221">
        <f>ROUND(I583*H583,2)</f>
        <v>0</v>
      </c>
      <c r="K583" s="222"/>
      <c r="L583" s="44"/>
      <c r="M583" s="223" t="s">
        <v>1</v>
      </c>
      <c r="N583" s="224" t="s">
        <v>39</v>
      </c>
      <c r="O583" s="91"/>
      <c r="P583" s="225">
        <f>O583*H583</f>
        <v>0</v>
      </c>
      <c r="Q583" s="225">
        <v>0.00021000000000000001</v>
      </c>
      <c r="R583" s="225">
        <f>Q583*H583</f>
        <v>0.00021000000000000001</v>
      </c>
      <c r="S583" s="225">
        <v>0</v>
      </c>
      <c r="T583" s="226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27" t="s">
        <v>447</v>
      </c>
      <c r="AT583" s="227" t="s">
        <v>143</v>
      </c>
      <c r="AU583" s="227" t="s">
        <v>148</v>
      </c>
      <c r="AY583" s="17" t="s">
        <v>140</v>
      </c>
      <c r="BE583" s="228">
        <f>IF(N583="základní",J583,0)</f>
        <v>0</v>
      </c>
      <c r="BF583" s="228">
        <f>IF(N583="snížená",J583,0)</f>
        <v>0</v>
      </c>
      <c r="BG583" s="228">
        <f>IF(N583="zákl. přenesená",J583,0)</f>
        <v>0</v>
      </c>
      <c r="BH583" s="228">
        <f>IF(N583="sníž. přenesená",J583,0)</f>
        <v>0</v>
      </c>
      <c r="BI583" s="228">
        <f>IF(N583="nulová",J583,0)</f>
        <v>0</v>
      </c>
      <c r="BJ583" s="17" t="s">
        <v>148</v>
      </c>
      <c r="BK583" s="228">
        <f>ROUND(I583*H583,2)</f>
        <v>0</v>
      </c>
      <c r="BL583" s="17" t="s">
        <v>447</v>
      </c>
      <c r="BM583" s="227" t="s">
        <v>647</v>
      </c>
    </row>
    <row r="584" s="13" customFormat="1">
      <c r="A584" s="13"/>
      <c r="B584" s="229"/>
      <c r="C584" s="230"/>
      <c r="D584" s="231" t="s">
        <v>150</v>
      </c>
      <c r="E584" s="232" t="s">
        <v>1</v>
      </c>
      <c r="F584" s="233" t="s">
        <v>375</v>
      </c>
      <c r="G584" s="230"/>
      <c r="H584" s="232" t="s">
        <v>1</v>
      </c>
      <c r="I584" s="234"/>
      <c r="J584" s="230"/>
      <c r="K584" s="230"/>
      <c r="L584" s="235"/>
      <c r="M584" s="236"/>
      <c r="N584" s="237"/>
      <c r="O584" s="237"/>
      <c r="P584" s="237"/>
      <c r="Q584" s="237"/>
      <c r="R584" s="237"/>
      <c r="S584" s="237"/>
      <c r="T584" s="238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9" t="s">
        <v>150</v>
      </c>
      <c r="AU584" s="239" t="s">
        <v>148</v>
      </c>
      <c r="AV584" s="13" t="s">
        <v>81</v>
      </c>
      <c r="AW584" s="13" t="s">
        <v>30</v>
      </c>
      <c r="AX584" s="13" t="s">
        <v>73</v>
      </c>
      <c r="AY584" s="239" t="s">
        <v>140</v>
      </c>
    </row>
    <row r="585" s="14" customFormat="1">
      <c r="A585" s="14"/>
      <c r="B585" s="240"/>
      <c r="C585" s="241"/>
      <c r="D585" s="231" t="s">
        <v>150</v>
      </c>
      <c r="E585" s="242" t="s">
        <v>1</v>
      </c>
      <c r="F585" s="243" t="s">
        <v>81</v>
      </c>
      <c r="G585" s="241"/>
      <c r="H585" s="244">
        <v>1</v>
      </c>
      <c r="I585" s="245"/>
      <c r="J585" s="241"/>
      <c r="K585" s="241"/>
      <c r="L585" s="246"/>
      <c r="M585" s="247"/>
      <c r="N585" s="248"/>
      <c r="O585" s="248"/>
      <c r="P585" s="248"/>
      <c r="Q585" s="248"/>
      <c r="R585" s="248"/>
      <c r="S585" s="248"/>
      <c r="T585" s="249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0" t="s">
        <v>150</v>
      </c>
      <c r="AU585" s="250" t="s">
        <v>148</v>
      </c>
      <c r="AV585" s="14" t="s">
        <v>148</v>
      </c>
      <c r="AW585" s="14" t="s">
        <v>30</v>
      </c>
      <c r="AX585" s="14" t="s">
        <v>81</v>
      </c>
      <c r="AY585" s="250" t="s">
        <v>140</v>
      </c>
    </row>
    <row r="586" s="2" customFormat="1" ht="21.75" customHeight="1">
      <c r="A586" s="38"/>
      <c r="B586" s="39"/>
      <c r="C586" s="215" t="s">
        <v>648</v>
      </c>
      <c r="D586" s="215" t="s">
        <v>143</v>
      </c>
      <c r="E586" s="216" t="s">
        <v>649</v>
      </c>
      <c r="F586" s="217" t="s">
        <v>650</v>
      </c>
      <c r="G586" s="218" t="s">
        <v>162</v>
      </c>
      <c r="H586" s="219">
        <v>7</v>
      </c>
      <c r="I586" s="220"/>
      <c r="J586" s="221">
        <f>ROUND(I586*H586,2)</f>
        <v>0</v>
      </c>
      <c r="K586" s="222"/>
      <c r="L586" s="44"/>
      <c r="M586" s="223" t="s">
        <v>1</v>
      </c>
      <c r="N586" s="224" t="s">
        <v>39</v>
      </c>
      <c r="O586" s="91"/>
      <c r="P586" s="225">
        <f>O586*H586</f>
        <v>0</v>
      </c>
      <c r="Q586" s="225">
        <v>0</v>
      </c>
      <c r="R586" s="225">
        <f>Q586*H586</f>
        <v>0</v>
      </c>
      <c r="S586" s="225">
        <v>0.00052999999999999998</v>
      </c>
      <c r="T586" s="226">
        <f>S586*H586</f>
        <v>0.0037099999999999998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227" t="s">
        <v>447</v>
      </c>
      <c r="AT586" s="227" t="s">
        <v>143</v>
      </c>
      <c r="AU586" s="227" t="s">
        <v>148</v>
      </c>
      <c r="AY586" s="17" t="s">
        <v>140</v>
      </c>
      <c r="BE586" s="228">
        <f>IF(N586="základní",J586,0)</f>
        <v>0</v>
      </c>
      <c r="BF586" s="228">
        <f>IF(N586="snížená",J586,0)</f>
        <v>0</v>
      </c>
      <c r="BG586" s="228">
        <f>IF(N586="zákl. přenesená",J586,0)</f>
        <v>0</v>
      </c>
      <c r="BH586" s="228">
        <f>IF(N586="sníž. přenesená",J586,0)</f>
        <v>0</v>
      </c>
      <c r="BI586" s="228">
        <f>IF(N586="nulová",J586,0)</f>
        <v>0</v>
      </c>
      <c r="BJ586" s="17" t="s">
        <v>148</v>
      </c>
      <c r="BK586" s="228">
        <f>ROUND(I586*H586,2)</f>
        <v>0</v>
      </c>
      <c r="BL586" s="17" t="s">
        <v>447</v>
      </c>
      <c r="BM586" s="227" t="s">
        <v>651</v>
      </c>
    </row>
    <row r="587" s="13" customFormat="1">
      <c r="A587" s="13"/>
      <c r="B587" s="229"/>
      <c r="C587" s="230"/>
      <c r="D587" s="231" t="s">
        <v>150</v>
      </c>
      <c r="E587" s="232" t="s">
        <v>1</v>
      </c>
      <c r="F587" s="233" t="s">
        <v>405</v>
      </c>
      <c r="G587" s="230"/>
      <c r="H587" s="232" t="s">
        <v>1</v>
      </c>
      <c r="I587" s="234"/>
      <c r="J587" s="230"/>
      <c r="K587" s="230"/>
      <c r="L587" s="235"/>
      <c r="M587" s="236"/>
      <c r="N587" s="237"/>
      <c r="O587" s="237"/>
      <c r="P587" s="237"/>
      <c r="Q587" s="237"/>
      <c r="R587" s="237"/>
      <c r="S587" s="237"/>
      <c r="T587" s="238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9" t="s">
        <v>150</v>
      </c>
      <c r="AU587" s="239" t="s">
        <v>148</v>
      </c>
      <c r="AV587" s="13" t="s">
        <v>81</v>
      </c>
      <c r="AW587" s="13" t="s">
        <v>30</v>
      </c>
      <c r="AX587" s="13" t="s">
        <v>73</v>
      </c>
      <c r="AY587" s="239" t="s">
        <v>140</v>
      </c>
    </row>
    <row r="588" s="14" customFormat="1">
      <c r="A588" s="14"/>
      <c r="B588" s="240"/>
      <c r="C588" s="241"/>
      <c r="D588" s="231" t="s">
        <v>150</v>
      </c>
      <c r="E588" s="242" t="s">
        <v>1</v>
      </c>
      <c r="F588" s="243" t="s">
        <v>141</v>
      </c>
      <c r="G588" s="241"/>
      <c r="H588" s="244">
        <v>3</v>
      </c>
      <c r="I588" s="245"/>
      <c r="J588" s="241"/>
      <c r="K588" s="241"/>
      <c r="L588" s="246"/>
      <c r="M588" s="247"/>
      <c r="N588" s="248"/>
      <c r="O588" s="248"/>
      <c r="P588" s="248"/>
      <c r="Q588" s="248"/>
      <c r="R588" s="248"/>
      <c r="S588" s="248"/>
      <c r="T588" s="249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0" t="s">
        <v>150</v>
      </c>
      <c r="AU588" s="250" t="s">
        <v>148</v>
      </c>
      <c r="AV588" s="14" t="s">
        <v>148</v>
      </c>
      <c r="AW588" s="14" t="s">
        <v>30</v>
      </c>
      <c r="AX588" s="14" t="s">
        <v>73</v>
      </c>
      <c r="AY588" s="250" t="s">
        <v>140</v>
      </c>
    </row>
    <row r="589" s="13" customFormat="1">
      <c r="A589" s="13"/>
      <c r="B589" s="229"/>
      <c r="C589" s="230"/>
      <c r="D589" s="231" t="s">
        <v>150</v>
      </c>
      <c r="E589" s="232" t="s">
        <v>1</v>
      </c>
      <c r="F589" s="233" t="s">
        <v>652</v>
      </c>
      <c r="G589" s="230"/>
      <c r="H589" s="232" t="s">
        <v>1</v>
      </c>
      <c r="I589" s="234"/>
      <c r="J589" s="230"/>
      <c r="K589" s="230"/>
      <c r="L589" s="235"/>
      <c r="M589" s="236"/>
      <c r="N589" s="237"/>
      <c r="O589" s="237"/>
      <c r="P589" s="237"/>
      <c r="Q589" s="237"/>
      <c r="R589" s="237"/>
      <c r="S589" s="237"/>
      <c r="T589" s="238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9" t="s">
        <v>150</v>
      </c>
      <c r="AU589" s="239" t="s">
        <v>148</v>
      </c>
      <c r="AV589" s="13" t="s">
        <v>81</v>
      </c>
      <c r="AW589" s="13" t="s">
        <v>30</v>
      </c>
      <c r="AX589" s="13" t="s">
        <v>73</v>
      </c>
      <c r="AY589" s="239" t="s">
        <v>140</v>
      </c>
    </row>
    <row r="590" s="14" customFormat="1">
      <c r="A590" s="14"/>
      <c r="B590" s="240"/>
      <c r="C590" s="241"/>
      <c r="D590" s="231" t="s">
        <v>150</v>
      </c>
      <c r="E590" s="242" t="s">
        <v>1</v>
      </c>
      <c r="F590" s="243" t="s">
        <v>81</v>
      </c>
      <c r="G590" s="241"/>
      <c r="H590" s="244">
        <v>1</v>
      </c>
      <c r="I590" s="245"/>
      <c r="J590" s="241"/>
      <c r="K590" s="241"/>
      <c r="L590" s="246"/>
      <c r="M590" s="247"/>
      <c r="N590" s="248"/>
      <c r="O590" s="248"/>
      <c r="P590" s="248"/>
      <c r="Q590" s="248"/>
      <c r="R590" s="248"/>
      <c r="S590" s="248"/>
      <c r="T590" s="249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0" t="s">
        <v>150</v>
      </c>
      <c r="AU590" s="250" t="s">
        <v>148</v>
      </c>
      <c r="AV590" s="14" t="s">
        <v>148</v>
      </c>
      <c r="AW590" s="14" t="s">
        <v>30</v>
      </c>
      <c r="AX590" s="14" t="s">
        <v>73</v>
      </c>
      <c r="AY590" s="250" t="s">
        <v>140</v>
      </c>
    </row>
    <row r="591" s="13" customFormat="1">
      <c r="A591" s="13"/>
      <c r="B591" s="229"/>
      <c r="C591" s="230"/>
      <c r="D591" s="231" t="s">
        <v>150</v>
      </c>
      <c r="E591" s="232" t="s">
        <v>1</v>
      </c>
      <c r="F591" s="233" t="s">
        <v>653</v>
      </c>
      <c r="G591" s="230"/>
      <c r="H591" s="232" t="s">
        <v>1</v>
      </c>
      <c r="I591" s="234"/>
      <c r="J591" s="230"/>
      <c r="K591" s="230"/>
      <c r="L591" s="235"/>
      <c r="M591" s="236"/>
      <c r="N591" s="237"/>
      <c r="O591" s="237"/>
      <c r="P591" s="237"/>
      <c r="Q591" s="237"/>
      <c r="R591" s="237"/>
      <c r="S591" s="237"/>
      <c r="T591" s="238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9" t="s">
        <v>150</v>
      </c>
      <c r="AU591" s="239" t="s">
        <v>148</v>
      </c>
      <c r="AV591" s="13" t="s">
        <v>81</v>
      </c>
      <c r="AW591" s="13" t="s">
        <v>30</v>
      </c>
      <c r="AX591" s="13" t="s">
        <v>73</v>
      </c>
      <c r="AY591" s="239" t="s">
        <v>140</v>
      </c>
    </row>
    <row r="592" s="14" customFormat="1">
      <c r="A592" s="14"/>
      <c r="B592" s="240"/>
      <c r="C592" s="241"/>
      <c r="D592" s="231" t="s">
        <v>150</v>
      </c>
      <c r="E592" s="242" t="s">
        <v>1</v>
      </c>
      <c r="F592" s="243" t="s">
        <v>642</v>
      </c>
      <c r="G592" s="241"/>
      <c r="H592" s="244">
        <v>3</v>
      </c>
      <c r="I592" s="245"/>
      <c r="J592" s="241"/>
      <c r="K592" s="241"/>
      <c r="L592" s="246"/>
      <c r="M592" s="247"/>
      <c r="N592" s="248"/>
      <c r="O592" s="248"/>
      <c r="P592" s="248"/>
      <c r="Q592" s="248"/>
      <c r="R592" s="248"/>
      <c r="S592" s="248"/>
      <c r="T592" s="249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0" t="s">
        <v>150</v>
      </c>
      <c r="AU592" s="250" t="s">
        <v>148</v>
      </c>
      <c r="AV592" s="14" t="s">
        <v>148</v>
      </c>
      <c r="AW592" s="14" t="s">
        <v>30</v>
      </c>
      <c r="AX592" s="14" t="s">
        <v>73</v>
      </c>
      <c r="AY592" s="250" t="s">
        <v>140</v>
      </c>
    </row>
    <row r="593" s="15" customFormat="1">
      <c r="A593" s="15"/>
      <c r="B593" s="251"/>
      <c r="C593" s="252"/>
      <c r="D593" s="231" t="s">
        <v>150</v>
      </c>
      <c r="E593" s="253" t="s">
        <v>1</v>
      </c>
      <c r="F593" s="254" t="s">
        <v>153</v>
      </c>
      <c r="G593" s="252"/>
      <c r="H593" s="255">
        <v>7</v>
      </c>
      <c r="I593" s="256"/>
      <c r="J593" s="252"/>
      <c r="K593" s="252"/>
      <c r="L593" s="257"/>
      <c r="M593" s="258"/>
      <c r="N593" s="259"/>
      <c r="O593" s="259"/>
      <c r="P593" s="259"/>
      <c r="Q593" s="259"/>
      <c r="R593" s="259"/>
      <c r="S593" s="259"/>
      <c r="T593" s="260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61" t="s">
        <v>150</v>
      </c>
      <c r="AU593" s="261" t="s">
        <v>148</v>
      </c>
      <c r="AV593" s="15" t="s">
        <v>147</v>
      </c>
      <c r="AW593" s="15" t="s">
        <v>30</v>
      </c>
      <c r="AX593" s="15" t="s">
        <v>81</v>
      </c>
      <c r="AY593" s="261" t="s">
        <v>140</v>
      </c>
    </row>
    <row r="594" s="2" customFormat="1" ht="24.15" customHeight="1">
      <c r="A594" s="38"/>
      <c r="B594" s="39"/>
      <c r="C594" s="215" t="s">
        <v>654</v>
      </c>
      <c r="D594" s="215" t="s">
        <v>143</v>
      </c>
      <c r="E594" s="216" t="s">
        <v>655</v>
      </c>
      <c r="F594" s="217" t="s">
        <v>656</v>
      </c>
      <c r="G594" s="218" t="s">
        <v>162</v>
      </c>
      <c r="H594" s="219">
        <v>3</v>
      </c>
      <c r="I594" s="220"/>
      <c r="J594" s="221">
        <f>ROUND(I594*H594,2)</f>
        <v>0</v>
      </c>
      <c r="K594" s="222"/>
      <c r="L594" s="44"/>
      <c r="M594" s="223" t="s">
        <v>1</v>
      </c>
      <c r="N594" s="224" t="s">
        <v>39</v>
      </c>
      <c r="O594" s="91"/>
      <c r="P594" s="225">
        <f>O594*H594</f>
        <v>0</v>
      </c>
      <c r="Q594" s="225">
        <v>0</v>
      </c>
      <c r="R594" s="225">
        <f>Q594*H594</f>
        <v>0</v>
      </c>
      <c r="S594" s="225">
        <v>0.00511</v>
      </c>
      <c r="T594" s="226">
        <f>S594*H594</f>
        <v>0.01533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227" t="s">
        <v>447</v>
      </c>
      <c r="AT594" s="227" t="s">
        <v>143</v>
      </c>
      <c r="AU594" s="227" t="s">
        <v>148</v>
      </c>
      <c r="AY594" s="17" t="s">
        <v>140</v>
      </c>
      <c r="BE594" s="228">
        <f>IF(N594="základní",J594,0)</f>
        <v>0</v>
      </c>
      <c r="BF594" s="228">
        <f>IF(N594="snížená",J594,0)</f>
        <v>0</v>
      </c>
      <c r="BG594" s="228">
        <f>IF(N594="zákl. přenesená",J594,0)</f>
        <v>0</v>
      </c>
      <c r="BH594" s="228">
        <f>IF(N594="sníž. přenesená",J594,0)</f>
        <v>0</v>
      </c>
      <c r="BI594" s="228">
        <f>IF(N594="nulová",J594,0)</f>
        <v>0</v>
      </c>
      <c r="BJ594" s="17" t="s">
        <v>148</v>
      </c>
      <c r="BK594" s="228">
        <f>ROUND(I594*H594,2)</f>
        <v>0</v>
      </c>
      <c r="BL594" s="17" t="s">
        <v>447</v>
      </c>
      <c r="BM594" s="227" t="s">
        <v>657</v>
      </c>
    </row>
    <row r="595" s="13" customFormat="1">
      <c r="A595" s="13"/>
      <c r="B595" s="229"/>
      <c r="C595" s="230"/>
      <c r="D595" s="231" t="s">
        <v>150</v>
      </c>
      <c r="E595" s="232" t="s">
        <v>1</v>
      </c>
      <c r="F595" s="233" t="s">
        <v>658</v>
      </c>
      <c r="G595" s="230"/>
      <c r="H595" s="232" t="s">
        <v>1</v>
      </c>
      <c r="I595" s="234"/>
      <c r="J595" s="230"/>
      <c r="K595" s="230"/>
      <c r="L595" s="235"/>
      <c r="M595" s="236"/>
      <c r="N595" s="237"/>
      <c r="O595" s="237"/>
      <c r="P595" s="237"/>
      <c r="Q595" s="237"/>
      <c r="R595" s="237"/>
      <c r="S595" s="237"/>
      <c r="T595" s="238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9" t="s">
        <v>150</v>
      </c>
      <c r="AU595" s="239" t="s">
        <v>148</v>
      </c>
      <c r="AV595" s="13" t="s">
        <v>81</v>
      </c>
      <c r="AW595" s="13" t="s">
        <v>30</v>
      </c>
      <c r="AX595" s="13" t="s">
        <v>73</v>
      </c>
      <c r="AY595" s="239" t="s">
        <v>140</v>
      </c>
    </row>
    <row r="596" s="14" customFormat="1">
      <c r="A596" s="14"/>
      <c r="B596" s="240"/>
      <c r="C596" s="241"/>
      <c r="D596" s="231" t="s">
        <v>150</v>
      </c>
      <c r="E596" s="242" t="s">
        <v>1</v>
      </c>
      <c r="F596" s="243" t="s">
        <v>81</v>
      </c>
      <c r="G596" s="241"/>
      <c r="H596" s="244">
        <v>1</v>
      </c>
      <c r="I596" s="245"/>
      <c r="J596" s="241"/>
      <c r="K596" s="241"/>
      <c r="L596" s="246"/>
      <c r="M596" s="247"/>
      <c r="N596" s="248"/>
      <c r="O596" s="248"/>
      <c r="P596" s="248"/>
      <c r="Q596" s="248"/>
      <c r="R596" s="248"/>
      <c r="S596" s="248"/>
      <c r="T596" s="249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0" t="s">
        <v>150</v>
      </c>
      <c r="AU596" s="250" t="s">
        <v>148</v>
      </c>
      <c r="AV596" s="14" t="s">
        <v>148</v>
      </c>
      <c r="AW596" s="14" t="s">
        <v>30</v>
      </c>
      <c r="AX596" s="14" t="s">
        <v>73</v>
      </c>
      <c r="AY596" s="250" t="s">
        <v>140</v>
      </c>
    </row>
    <row r="597" s="13" customFormat="1">
      <c r="A597" s="13"/>
      <c r="B597" s="229"/>
      <c r="C597" s="230"/>
      <c r="D597" s="231" t="s">
        <v>150</v>
      </c>
      <c r="E597" s="232" t="s">
        <v>1</v>
      </c>
      <c r="F597" s="233" t="s">
        <v>659</v>
      </c>
      <c r="G597" s="230"/>
      <c r="H597" s="232" t="s">
        <v>1</v>
      </c>
      <c r="I597" s="234"/>
      <c r="J597" s="230"/>
      <c r="K597" s="230"/>
      <c r="L597" s="235"/>
      <c r="M597" s="236"/>
      <c r="N597" s="237"/>
      <c r="O597" s="237"/>
      <c r="P597" s="237"/>
      <c r="Q597" s="237"/>
      <c r="R597" s="237"/>
      <c r="S597" s="237"/>
      <c r="T597" s="238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9" t="s">
        <v>150</v>
      </c>
      <c r="AU597" s="239" t="s">
        <v>148</v>
      </c>
      <c r="AV597" s="13" t="s">
        <v>81</v>
      </c>
      <c r="AW597" s="13" t="s">
        <v>30</v>
      </c>
      <c r="AX597" s="13" t="s">
        <v>73</v>
      </c>
      <c r="AY597" s="239" t="s">
        <v>140</v>
      </c>
    </row>
    <row r="598" s="14" customFormat="1">
      <c r="A598" s="14"/>
      <c r="B598" s="240"/>
      <c r="C598" s="241"/>
      <c r="D598" s="231" t="s">
        <v>150</v>
      </c>
      <c r="E598" s="242" t="s">
        <v>1</v>
      </c>
      <c r="F598" s="243" t="s">
        <v>148</v>
      </c>
      <c r="G598" s="241"/>
      <c r="H598" s="244">
        <v>2</v>
      </c>
      <c r="I598" s="245"/>
      <c r="J598" s="241"/>
      <c r="K598" s="241"/>
      <c r="L598" s="246"/>
      <c r="M598" s="247"/>
      <c r="N598" s="248"/>
      <c r="O598" s="248"/>
      <c r="P598" s="248"/>
      <c r="Q598" s="248"/>
      <c r="R598" s="248"/>
      <c r="S598" s="248"/>
      <c r="T598" s="249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0" t="s">
        <v>150</v>
      </c>
      <c r="AU598" s="250" t="s">
        <v>148</v>
      </c>
      <c r="AV598" s="14" t="s">
        <v>148</v>
      </c>
      <c r="AW598" s="14" t="s">
        <v>30</v>
      </c>
      <c r="AX598" s="14" t="s">
        <v>73</v>
      </c>
      <c r="AY598" s="250" t="s">
        <v>140</v>
      </c>
    </row>
    <row r="599" s="15" customFormat="1">
      <c r="A599" s="15"/>
      <c r="B599" s="251"/>
      <c r="C599" s="252"/>
      <c r="D599" s="231" t="s">
        <v>150</v>
      </c>
      <c r="E599" s="253" t="s">
        <v>1</v>
      </c>
      <c r="F599" s="254" t="s">
        <v>153</v>
      </c>
      <c r="G599" s="252"/>
      <c r="H599" s="255">
        <v>3</v>
      </c>
      <c r="I599" s="256"/>
      <c r="J599" s="252"/>
      <c r="K599" s="252"/>
      <c r="L599" s="257"/>
      <c r="M599" s="258"/>
      <c r="N599" s="259"/>
      <c r="O599" s="259"/>
      <c r="P599" s="259"/>
      <c r="Q599" s="259"/>
      <c r="R599" s="259"/>
      <c r="S599" s="259"/>
      <c r="T599" s="260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61" t="s">
        <v>150</v>
      </c>
      <c r="AU599" s="261" t="s">
        <v>148</v>
      </c>
      <c r="AV599" s="15" t="s">
        <v>147</v>
      </c>
      <c r="AW599" s="15" t="s">
        <v>30</v>
      </c>
      <c r="AX599" s="15" t="s">
        <v>81</v>
      </c>
      <c r="AY599" s="261" t="s">
        <v>140</v>
      </c>
    </row>
    <row r="600" s="2" customFormat="1" ht="24.15" customHeight="1">
      <c r="A600" s="38"/>
      <c r="B600" s="39"/>
      <c r="C600" s="215" t="s">
        <v>660</v>
      </c>
      <c r="D600" s="215" t="s">
        <v>143</v>
      </c>
      <c r="E600" s="216" t="s">
        <v>661</v>
      </c>
      <c r="F600" s="217" t="s">
        <v>662</v>
      </c>
      <c r="G600" s="218" t="s">
        <v>162</v>
      </c>
      <c r="H600" s="219">
        <v>4</v>
      </c>
      <c r="I600" s="220"/>
      <c r="J600" s="221">
        <f>ROUND(I600*H600,2)</f>
        <v>0</v>
      </c>
      <c r="K600" s="222"/>
      <c r="L600" s="44"/>
      <c r="M600" s="223" t="s">
        <v>1</v>
      </c>
      <c r="N600" s="224" t="s">
        <v>39</v>
      </c>
      <c r="O600" s="91"/>
      <c r="P600" s="225">
        <f>O600*H600</f>
        <v>0</v>
      </c>
      <c r="Q600" s="225">
        <v>0.00040999999999999999</v>
      </c>
      <c r="R600" s="225">
        <f>Q600*H600</f>
        <v>0.00164</v>
      </c>
      <c r="S600" s="225">
        <v>0</v>
      </c>
      <c r="T600" s="226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27" t="s">
        <v>447</v>
      </c>
      <c r="AT600" s="227" t="s">
        <v>143</v>
      </c>
      <c r="AU600" s="227" t="s">
        <v>148</v>
      </c>
      <c r="AY600" s="17" t="s">
        <v>140</v>
      </c>
      <c r="BE600" s="228">
        <f>IF(N600="základní",J600,0)</f>
        <v>0</v>
      </c>
      <c r="BF600" s="228">
        <f>IF(N600="snížená",J600,0)</f>
        <v>0</v>
      </c>
      <c r="BG600" s="228">
        <f>IF(N600="zákl. přenesená",J600,0)</f>
        <v>0</v>
      </c>
      <c r="BH600" s="228">
        <f>IF(N600="sníž. přenesená",J600,0)</f>
        <v>0</v>
      </c>
      <c r="BI600" s="228">
        <f>IF(N600="nulová",J600,0)</f>
        <v>0</v>
      </c>
      <c r="BJ600" s="17" t="s">
        <v>148</v>
      </c>
      <c r="BK600" s="228">
        <f>ROUND(I600*H600,2)</f>
        <v>0</v>
      </c>
      <c r="BL600" s="17" t="s">
        <v>447</v>
      </c>
      <c r="BM600" s="227" t="s">
        <v>663</v>
      </c>
    </row>
    <row r="601" s="13" customFormat="1">
      <c r="A601" s="13"/>
      <c r="B601" s="229"/>
      <c r="C601" s="230"/>
      <c r="D601" s="231" t="s">
        <v>150</v>
      </c>
      <c r="E601" s="232" t="s">
        <v>1</v>
      </c>
      <c r="F601" s="233" t="s">
        <v>664</v>
      </c>
      <c r="G601" s="230"/>
      <c r="H601" s="232" t="s">
        <v>1</v>
      </c>
      <c r="I601" s="234"/>
      <c r="J601" s="230"/>
      <c r="K601" s="230"/>
      <c r="L601" s="235"/>
      <c r="M601" s="236"/>
      <c r="N601" s="237"/>
      <c r="O601" s="237"/>
      <c r="P601" s="237"/>
      <c r="Q601" s="237"/>
      <c r="R601" s="237"/>
      <c r="S601" s="237"/>
      <c r="T601" s="238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9" t="s">
        <v>150</v>
      </c>
      <c r="AU601" s="239" t="s">
        <v>148</v>
      </c>
      <c r="AV601" s="13" t="s">
        <v>81</v>
      </c>
      <c r="AW601" s="13" t="s">
        <v>30</v>
      </c>
      <c r="AX601" s="13" t="s">
        <v>73</v>
      </c>
      <c r="AY601" s="239" t="s">
        <v>140</v>
      </c>
    </row>
    <row r="602" s="14" customFormat="1">
      <c r="A602" s="14"/>
      <c r="B602" s="240"/>
      <c r="C602" s="241"/>
      <c r="D602" s="231" t="s">
        <v>150</v>
      </c>
      <c r="E602" s="242" t="s">
        <v>1</v>
      </c>
      <c r="F602" s="243" t="s">
        <v>148</v>
      </c>
      <c r="G602" s="241"/>
      <c r="H602" s="244">
        <v>2</v>
      </c>
      <c r="I602" s="245"/>
      <c r="J602" s="241"/>
      <c r="K602" s="241"/>
      <c r="L602" s="246"/>
      <c r="M602" s="247"/>
      <c r="N602" s="248"/>
      <c r="O602" s="248"/>
      <c r="P602" s="248"/>
      <c r="Q602" s="248"/>
      <c r="R602" s="248"/>
      <c r="S602" s="248"/>
      <c r="T602" s="249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0" t="s">
        <v>150</v>
      </c>
      <c r="AU602" s="250" t="s">
        <v>148</v>
      </c>
      <c r="AV602" s="14" t="s">
        <v>148</v>
      </c>
      <c r="AW602" s="14" t="s">
        <v>30</v>
      </c>
      <c r="AX602" s="14" t="s">
        <v>73</v>
      </c>
      <c r="AY602" s="250" t="s">
        <v>140</v>
      </c>
    </row>
    <row r="603" s="13" customFormat="1">
      <c r="A603" s="13"/>
      <c r="B603" s="229"/>
      <c r="C603" s="230"/>
      <c r="D603" s="231" t="s">
        <v>150</v>
      </c>
      <c r="E603" s="232" t="s">
        <v>1</v>
      </c>
      <c r="F603" s="233" t="s">
        <v>665</v>
      </c>
      <c r="G603" s="230"/>
      <c r="H603" s="232" t="s">
        <v>1</v>
      </c>
      <c r="I603" s="234"/>
      <c r="J603" s="230"/>
      <c r="K603" s="230"/>
      <c r="L603" s="235"/>
      <c r="M603" s="236"/>
      <c r="N603" s="237"/>
      <c r="O603" s="237"/>
      <c r="P603" s="237"/>
      <c r="Q603" s="237"/>
      <c r="R603" s="237"/>
      <c r="S603" s="237"/>
      <c r="T603" s="238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9" t="s">
        <v>150</v>
      </c>
      <c r="AU603" s="239" t="s">
        <v>148</v>
      </c>
      <c r="AV603" s="13" t="s">
        <v>81</v>
      </c>
      <c r="AW603" s="13" t="s">
        <v>30</v>
      </c>
      <c r="AX603" s="13" t="s">
        <v>73</v>
      </c>
      <c r="AY603" s="239" t="s">
        <v>140</v>
      </c>
    </row>
    <row r="604" s="14" customFormat="1">
      <c r="A604" s="14"/>
      <c r="B604" s="240"/>
      <c r="C604" s="241"/>
      <c r="D604" s="231" t="s">
        <v>150</v>
      </c>
      <c r="E604" s="242" t="s">
        <v>1</v>
      </c>
      <c r="F604" s="243" t="s">
        <v>148</v>
      </c>
      <c r="G604" s="241"/>
      <c r="H604" s="244">
        <v>2</v>
      </c>
      <c r="I604" s="245"/>
      <c r="J604" s="241"/>
      <c r="K604" s="241"/>
      <c r="L604" s="246"/>
      <c r="M604" s="247"/>
      <c r="N604" s="248"/>
      <c r="O604" s="248"/>
      <c r="P604" s="248"/>
      <c r="Q604" s="248"/>
      <c r="R604" s="248"/>
      <c r="S604" s="248"/>
      <c r="T604" s="249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0" t="s">
        <v>150</v>
      </c>
      <c r="AU604" s="250" t="s">
        <v>148</v>
      </c>
      <c r="AV604" s="14" t="s">
        <v>148</v>
      </c>
      <c r="AW604" s="14" t="s">
        <v>30</v>
      </c>
      <c r="AX604" s="14" t="s">
        <v>73</v>
      </c>
      <c r="AY604" s="250" t="s">
        <v>140</v>
      </c>
    </row>
    <row r="605" s="15" customFormat="1">
      <c r="A605" s="15"/>
      <c r="B605" s="251"/>
      <c r="C605" s="252"/>
      <c r="D605" s="231" t="s">
        <v>150</v>
      </c>
      <c r="E605" s="253" t="s">
        <v>1</v>
      </c>
      <c r="F605" s="254" t="s">
        <v>153</v>
      </c>
      <c r="G605" s="252"/>
      <c r="H605" s="255">
        <v>4</v>
      </c>
      <c r="I605" s="256"/>
      <c r="J605" s="252"/>
      <c r="K605" s="252"/>
      <c r="L605" s="257"/>
      <c r="M605" s="258"/>
      <c r="N605" s="259"/>
      <c r="O605" s="259"/>
      <c r="P605" s="259"/>
      <c r="Q605" s="259"/>
      <c r="R605" s="259"/>
      <c r="S605" s="259"/>
      <c r="T605" s="260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61" t="s">
        <v>150</v>
      </c>
      <c r="AU605" s="261" t="s">
        <v>148</v>
      </c>
      <c r="AV605" s="15" t="s">
        <v>147</v>
      </c>
      <c r="AW605" s="15" t="s">
        <v>30</v>
      </c>
      <c r="AX605" s="15" t="s">
        <v>81</v>
      </c>
      <c r="AY605" s="261" t="s">
        <v>140</v>
      </c>
    </row>
    <row r="606" s="2" customFormat="1" ht="21.75" customHeight="1">
      <c r="A606" s="38"/>
      <c r="B606" s="39"/>
      <c r="C606" s="215" t="s">
        <v>666</v>
      </c>
      <c r="D606" s="215" t="s">
        <v>143</v>
      </c>
      <c r="E606" s="216" t="s">
        <v>667</v>
      </c>
      <c r="F606" s="217" t="s">
        <v>668</v>
      </c>
      <c r="G606" s="218" t="s">
        <v>162</v>
      </c>
      <c r="H606" s="219">
        <v>2</v>
      </c>
      <c r="I606" s="220"/>
      <c r="J606" s="221">
        <f>ROUND(I606*H606,2)</f>
        <v>0</v>
      </c>
      <c r="K606" s="222"/>
      <c r="L606" s="44"/>
      <c r="M606" s="223" t="s">
        <v>1</v>
      </c>
      <c r="N606" s="224" t="s">
        <v>39</v>
      </c>
      <c r="O606" s="91"/>
      <c r="P606" s="225">
        <f>O606*H606</f>
        <v>0</v>
      </c>
      <c r="Q606" s="225">
        <v>2.0000000000000002E-05</v>
      </c>
      <c r="R606" s="225">
        <f>Q606*H606</f>
        <v>4.0000000000000003E-05</v>
      </c>
      <c r="S606" s="225">
        <v>0</v>
      </c>
      <c r="T606" s="226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27" t="s">
        <v>447</v>
      </c>
      <c r="AT606" s="227" t="s">
        <v>143</v>
      </c>
      <c r="AU606" s="227" t="s">
        <v>148</v>
      </c>
      <c r="AY606" s="17" t="s">
        <v>140</v>
      </c>
      <c r="BE606" s="228">
        <f>IF(N606="základní",J606,0)</f>
        <v>0</v>
      </c>
      <c r="BF606" s="228">
        <f>IF(N606="snížená",J606,0)</f>
        <v>0</v>
      </c>
      <c r="BG606" s="228">
        <f>IF(N606="zákl. přenesená",J606,0)</f>
        <v>0</v>
      </c>
      <c r="BH606" s="228">
        <f>IF(N606="sníž. přenesená",J606,0)</f>
        <v>0</v>
      </c>
      <c r="BI606" s="228">
        <f>IF(N606="nulová",J606,0)</f>
        <v>0</v>
      </c>
      <c r="BJ606" s="17" t="s">
        <v>148</v>
      </c>
      <c r="BK606" s="228">
        <f>ROUND(I606*H606,2)</f>
        <v>0</v>
      </c>
      <c r="BL606" s="17" t="s">
        <v>447</v>
      </c>
      <c r="BM606" s="227" t="s">
        <v>669</v>
      </c>
    </row>
    <row r="607" s="13" customFormat="1">
      <c r="A607" s="13"/>
      <c r="B607" s="229"/>
      <c r="C607" s="230"/>
      <c r="D607" s="231" t="s">
        <v>150</v>
      </c>
      <c r="E607" s="232" t="s">
        <v>1</v>
      </c>
      <c r="F607" s="233" t="s">
        <v>670</v>
      </c>
      <c r="G607" s="230"/>
      <c r="H607" s="232" t="s">
        <v>1</v>
      </c>
      <c r="I607" s="234"/>
      <c r="J607" s="230"/>
      <c r="K607" s="230"/>
      <c r="L607" s="235"/>
      <c r="M607" s="236"/>
      <c r="N607" s="237"/>
      <c r="O607" s="237"/>
      <c r="P607" s="237"/>
      <c r="Q607" s="237"/>
      <c r="R607" s="237"/>
      <c r="S607" s="237"/>
      <c r="T607" s="238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9" t="s">
        <v>150</v>
      </c>
      <c r="AU607" s="239" t="s">
        <v>148</v>
      </c>
      <c r="AV607" s="13" t="s">
        <v>81</v>
      </c>
      <c r="AW607" s="13" t="s">
        <v>30</v>
      </c>
      <c r="AX607" s="13" t="s">
        <v>73</v>
      </c>
      <c r="AY607" s="239" t="s">
        <v>140</v>
      </c>
    </row>
    <row r="608" s="14" customFormat="1">
      <c r="A608" s="14"/>
      <c r="B608" s="240"/>
      <c r="C608" s="241"/>
      <c r="D608" s="231" t="s">
        <v>150</v>
      </c>
      <c r="E608" s="242" t="s">
        <v>1</v>
      </c>
      <c r="F608" s="243" t="s">
        <v>148</v>
      </c>
      <c r="G608" s="241"/>
      <c r="H608" s="244">
        <v>2</v>
      </c>
      <c r="I608" s="245"/>
      <c r="J608" s="241"/>
      <c r="K608" s="241"/>
      <c r="L608" s="246"/>
      <c r="M608" s="247"/>
      <c r="N608" s="248"/>
      <c r="O608" s="248"/>
      <c r="P608" s="248"/>
      <c r="Q608" s="248"/>
      <c r="R608" s="248"/>
      <c r="S608" s="248"/>
      <c r="T608" s="249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0" t="s">
        <v>150</v>
      </c>
      <c r="AU608" s="250" t="s">
        <v>148</v>
      </c>
      <c r="AV608" s="14" t="s">
        <v>148</v>
      </c>
      <c r="AW608" s="14" t="s">
        <v>30</v>
      </c>
      <c r="AX608" s="14" t="s">
        <v>73</v>
      </c>
      <c r="AY608" s="250" t="s">
        <v>140</v>
      </c>
    </row>
    <row r="609" s="15" customFormat="1">
      <c r="A609" s="15"/>
      <c r="B609" s="251"/>
      <c r="C609" s="252"/>
      <c r="D609" s="231" t="s">
        <v>150</v>
      </c>
      <c r="E609" s="253" t="s">
        <v>1</v>
      </c>
      <c r="F609" s="254" t="s">
        <v>153</v>
      </c>
      <c r="G609" s="252"/>
      <c r="H609" s="255">
        <v>2</v>
      </c>
      <c r="I609" s="256"/>
      <c r="J609" s="252"/>
      <c r="K609" s="252"/>
      <c r="L609" s="257"/>
      <c r="M609" s="258"/>
      <c r="N609" s="259"/>
      <c r="O609" s="259"/>
      <c r="P609" s="259"/>
      <c r="Q609" s="259"/>
      <c r="R609" s="259"/>
      <c r="S609" s="259"/>
      <c r="T609" s="260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T609" s="261" t="s">
        <v>150</v>
      </c>
      <c r="AU609" s="261" t="s">
        <v>148</v>
      </c>
      <c r="AV609" s="15" t="s">
        <v>147</v>
      </c>
      <c r="AW609" s="15" t="s">
        <v>30</v>
      </c>
      <c r="AX609" s="15" t="s">
        <v>81</v>
      </c>
      <c r="AY609" s="261" t="s">
        <v>140</v>
      </c>
    </row>
    <row r="610" s="2" customFormat="1" ht="24.15" customHeight="1">
      <c r="A610" s="38"/>
      <c r="B610" s="39"/>
      <c r="C610" s="262" t="s">
        <v>671</v>
      </c>
      <c r="D610" s="262" t="s">
        <v>154</v>
      </c>
      <c r="E610" s="263" t="s">
        <v>672</v>
      </c>
      <c r="F610" s="264" t="s">
        <v>673</v>
      </c>
      <c r="G610" s="265" t="s">
        <v>190</v>
      </c>
      <c r="H610" s="266">
        <v>2</v>
      </c>
      <c r="I610" s="267"/>
      <c r="J610" s="268">
        <f>ROUND(I610*H610,2)</f>
        <v>0</v>
      </c>
      <c r="K610" s="269"/>
      <c r="L610" s="270"/>
      <c r="M610" s="271" t="s">
        <v>1</v>
      </c>
      <c r="N610" s="272" t="s">
        <v>39</v>
      </c>
      <c r="O610" s="91"/>
      <c r="P610" s="225">
        <f>O610*H610</f>
        <v>0</v>
      </c>
      <c r="Q610" s="225">
        <v>0.00018000000000000001</v>
      </c>
      <c r="R610" s="225">
        <f>Q610*H610</f>
        <v>0.00036000000000000002</v>
      </c>
      <c r="S610" s="225">
        <v>0</v>
      </c>
      <c r="T610" s="226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227" t="s">
        <v>359</v>
      </c>
      <c r="AT610" s="227" t="s">
        <v>154</v>
      </c>
      <c r="AU610" s="227" t="s">
        <v>148</v>
      </c>
      <c r="AY610" s="17" t="s">
        <v>140</v>
      </c>
      <c r="BE610" s="228">
        <f>IF(N610="základní",J610,0)</f>
        <v>0</v>
      </c>
      <c r="BF610" s="228">
        <f>IF(N610="snížená",J610,0)</f>
        <v>0</v>
      </c>
      <c r="BG610" s="228">
        <f>IF(N610="zákl. přenesená",J610,0)</f>
        <v>0</v>
      </c>
      <c r="BH610" s="228">
        <f>IF(N610="sníž. přenesená",J610,0)</f>
        <v>0</v>
      </c>
      <c r="BI610" s="228">
        <f>IF(N610="nulová",J610,0)</f>
        <v>0</v>
      </c>
      <c r="BJ610" s="17" t="s">
        <v>148</v>
      </c>
      <c r="BK610" s="228">
        <f>ROUND(I610*H610,2)</f>
        <v>0</v>
      </c>
      <c r="BL610" s="17" t="s">
        <v>447</v>
      </c>
      <c r="BM610" s="227" t="s">
        <v>674</v>
      </c>
    </row>
    <row r="611" s="14" customFormat="1">
      <c r="A611" s="14"/>
      <c r="B611" s="240"/>
      <c r="C611" s="241"/>
      <c r="D611" s="231" t="s">
        <v>150</v>
      </c>
      <c r="E611" s="242" t="s">
        <v>1</v>
      </c>
      <c r="F611" s="243" t="s">
        <v>148</v>
      </c>
      <c r="G611" s="241"/>
      <c r="H611" s="244">
        <v>2</v>
      </c>
      <c r="I611" s="245"/>
      <c r="J611" s="241"/>
      <c r="K611" s="241"/>
      <c r="L611" s="246"/>
      <c r="M611" s="247"/>
      <c r="N611" s="248"/>
      <c r="O611" s="248"/>
      <c r="P611" s="248"/>
      <c r="Q611" s="248"/>
      <c r="R611" s="248"/>
      <c r="S611" s="248"/>
      <c r="T611" s="249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0" t="s">
        <v>150</v>
      </c>
      <c r="AU611" s="250" t="s">
        <v>148</v>
      </c>
      <c r="AV611" s="14" t="s">
        <v>148</v>
      </c>
      <c r="AW611" s="14" t="s">
        <v>30</v>
      </c>
      <c r="AX611" s="14" t="s">
        <v>81</v>
      </c>
      <c r="AY611" s="250" t="s">
        <v>140</v>
      </c>
    </row>
    <row r="612" s="2" customFormat="1" ht="16.5" customHeight="1">
      <c r="A612" s="38"/>
      <c r="B612" s="39"/>
      <c r="C612" s="215" t="s">
        <v>675</v>
      </c>
      <c r="D612" s="215" t="s">
        <v>143</v>
      </c>
      <c r="E612" s="216" t="s">
        <v>676</v>
      </c>
      <c r="F612" s="217" t="s">
        <v>677</v>
      </c>
      <c r="G612" s="218" t="s">
        <v>162</v>
      </c>
      <c r="H612" s="219">
        <v>2</v>
      </c>
      <c r="I612" s="220"/>
      <c r="J612" s="221">
        <f>ROUND(I612*H612,2)</f>
        <v>0</v>
      </c>
      <c r="K612" s="222"/>
      <c r="L612" s="44"/>
      <c r="M612" s="223" t="s">
        <v>1</v>
      </c>
      <c r="N612" s="224" t="s">
        <v>39</v>
      </c>
      <c r="O612" s="91"/>
      <c r="P612" s="225">
        <f>O612*H612</f>
        <v>0</v>
      </c>
      <c r="Q612" s="225">
        <v>0.00075000000000000002</v>
      </c>
      <c r="R612" s="225">
        <f>Q612*H612</f>
        <v>0.0015</v>
      </c>
      <c r="S612" s="225">
        <v>0</v>
      </c>
      <c r="T612" s="226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27" t="s">
        <v>447</v>
      </c>
      <c r="AT612" s="227" t="s">
        <v>143</v>
      </c>
      <c r="AU612" s="227" t="s">
        <v>148</v>
      </c>
      <c r="AY612" s="17" t="s">
        <v>140</v>
      </c>
      <c r="BE612" s="228">
        <f>IF(N612="základní",J612,0)</f>
        <v>0</v>
      </c>
      <c r="BF612" s="228">
        <f>IF(N612="snížená",J612,0)</f>
        <v>0</v>
      </c>
      <c r="BG612" s="228">
        <f>IF(N612="zákl. přenesená",J612,0)</f>
        <v>0</v>
      </c>
      <c r="BH612" s="228">
        <f>IF(N612="sníž. přenesená",J612,0)</f>
        <v>0</v>
      </c>
      <c r="BI612" s="228">
        <f>IF(N612="nulová",J612,0)</f>
        <v>0</v>
      </c>
      <c r="BJ612" s="17" t="s">
        <v>148</v>
      </c>
      <c r="BK612" s="228">
        <f>ROUND(I612*H612,2)</f>
        <v>0</v>
      </c>
      <c r="BL612" s="17" t="s">
        <v>447</v>
      </c>
      <c r="BM612" s="227" t="s">
        <v>678</v>
      </c>
    </row>
    <row r="613" s="13" customFormat="1">
      <c r="A613" s="13"/>
      <c r="B613" s="229"/>
      <c r="C613" s="230"/>
      <c r="D613" s="231" t="s">
        <v>150</v>
      </c>
      <c r="E613" s="232" t="s">
        <v>1</v>
      </c>
      <c r="F613" s="233" t="s">
        <v>679</v>
      </c>
      <c r="G613" s="230"/>
      <c r="H613" s="232" t="s">
        <v>1</v>
      </c>
      <c r="I613" s="234"/>
      <c r="J613" s="230"/>
      <c r="K613" s="230"/>
      <c r="L613" s="235"/>
      <c r="M613" s="236"/>
      <c r="N613" s="237"/>
      <c r="O613" s="237"/>
      <c r="P613" s="237"/>
      <c r="Q613" s="237"/>
      <c r="R613" s="237"/>
      <c r="S613" s="237"/>
      <c r="T613" s="238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9" t="s">
        <v>150</v>
      </c>
      <c r="AU613" s="239" t="s">
        <v>148</v>
      </c>
      <c r="AV613" s="13" t="s">
        <v>81</v>
      </c>
      <c r="AW613" s="13" t="s">
        <v>30</v>
      </c>
      <c r="AX613" s="13" t="s">
        <v>73</v>
      </c>
      <c r="AY613" s="239" t="s">
        <v>140</v>
      </c>
    </row>
    <row r="614" s="14" customFormat="1">
      <c r="A614" s="14"/>
      <c r="B614" s="240"/>
      <c r="C614" s="241"/>
      <c r="D614" s="231" t="s">
        <v>150</v>
      </c>
      <c r="E614" s="242" t="s">
        <v>1</v>
      </c>
      <c r="F614" s="243" t="s">
        <v>148</v>
      </c>
      <c r="G614" s="241"/>
      <c r="H614" s="244">
        <v>2</v>
      </c>
      <c r="I614" s="245"/>
      <c r="J614" s="241"/>
      <c r="K614" s="241"/>
      <c r="L614" s="246"/>
      <c r="M614" s="247"/>
      <c r="N614" s="248"/>
      <c r="O614" s="248"/>
      <c r="P614" s="248"/>
      <c r="Q614" s="248"/>
      <c r="R614" s="248"/>
      <c r="S614" s="248"/>
      <c r="T614" s="249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0" t="s">
        <v>150</v>
      </c>
      <c r="AU614" s="250" t="s">
        <v>148</v>
      </c>
      <c r="AV614" s="14" t="s">
        <v>148</v>
      </c>
      <c r="AW614" s="14" t="s">
        <v>30</v>
      </c>
      <c r="AX614" s="14" t="s">
        <v>81</v>
      </c>
      <c r="AY614" s="250" t="s">
        <v>140</v>
      </c>
    </row>
    <row r="615" s="2" customFormat="1" ht="16.5" customHeight="1">
      <c r="A615" s="38"/>
      <c r="B615" s="39"/>
      <c r="C615" s="215" t="s">
        <v>680</v>
      </c>
      <c r="D615" s="215" t="s">
        <v>143</v>
      </c>
      <c r="E615" s="216" t="s">
        <v>681</v>
      </c>
      <c r="F615" s="217" t="s">
        <v>682</v>
      </c>
      <c r="G615" s="218" t="s">
        <v>162</v>
      </c>
      <c r="H615" s="219">
        <v>2</v>
      </c>
      <c r="I615" s="220"/>
      <c r="J615" s="221">
        <f>ROUND(I615*H615,2)</f>
        <v>0</v>
      </c>
      <c r="K615" s="222"/>
      <c r="L615" s="44"/>
      <c r="M615" s="223" t="s">
        <v>1</v>
      </c>
      <c r="N615" s="224" t="s">
        <v>39</v>
      </c>
      <c r="O615" s="91"/>
      <c r="P615" s="225">
        <f>O615*H615</f>
        <v>0</v>
      </c>
      <c r="Q615" s="225">
        <v>0</v>
      </c>
      <c r="R615" s="225">
        <f>Q615*H615</f>
        <v>0</v>
      </c>
      <c r="S615" s="225">
        <v>0.0055999999999999999</v>
      </c>
      <c r="T615" s="226">
        <f>S615*H615</f>
        <v>0.0112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27" t="s">
        <v>447</v>
      </c>
      <c r="AT615" s="227" t="s">
        <v>143</v>
      </c>
      <c r="AU615" s="227" t="s">
        <v>148</v>
      </c>
      <c r="AY615" s="17" t="s">
        <v>140</v>
      </c>
      <c r="BE615" s="228">
        <f>IF(N615="základní",J615,0)</f>
        <v>0</v>
      </c>
      <c r="BF615" s="228">
        <f>IF(N615="snížená",J615,0)</f>
        <v>0</v>
      </c>
      <c r="BG615" s="228">
        <f>IF(N615="zákl. přenesená",J615,0)</f>
        <v>0</v>
      </c>
      <c r="BH615" s="228">
        <f>IF(N615="sníž. přenesená",J615,0)</f>
        <v>0</v>
      </c>
      <c r="BI615" s="228">
        <f>IF(N615="nulová",J615,0)</f>
        <v>0</v>
      </c>
      <c r="BJ615" s="17" t="s">
        <v>148</v>
      </c>
      <c r="BK615" s="228">
        <f>ROUND(I615*H615,2)</f>
        <v>0</v>
      </c>
      <c r="BL615" s="17" t="s">
        <v>447</v>
      </c>
      <c r="BM615" s="227" t="s">
        <v>683</v>
      </c>
    </row>
    <row r="616" s="13" customFormat="1">
      <c r="A616" s="13"/>
      <c r="B616" s="229"/>
      <c r="C616" s="230"/>
      <c r="D616" s="231" t="s">
        <v>150</v>
      </c>
      <c r="E616" s="232" t="s">
        <v>1</v>
      </c>
      <c r="F616" s="233" t="s">
        <v>219</v>
      </c>
      <c r="G616" s="230"/>
      <c r="H616" s="232" t="s">
        <v>1</v>
      </c>
      <c r="I616" s="234"/>
      <c r="J616" s="230"/>
      <c r="K616" s="230"/>
      <c r="L616" s="235"/>
      <c r="M616" s="236"/>
      <c r="N616" s="237"/>
      <c r="O616" s="237"/>
      <c r="P616" s="237"/>
      <c r="Q616" s="237"/>
      <c r="R616" s="237"/>
      <c r="S616" s="237"/>
      <c r="T616" s="238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9" t="s">
        <v>150</v>
      </c>
      <c r="AU616" s="239" t="s">
        <v>148</v>
      </c>
      <c r="AV616" s="13" t="s">
        <v>81</v>
      </c>
      <c r="AW616" s="13" t="s">
        <v>30</v>
      </c>
      <c r="AX616" s="13" t="s">
        <v>73</v>
      </c>
      <c r="AY616" s="239" t="s">
        <v>140</v>
      </c>
    </row>
    <row r="617" s="14" customFormat="1">
      <c r="A617" s="14"/>
      <c r="B617" s="240"/>
      <c r="C617" s="241"/>
      <c r="D617" s="231" t="s">
        <v>150</v>
      </c>
      <c r="E617" s="242" t="s">
        <v>1</v>
      </c>
      <c r="F617" s="243" t="s">
        <v>81</v>
      </c>
      <c r="G617" s="241"/>
      <c r="H617" s="244">
        <v>1</v>
      </c>
      <c r="I617" s="245"/>
      <c r="J617" s="241"/>
      <c r="K617" s="241"/>
      <c r="L617" s="246"/>
      <c r="M617" s="247"/>
      <c r="N617" s="248"/>
      <c r="O617" s="248"/>
      <c r="P617" s="248"/>
      <c r="Q617" s="248"/>
      <c r="R617" s="248"/>
      <c r="S617" s="248"/>
      <c r="T617" s="249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0" t="s">
        <v>150</v>
      </c>
      <c r="AU617" s="250" t="s">
        <v>148</v>
      </c>
      <c r="AV617" s="14" t="s">
        <v>148</v>
      </c>
      <c r="AW617" s="14" t="s">
        <v>30</v>
      </c>
      <c r="AX617" s="14" t="s">
        <v>73</v>
      </c>
      <c r="AY617" s="250" t="s">
        <v>140</v>
      </c>
    </row>
    <row r="618" s="13" customFormat="1">
      <c r="A618" s="13"/>
      <c r="B618" s="229"/>
      <c r="C618" s="230"/>
      <c r="D618" s="231" t="s">
        <v>150</v>
      </c>
      <c r="E618" s="232" t="s">
        <v>1</v>
      </c>
      <c r="F618" s="233" t="s">
        <v>217</v>
      </c>
      <c r="G618" s="230"/>
      <c r="H618" s="232" t="s">
        <v>1</v>
      </c>
      <c r="I618" s="234"/>
      <c r="J618" s="230"/>
      <c r="K618" s="230"/>
      <c r="L618" s="235"/>
      <c r="M618" s="236"/>
      <c r="N618" s="237"/>
      <c r="O618" s="237"/>
      <c r="P618" s="237"/>
      <c r="Q618" s="237"/>
      <c r="R618" s="237"/>
      <c r="S618" s="237"/>
      <c r="T618" s="238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9" t="s">
        <v>150</v>
      </c>
      <c r="AU618" s="239" t="s">
        <v>148</v>
      </c>
      <c r="AV618" s="13" t="s">
        <v>81</v>
      </c>
      <c r="AW618" s="13" t="s">
        <v>30</v>
      </c>
      <c r="AX618" s="13" t="s">
        <v>73</v>
      </c>
      <c r="AY618" s="239" t="s">
        <v>140</v>
      </c>
    </row>
    <row r="619" s="14" customFormat="1">
      <c r="A619" s="14"/>
      <c r="B619" s="240"/>
      <c r="C619" s="241"/>
      <c r="D619" s="231" t="s">
        <v>150</v>
      </c>
      <c r="E619" s="242" t="s">
        <v>1</v>
      </c>
      <c r="F619" s="243" t="s">
        <v>81</v>
      </c>
      <c r="G619" s="241"/>
      <c r="H619" s="244">
        <v>1</v>
      </c>
      <c r="I619" s="245"/>
      <c r="J619" s="241"/>
      <c r="K619" s="241"/>
      <c r="L619" s="246"/>
      <c r="M619" s="247"/>
      <c r="N619" s="248"/>
      <c r="O619" s="248"/>
      <c r="P619" s="248"/>
      <c r="Q619" s="248"/>
      <c r="R619" s="248"/>
      <c r="S619" s="248"/>
      <c r="T619" s="249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0" t="s">
        <v>150</v>
      </c>
      <c r="AU619" s="250" t="s">
        <v>148</v>
      </c>
      <c r="AV619" s="14" t="s">
        <v>148</v>
      </c>
      <c r="AW619" s="14" t="s">
        <v>30</v>
      </c>
      <c r="AX619" s="14" t="s">
        <v>73</v>
      </c>
      <c r="AY619" s="250" t="s">
        <v>140</v>
      </c>
    </row>
    <row r="620" s="15" customFormat="1">
      <c r="A620" s="15"/>
      <c r="B620" s="251"/>
      <c r="C620" s="252"/>
      <c r="D620" s="231" t="s">
        <v>150</v>
      </c>
      <c r="E620" s="253" t="s">
        <v>1</v>
      </c>
      <c r="F620" s="254" t="s">
        <v>153</v>
      </c>
      <c r="G620" s="252"/>
      <c r="H620" s="255">
        <v>2</v>
      </c>
      <c r="I620" s="256"/>
      <c r="J620" s="252"/>
      <c r="K620" s="252"/>
      <c r="L620" s="257"/>
      <c r="M620" s="258"/>
      <c r="N620" s="259"/>
      <c r="O620" s="259"/>
      <c r="P620" s="259"/>
      <c r="Q620" s="259"/>
      <c r="R620" s="259"/>
      <c r="S620" s="259"/>
      <c r="T620" s="260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61" t="s">
        <v>150</v>
      </c>
      <c r="AU620" s="261" t="s">
        <v>148</v>
      </c>
      <c r="AV620" s="15" t="s">
        <v>147</v>
      </c>
      <c r="AW620" s="15" t="s">
        <v>30</v>
      </c>
      <c r="AX620" s="15" t="s">
        <v>81</v>
      </c>
      <c r="AY620" s="261" t="s">
        <v>140</v>
      </c>
    </row>
    <row r="621" s="2" customFormat="1" ht="16.5" customHeight="1">
      <c r="A621" s="38"/>
      <c r="B621" s="39"/>
      <c r="C621" s="215" t="s">
        <v>684</v>
      </c>
      <c r="D621" s="215" t="s">
        <v>143</v>
      </c>
      <c r="E621" s="216" t="s">
        <v>685</v>
      </c>
      <c r="F621" s="217" t="s">
        <v>686</v>
      </c>
      <c r="G621" s="218" t="s">
        <v>162</v>
      </c>
      <c r="H621" s="219">
        <v>2</v>
      </c>
      <c r="I621" s="220"/>
      <c r="J621" s="221">
        <f>ROUND(I621*H621,2)</f>
        <v>0</v>
      </c>
      <c r="K621" s="222"/>
      <c r="L621" s="44"/>
      <c r="M621" s="223" t="s">
        <v>1</v>
      </c>
      <c r="N621" s="224" t="s">
        <v>39</v>
      </c>
      <c r="O621" s="91"/>
      <c r="P621" s="225">
        <f>O621*H621</f>
        <v>0</v>
      </c>
      <c r="Q621" s="225">
        <v>2.0000000000000002E-05</v>
      </c>
      <c r="R621" s="225">
        <f>Q621*H621</f>
        <v>4.0000000000000003E-05</v>
      </c>
      <c r="S621" s="225">
        <v>2.0000000000000002E-05</v>
      </c>
      <c r="T621" s="226">
        <f>S621*H621</f>
        <v>4.0000000000000003E-05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27" t="s">
        <v>447</v>
      </c>
      <c r="AT621" s="227" t="s">
        <v>143</v>
      </c>
      <c r="AU621" s="227" t="s">
        <v>148</v>
      </c>
      <c r="AY621" s="17" t="s">
        <v>140</v>
      </c>
      <c r="BE621" s="228">
        <f>IF(N621="základní",J621,0)</f>
        <v>0</v>
      </c>
      <c r="BF621" s="228">
        <f>IF(N621="snížená",J621,0)</f>
        <v>0</v>
      </c>
      <c r="BG621" s="228">
        <f>IF(N621="zákl. přenesená",J621,0)</f>
        <v>0</v>
      </c>
      <c r="BH621" s="228">
        <f>IF(N621="sníž. přenesená",J621,0)</f>
        <v>0</v>
      </c>
      <c r="BI621" s="228">
        <f>IF(N621="nulová",J621,0)</f>
        <v>0</v>
      </c>
      <c r="BJ621" s="17" t="s">
        <v>148</v>
      </c>
      <c r="BK621" s="228">
        <f>ROUND(I621*H621,2)</f>
        <v>0</v>
      </c>
      <c r="BL621" s="17" t="s">
        <v>447</v>
      </c>
      <c r="BM621" s="227" t="s">
        <v>687</v>
      </c>
    </row>
    <row r="622" s="14" customFormat="1">
      <c r="A622" s="14"/>
      <c r="B622" s="240"/>
      <c r="C622" s="241"/>
      <c r="D622" s="231" t="s">
        <v>150</v>
      </c>
      <c r="E622" s="242" t="s">
        <v>1</v>
      </c>
      <c r="F622" s="243" t="s">
        <v>148</v>
      </c>
      <c r="G622" s="241"/>
      <c r="H622" s="244">
        <v>2</v>
      </c>
      <c r="I622" s="245"/>
      <c r="J622" s="241"/>
      <c r="K622" s="241"/>
      <c r="L622" s="246"/>
      <c r="M622" s="247"/>
      <c r="N622" s="248"/>
      <c r="O622" s="248"/>
      <c r="P622" s="248"/>
      <c r="Q622" s="248"/>
      <c r="R622" s="248"/>
      <c r="S622" s="248"/>
      <c r="T622" s="249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0" t="s">
        <v>150</v>
      </c>
      <c r="AU622" s="250" t="s">
        <v>148</v>
      </c>
      <c r="AV622" s="14" t="s">
        <v>148</v>
      </c>
      <c r="AW622" s="14" t="s">
        <v>30</v>
      </c>
      <c r="AX622" s="14" t="s">
        <v>81</v>
      </c>
      <c r="AY622" s="250" t="s">
        <v>140</v>
      </c>
    </row>
    <row r="623" s="2" customFormat="1" ht="21.75" customHeight="1">
      <c r="A623" s="38"/>
      <c r="B623" s="39"/>
      <c r="C623" s="215" t="s">
        <v>688</v>
      </c>
      <c r="D623" s="215" t="s">
        <v>143</v>
      </c>
      <c r="E623" s="216" t="s">
        <v>689</v>
      </c>
      <c r="F623" s="217" t="s">
        <v>690</v>
      </c>
      <c r="G623" s="218" t="s">
        <v>190</v>
      </c>
      <c r="H623" s="219">
        <v>20</v>
      </c>
      <c r="I623" s="220"/>
      <c r="J623" s="221">
        <f>ROUND(I623*H623,2)</f>
        <v>0</v>
      </c>
      <c r="K623" s="222"/>
      <c r="L623" s="44"/>
      <c r="M623" s="223" t="s">
        <v>1</v>
      </c>
      <c r="N623" s="224" t="s">
        <v>39</v>
      </c>
      <c r="O623" s="91"/>
      <c r="P623" s="225">
        <f>O623*H623</f>
        <v>0</v>
      </c>
      <c r="Q623" s="225">
        <v>1.0000000000000001E-05</v>
      </c>
      <c r="R623" s="225">
        <f>Q623*H623</f>
        <v>0.00020000000000000001</v>
      </c>
      <c r="S623" s="225">
        <v>0</v>
      </c>
      <c r="T623" s="226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27" t="s">
        <v>447</v>
      </c>
      <c r="AT623" s="227" t="s">
        <v>143</v>
      </c>
      <c r="AU623" s="227" t="s">
        <v>148</v>
      </c>
      <c r="AY623" s="17" t="s">
        <v>140</v>
      </c>
      <c r="BE623" s="228">
        <f>IF(N623="základní",J623,0)</f>
        <v>0</v>
      </c>
      <c r="BF623" s="228">
        <f>IF(N623="snížená",J623,0)</f>
        <v>0</v>
      </c>
      <c r="BG623" s="228">
        <f>IF(N623="zákl. přenesená",J623,0)</f>
        <v>0</v>
      </c>
      <c r="BH623" s="228">
        <f>IF(N623="sníž. přenesená",J623,0)</f>
        <v>0</v>
      </c>
      <c r="BI623" s="228">
        <f>IF(N623="nulová",J623,0)</f>
        <v>0</v>
      </c>
      <c r="BJ623" s="17" t="s">
        <v>148</v>
      </c>
      <c r="BK623" s="228">
        <f>ROUND(I623*H623,2)</f>
        <v>0</v>
      </c>
      <c r="BL623" s="17" t="s">
        <v>447</v>
      </c>
      <c r="BM623" s="227" t="s">
        <v>691</v>
      </c>
    </row>
    <row r="624" s="14" customFormat="1">
      <c r="A624" s="14"/>
      <c r="B624" s="240"/>
      <c r="C624" s="241"/>
      <c r="D624" s="231" t="s">
        <v>150</v>
      </c>
      <c r="E624" s="242" t="s">
        <v>1</v>
      </c>
      <c r="F624" s="243" t="s">
        <v>303</v>
      </c>
      <c r="G624" s="241"/>
      <c r="H624" s="244">
        <v>20</v>
      </c>
      <c r="I624" s="245"/>
      <c r="J624" s="241"/>
      <c r="K624" s="241"/>
      <c r="L624" s="246"/>
      <c r="M624" s="247"/>
      <c r="N624" s="248"/>
      <c r="O624" s="248"/>
      <c r="P624" s="248"/>
      <c r="Q624" s="248"/>
      <c r="R624" s="248"/>
      <c r="S624" s="248"/>
      <c r="T624" s="249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0" t="s">
        <v>150</v>
      </c>
      <c r="AU624" s="250" t="s">
        <v>148</v>
      </c>
      <c r="AV624" s="14" t="s">
        <v>148</v>
      </c>
      <c r="AW624" s="14" t="s">
        <v>30</v>
      </c>
      <c r="AX624" s="14" t="s">
        <v>81</v>
      </c>
      <c r="AY624" s="250" t="s">
        <v>140</v>
      </c>
    </row>
    <row r="625" s="2" customFormat="1" ht="24.15" customHeight="1">
      <c r="A625" s="38"/>
      <c r="B625" s="39"/>
      <c r="C625" s="215" t="s">
        <v>692</v>
      </c>
      <c r="D625" s="215" t="s">
        <v>143</v>
      </c>
      <c r="E625" s="216" t="s">
        <v>693</v>
      </c>
      <c r="F625" s="217" t="s">
        <v>694</v>
      </c>
      <c r="G625" s="218" t="s">
        <v>190</v>
      </c>
      <c r="H625" s="219">
        <v>20</v>
      </c>
      <c r="I625" s="220"/>
      <c r="J625" s="221">
        <f>ROUND(I625*H625,2)</f>
        <v>0</v>
      </c>
      <c r="K625" s="222"/>
      <c r="L625" s="44"/>
      <c r="M625" s="223" t="s">
        <v>1</v>
      </c>
      <c r="N625" s="224" t="s">
        <v>39</v>
      </c>
      <c r="O625" s="91"/>
      <c r="P625" s="225">
        <f>O625*H625</f>
        <v>0</v>
      </c>
      <c r="Q625" s="225">
        <v>2.0000000000000002E-05</v>
      </c>
      <c r="R625" s="225">
        <f>Q625*H625</f>
        <v>0.00040000000000000002</v>
      </c>
      <c r="S625" s="225">
        <v>0</v>
      </c>
      <c r="T625" s="226">
        <f>S625*H625</f>
        <v>0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227" t="s">
        <v>447</v>
      </c>
      <c r="AT625" s="227" t="s">
        <v>143</v>
      </c>
      <c r="AU625" s="227" t="s">
        <v>148</v>
      </c>
      <c r="AY625" s="17" t="s">
        <v>140</v>
      </c>
      <c r="BE625" s="228">
        <f>IF(N625="základní",J625,0)</f>
        <v>0</v>
      </c>
      <c r="BF625" s="228">
        <f>IF(N625="snížená",J625,0)</f>
        <v>0</v>
      </c>
      <c r="BG625" s="228">
        <f>IF(N625="zákl. přenesená",J625,0)</f>
        <v>0</v>
      </c>
      <c r="BH625" s="228">
        <f>IF(N625="sníž. přenesená",J625,0)</f>
        <v>0</v>
      </c>
      <c r="BI625" s="228">
        <f>IF(N625="nulová",J625,0)</f>
        <v>0</v>
      </c>
      <c r="BJ625" s="17" t="s">
        <v>148</v>
      </c>
      <c r="BK625" s="228">
        <f>ROUND(I625*H625,2)</f>
        <v>0</v>
      </c>
      <c r="BL625" s="17" t="s">
        <v>447</v>
      </c>
      <c r="BM625" s="227" t="s">
        <v>695</v>
      </c>
    </row>
    <row r="626" s="14" customFormat="1">
      <c r="A626" s="14"/>
      <c r="B626" s="240"/>
      <c r="C626" s="241"/>
      <c r="D626" s="231" t="s">
        <v>150</v>
      </c>
      <c r="E626" s="242" t="s">
        <v>1</v>
      </c>
      <c r="F626" s="243" t="s">
        <v>303</v>
      </c>
      <c r="G626" s="241"/>
      <c r="H626" s="244">
        <v>20</v>
      </c>
      <c r="I626" s="245"/>
      <c r="J626" s="241"/>
      <c r="K626" s="241"/>
      <c r="L626" s="246"/>
      <c r="M626" s="247"/>
      <c r="N626" s="248"/>
      <c r="O626" s="248"/>
      <c r="P626" s="248"/>
      <c r="Q626" s="248"/>
      <c r="R626" s="248"/>
      <c r="S626" s="248"/>
      <c r="T626" s="249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0" t="s">
        <v>150</v>
      </c>
      <c r="AU626" s="250" t="s">
        <v>148</v>
      </c>
      <c r="AV626" s="14" t="s">
        <v>148</v>
      </c>
      <c r="AW626" s="14" t="s">
        <v>30</v>
      </c>
      <c r="AX626" s="14" t="s">
        <v>81</v>
      </c>
      <c r="AY626" s="250" t="s">
        <v>140</v>
      </c>
    </row>
    <row r="627" s="2" customFormat="1" ht="24.15" customHeight="1">
      <c r="A627" s="38"/>
      <c r="B627" s="39"/>
      <c r="C627" s="215" t="s">
        <v>696</v>
      </c>
      <c r="D627" s="215" t="s">
        <v>143</v>
      </c>
      <c r="E627" s="216" t="s">
        <v>697</v>
      </c>
      <c r="F627" s="217" t="s">
        <v>698</v>
      </c>
      <c r="G627" s="218" t="s">
        <v>146</v>
      </c>
      <c r="H627" s="219">
        <v>0.029999999999999999</v>
      </c>
      <c r="I627" s="220"/>
      <c r="J627" s="221">
        <f>ROUND(I627*H627,2)</f>
        <v>0</v>
      </c>
      <c r="K627" s="222"/>
      <c r="L627" s="44"/>
      <c r="M627" s="223" t="s">
        <v>1</v>
      </c>
      <c r="N627" s="224" t="s">
        <v>39</v>
      </c>
      <c r="O627" s="91"/>
      <c r="P627" s="225">
        <f>O627*H627</f>
        <v>0</v>
      </c>
      <c r="Q627" s="225">
        <v>0</v>
      </c>
      <c r="R627" s="225">
        <f>Q627*H627</f>
        <v>0</v>
      </c>
      <c r="S627" s="225">
        <v>0</v>
      </c>
      <c r="T627" s="226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27" t="s">
        <v>447</v>
      </c>
      <c r="AT627" s="227" t="s">
        <v>143</v>
      </c>
      <c r="AU627" s="227" t="s">
        <v>148</v>
      </c>
      <c r="AY627" s="17" t="s">
        <v>140</v>
      </c>
      <c r="BE627" s="228">
        <f>IF(N627="základní",J627,0)</f>
        <v>0</v>
      </c>
      <c r="BF627" s="228">
        <f>IF(N627="snížená",J627,0)</f>
        <v>0</v>
      </c>
      <c r="BG627" s="228">
        <f>IF(N627="zákl. přenesená",J627,0)</f>
        <v>0</v>
      </c>
      <c r="BH627" s="228">
        <f>IF(N627="sníž. přenesená",J627,0)</f>
        <v>0</v>
      </c>
      <c r="BI627" s="228">
        <f>IF(N627="nulová",J627,0)</f>
        <v>0</v>
      </c>
      <c r="BJ627" s="17" t="s">
        <v>148</v>
      </c>
      <c r="BK627" s="228">
        <f>ROUND(I627*H627,2)</f>
        <v>0</v>
      </c>
      <c r="BL627" s="17" t="s">
        <v>447</v>
      </c>
      <c r="BM627" s="227" t="s">
        <v>699</v>
      </c>
    </row>
    <row r="628" s="2" customFormat="1" ht="33" customHeight="1">
      <c r="A628" s="38"/>
      <c r="B628" s="39"/>
      <c r="C628" s="215" t="s">
        <v>700</v>
      </c>
      <c r="D628" s="215" t="s">
        <v>143</v>
      </c>
      <c r="E628" s="216" t="s">
        <v>701</v>
      </c>
      <c r="F628" s="217" t="s">
        <v>702</v>
      </c>
      <c r="G628" s="218" t="s">
        <v>146</v>
      </c>
      <c r="H628" s="219">
        <v>0.059999999999999998</v>
      </c>
      <c r="I628" s="220"/>
      <c r="J628" s="221">
        <f>ROUND(I628*H628,2)</f>
        <v>0</v>
      </c>
      <c r="K628" s="222"/>
      <c r="L628" s="44"/>
      <c r="M628" s="223" t="s">
        <v>1</v>
      </c>
      <c r="N628" s="224" t="s">
        <v>39</v>
      </c>
      <c r="O628" s="91"/>
      <c r="P628" s="225">
        <f>O628*H628</f>
        <v>0</v>
      </c>
      <c r="Q628" s="225">
        <v>0</v>
      </c>
      <c r="R628" s="225">
        <f>Q628*H628</f>
        <v>0</v>
      </c>
      <c r="S628" s="225">
        <v>0</v>
      </c>
      <c r="T628" s="226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227" t="s">
        <v>447</v>
      </c>
      <c r="AT628" s="227" t="s">
        <v>143</v>
      </c>
      <c r="AU628" s="227" t="s">
        <v>148</v>
      </c>
      <c r="AY628" s="17" t="s">
        <v>140</v>
      </c>
      <c r="BE628" s="228">
        <f>IF(N628="základní",J628,0)</f>
        <v>0</v>
      </c>
      <c r="BF628" s="228">
        <f>IF(N628="snížená",J628,0)</f>
        <v>0</v>
      </c>
      <c r="BG628" s="228">
        <f>IF(N628="zákl. přenesená",J628,0)</f>
        <v>0</v>
      </c>
      <c r="BH628" s="228">
        <f>IF(N628="sníž. přenesená",J628,0)</f>
        <v>0</v>
      </c>
      <c r="BI628" s="228">
        <f>IF(N628="nulová",J628,0)</f>
        <v>0</v>
      </c>
      <c r="BJ628" s="17" t="s">
        <v>148</v>
      </c>
      <c r="BK628" s="228">
        <f>ROUND(I628*H628,2)</f>
        <v>0</v>
      </c>
      <c r="BL628" s="17" t="s">
        <v>447</v>
      </c>
      <c r="BM628" s="227" t="s">
        <v>703</v>
      </c>
    </row>
    <row r="629" s="14" customFormat="1">
      <c r="A629" s="14"/>
      <c r="B629" s="240"/>
      <c r="C629" s="241"/>
      <c r="D629" s="231" t="s">
        <v>150</v>
      </c>
      <c r="E629" s="241"/>
      <c r="F629" s="243" t="s">
        <v>704</v>
      </c>
      <c r="G629" s="241"/>
      <c r="H629" s="244">
        <v>0.059999999999999998</v>
      </c>
      <c r="I629" s="245"/>
      <c r="J629" s="241"/>
      <c r="K629" s="241"/>
      <c r="L629" s="246"/>
      <c r="M629" s="247"/>
      <c r="N629" s="248"/>
      <c r="O629" s="248"/>
      <c r="P629" s="248"/>
      <c r="Q629" s="248"/>
      <c r="R629" s="248"/>
      <c r="S629" s="248"/>
      <c r="T629" s="249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0" t="s">
        <v>150</v>
      </c>
      <c r="AU629" s="250" t="s">
        <v>148</v>
      </c>
      <c r="AV629" s="14" t="s">
        <v>148</v>
      </c>
      <c r="AW629" s="14" t="s">
        <v>4</v>
      </c>
      <c r="AX629" s="14" t="s">
        <v>81</v>
      </c>
      <c r="AY629" s="250" t="s">
        <v>140</v>
      </c>
    </row>
    <row r="630" s="12" customFormat="1" ht="22.8" customHeight="1">
      <c r="A630" s="12"/>
      <c r="B630" s="199"/>
      <c r="C630" s="200"/>
      <c r="D630" s="201" t="s">
        <v>72</v>
      </c>
      <c r="E630" s="213" t="s">
        <v>705</v>
      </c>
      <c r="F630" s="213" t="s">
        <v>706</v>
      </c>
      <c r="G630" s="200"/>
      <c r="H630" s="200"/>
      <c r="I630" s="203"/>
      <c r="J630" s="214">
        <f>BK630</f>
        <v>0</v>
      </c>
      <c r="K630" s="200"/>
      <c r="L630" s="205"/>
      <c r="M630" s="206"/>
      <c r="N630" s="207"/>
      <c r="O630" s="207"/>
      <c r="P630" s="208">
        <f>SUM(P631:P697)</f>
        <v>0</v>
      </c>
      <c r="Q630" s="207"/>
      <c r="R630" s="208">
        <f>SUM(R631:R697)</f>
        <v>0.18012</v>
      </c>
      <c r="S630" s="207"/>
      <c r="T630" s="209">
        <f>SUM(T631:T697)</f>
        <v>0.12159</v>
      </c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R630" s="210" t="s">
        <v>148</v>
      </c>
      <c r="AT630" s="211" t="s">
        <v>72</v>
      </c>
      <c r="AU630" s="211" t="s">
        <v>81</v>
      </c>
      <c r="AY630" s="210" t="s">
        <v>140</v>
      </c>
      <c r="BK630" s="212">
        <f>SUM(BK631:BK697)</f>
        <v>0</v>
      </c>
    </row>
    <row r="631" s="2" customFormat="1" ht="16.5" customHeight="1">
      <c r="A631" s="38"/>
      <c r="B631" s="39"/>
      <c r="C631" s="215" t="s">
        <v>707</v>
      </c>
      <c r="D631" s="215" t="s">
        <v>143</v>
      </c>
      <c r="E631" s="216" t="s">
        <v>708</v>
      </c>
      <c r="F631" s="217" t="s">
        <v>709</v>
      </c>
      <c r="G631" s="218" t="s">
        <v>611</v>
      </c>
      <c r="H631" s="219">
        <v>1</v>
      </c>
      <c r="I631" s="220"/>
      <c r="J631" s="221">
        <f>ROUND(I631*H631,2)</f>
        <v>0</v>
      </c>
      <c r="K631" s="222"/>
      <c r="L631" s="44"/>
      <c r="M631" s="223" t="s">
        <v>1</v>
      </c>
      <c r="N631" s="224" t="s">
        <v>39</v>
      </c>
      <c r="O631" s="91"/>
      <c r="P631" s="225">
        <f>O631*H631</f>
        <v>0</v>
      </c>
      <c r="Q631" s="225">
        <v>0</v>
      </c>
      <c r="R631" s="225">
        <f>Q631*H631</f>
        <v>0</v>
      </c>
      <c r="S631" s="225">
        <v>0.034200000000000001</v>
      </c>
      <c r="T631" s="226">
        <f>S631*H631</f>
        <v>0.034200000000000001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227" t="s">
        <v>447</v>
      </c>
      <c r="AT631" s="227" t="s">
        <v>143</v>
      </c>
      <c r="AU631" s="227" t="s">
        <v>148</v>
      </c>
      <c r="AY631" s="17" t="s">
        <v>140</v>
      </c>
      <c r="BE631" s="228">
        <f>IF(N631="základní",J631,0)</f>
        <v>0</v>
      </c>
      <c r="BF631" s="228">
        <f>IF(N631="snížená",J631,0)</f>
        <v>0</v>
      </c>
      <c r="BG631" s="228">
        <f>IF(N631="zákl. přenesená",J631,0)</f>
        <v>0</v>
      </c>
      <c r="BH631" s="228">
        <f>IF(N631="sníž. přenesená",J631,0)</f>
        <v>0</v>
      </c>
      <c r="BI631" s="228">
        <f>IF(N631="nulová",J631,0)</f>
        <v>0</v>
      </c>
      <c r="BJ631" s="17" t="s">
        <v>148</v>
      </c>
      <c r="BK631" s="228">
        <f>ROUND(I631*H631,2)</f>
        <v>0</v>
      </c>
      <c r="BL631" s="17" t="s">
        <v>447</v>
      </c>
      <c r="BM631" s="227" t="s">
        <v>710</v>
      </c>
    </row>
    <row r="632" s="2" customFormat="1" ht="21.75" customHeight="1">
      <c r="A632" s="38"/>
      <c r="B632" s="39"/>
      <c r="C632" s="215" t="s">
        <v>711</v>
      </c>
      <c r="D632" s="215" t="s">
        <v>143</v>
      </c>
      <c r="E632" s="216" t="s">
        <v>712</v>
      </c>
      <c r="F632" s="217" t="s">
        <v>713</v>
      </c>
      <c r="G632" s="218" t="s">
        <v>162</v>
      </c>
      <c r="H632" s="219">
        <v>1</v>
      </c>
      <c r="I632" s="220"/>
      <c r="J632" s="221">
        <f>ROUND(I632*H632,2)</f>
        <v>0</v>
      </c>
      <c r="K632" s="222"/>
      <c r="L632" s="44"/>
      <c r="M632" s="223" t="s">
        <v>1</v>
      </c>
      <c r="N632" s="224" t="s">
        <v>39</v>
      </c>
      <c r="O632" s="91"/>
      <c r="P632" s="225">
        <f>O632*H632</f>
        <v>0</v>
      </c>
      <c r="Q632" s="225">
        <v>0.0012700000000000001</v>
      </c>
      <c r="R632" s="225">
        <f>Q632*H632</f>
        <v>0.0012700000000000001</v>
      </c>
      <c r="S632" s="225">
        <v>0</v>
      </c>
      <c r="T632" s="226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27" t="s">
        <v>447</v>
      </c>
      <c r="AT632" s="227" t="s">
        <v>143</v>
      </c>
      <c r="AU632" s="227" t="s">
        <v>148</v>
      </c>
      <c r="AY632" s="17" t="s">
        <v>140</v>
      </c>
      <c r="BE632" s="228">
        <f>IF(N632="základní",J632,0)</f>
        <v>0</v>
      </c>
      <c r="BF632" s="228">
        <f>IF(N632="snížená",J632,0)</f>
        <v>0</v>
      </c>
      <c r="BG632" s="228">
        <f>IF(N632="zákl. přenesená",J632,0)</f>
        <v>0</v>
      </c>
      <c r="BH632" s="228">
        <f>IF(N632="sníž. přenesená",J632,0)</f>
        <v>0</v>
      </c>
      <c r="BI632" s="228">
        <f>IF(N632="nulová",J632,0)</f>
        <v>0</v>
      </c>
      <c r="BJ632" s="17" t="s">
        <v>148</v>
      </c>
      <c r="BK632" s="228">
        <f>ROUND(I632*H632,2)</f>
        <v>0</v>
      </c>
      <c r="BL632" s="17" t="s">
        <v>447</v>
      </c>
      <c r="BM632" s="227" t="s">
        <v>714</v>
      </c>
    </row>
    <row r="633" s="2" customFormat="1" ht="21.75" customHeight="1">
      <c r="A633" s="38"/>
      <c r="B633" s="39"/>
      <c r="C633" s="262" t="s">
        <v>715</v>
      </c>
      <c r="D633" s="262" t="s">
        <v>154</v>
      </c>
      <c r="E633" s="263" t="s">
        <v>716</v>
      </c>
      <c r="F633" s="264" t="s">
        <v>717</v>
      </c>
      <c r="G633" s="265" t="s">
        <v>162</v>
      </c>
      <c r="H633" s="266">
        <v>1</v>
      </c>
      <c r="I633" s="267"/>
      <c r="J633" s="268">
        <f>ROUND(I633*H633,2)</f>
        <v>0</v>
      </c>
      <c r="K633" s="269"/>
      <c r="L633" s="270"/>
      <c r="M633" s="271" t="s">
        <v>1</v>
      </c>
      <c r="N633" s="272" t="s">
        <v>39</v>
      </c>
      <c r="O633" s="91"/>
      <c r="P633" s="225">
        <f>O633*H633</f>
        <v>0</v>
      </c>
      <c r="Q633" s="225">
        <v>0.023</v>
      </c>
      <c r="R633" s="225">
        <f>Q633*H633</f>
        <v>0.023</v>
      </c>
      <c r="S633" s="225">
        <v>0</v>
      </c>
      <c r="T633" s="226">
        <f>S633*H633</f>
        <v>0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227" t="s">
        <v>359</v>
      </c>
      <c r="AT633" s="227" t="s">
        <v>154</v>
      </c>
      <c r="AU633" s="227" t="s">
        <v>148</v>
      </c>
      <c r="AY633" s="17" t="s">
        <v>140</v>
      </c>
      <c r="BE633" s="228">
        <f>IF(N633="základní",J633,0)</f>
        <v>0</v>
      </c>
      <c r="BF633" s="228">
        <f>IF(N633="snížená",J633,0)</f>
        <v>0</v>
      </c>
      <c r="BG633" s="228">
        <f>IF(N633="zákl. přenesená",J633,0)</f>
        <v>0</v>
      </c>
      <c r="BH633" s="228">
        <f>IF(N633="sníž. přenesená",J633,0)</f>
        <v>0</v>
      </c>
      <c r="BI633" s="228">
        <f>IF(N633="nulová",J633,0)</f>
        <v>0</v>
      </c>
      <c r="BJ633" s="17" t="s">
        <v>148</v>
      </c>
      <c r="BK633" s="228">
        <f>ROUND(I633*H633,2)</f>
        <v>0</v>
      </c>
      <c r="BL633" s="17" t="s">
        <v>447</v>
      </c>
      <c r="BM633" s="227" t="s">
        <v>718</v>
      </c>
    </row>
    <row r="634" s="2" customFormat="1" ht="16.5" customHeight="1">
      <c r="A634" s="38"/>
      <c r="B634" s="39"/>
      <c r="C634" s="215" t="s">
        <v>719</v>
      </c>
      <c r="D634" s="215" t="s">
        <v>143</v>
      </c>
      <c r="E634" s="216" t="s">
        <v>720</v>
      </c>
      <c r="F634" s="217" t="s">
        <v>721</v>
      </c>
      <c r="G634" s="218" t="s">
        <v>162</v>
      </c>
      <c r="H634" s="219">
        <v>1</v>
      </c>
      <c r="I634" s="220"/>
      <c r="J634" s="221">
        <f>ROUND(I634*H634,2)</f>
        <v>0</v>
      </c>
      <c r="K634" s="222"/>
      <c r="L634" s="44"/>
      <c r="M634" s="223" t="s">
        <v>1</v>
      </c>
      <c r="N634" s="224" t="s">
        <v>39</v>
      </c>
      <c r="O634" s="91"/>
      <c r="P634" s="225">
        <f>O634*H634</f>
        <v>0</v>
      </c>
      <c r="Q634" s="225">
        <v>0</v>
      </c>
      <c r="R634" s="225">
        <f>Q634*H634</f>
        <v>0</v>
      </c>
      <c r="S634" s="225">
        <v>0</v>
      </c>
      <c r="T634" s="226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27" t="s">
        <v>447</v>
      </c>
      <c r="AT634" s="227" t="s">
        <v>143</v>
      </c>
      <c r="AU634" s="227" t="s">
        <v>148</v>
      </c>
      <c r="AY634" s="17" t="s">
        <v>140</v>
      </c>
      <c r="BE634" s="228">
        <f>IF(N634="základní",J634,0)</f>
        <v>0</v>
      </c>
      <c r="BF634" s="228">
        <f>IF(N634="snížená",J634,0)</f>
        <v>0</v>
      </c>
      <c r="BG634" s="228">
        <f>IF(N634="zákl. přenesená",J634,0)</f>
        <v>0</v>
      </c>
      <c r="BH634" s="228">
        <f>IF(N634="sníž. přenesená",J634,0)</f>
        <v>0</v>
      </c>
      <c r="BI634" s="228">
        <f>IF(N634="nulová",J634,0)</f>
        <v>0</v>
      </c>
      <c r="BJ634" s="17" t="s">
        <v>148</v>
      </c>
      <c r="BK634" s="228">
        <f>ROUND(I634*H634,2)</f>
        <v>0</v>
      </c>
      <c r="BL634" s="17" t="s">
        <v>447</v>
      </c>
      <c r="BM634" s="227" t="s">
        <v>722</v>
      </c>
    </row>
    <row r="635" s="14" customFormat="1">
      <c r="A635" s="14"/>
      <c r="B635" s="240"/>
      <c r="C635" s="241"/>
      <c r="D635" s="231" t="s">
        <v>150</v>
      </c>
      <c r="E635" s="242" t="s">
        <v>1</v>
      </c>
      <c r="F635" s="243" t="s">
        <v>81</v>
      </c>
      <c r="G635" s="241"/>
      <c r="H635" s="244">
        <v>1</v>
      </c>
      <c r="I635" s="245"/>
      <c r="J635" s="241"/>
      <c r="K635" s="241"/>
      <c r="L635" s="246"/>
      <c r="M635" s="247"/>
      <c r="N635" s="248"/>
      <c r="O635" s="248"/>
      <c r="P635" s="248"/>
      <c r="Q635" s="248"/>
      <c r="R635" s="248"/>
      <c r="S635" s="248"/>
      <c r="T635" s="249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0" t="s">
        <v>150</v>
      </c>
      <c r="AU635" s="250" t="s">
        <v>148</v>
      </c>
      <c r="AV635" s="14" t="s">
        <v>148</v>
      </c>
      <c r="AW635" s="14" t="s">
        <v>30</v>
      </c>
      <c r="AX635" s="14" t="s">
        <v>81</v>
      </c>
      <c r="AY635" s="250" t="s">
        <v>140</v>
      </c>
    </row>
    <row r="636" s="2" customFormat="1" ht="21.75" customHeight="1">
      <c r="A636" s="38"/>
      <c r="B636" s="39"/>
      <c r="C636" s="262" t="s">
        <v>723</v>
      </c>
      <c r="D636" s="262" t="s">
        <v>154</v>
      </c>
      <c r="E636" s="263" t="s">
        <v>724</v>
      </c>
      <c r="F636" s="264" t="s">
        <v>725</v>
      </c>
      <c r="G636" s="265" t="s">
        <v>162</v>
      </c>
      <c r="H636" s="266">
        <v>1</v>
      </c>
      <c r="I636" s="267"/>
      <c r="J636" s="268">
        <f>ROUND(I636*H636,2)</f>
        <v>0</v>
      </c>
      <c r="K636" s="269"/>
      <c r="L636" s="270"/>
      <c r="M636" s="271" t="s">
        <v>1</v>
      </c>
      <c r="N636" s="272" t="s">
        <v>39</v>
      </c>
      <c r="O636" s="91"/>
      <c r="P636" s="225">
        <f>O636*H636</f>
        <v>0</v>
      </c>
      <c r="Q636" s="225">
        <v>0.0022000000000000001</v>
      </c>
      <c r="R636" s="225">
        <f>Q636*H636</f>
        <v>0.0022000000000000001</v>
      </c>
      <c r="S636" s="225">
        <v>0</v>
      </c>
      <c r="T636" s="226">
        <f>S636*H636</f>
        <v>0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227" t="s">
        <v>359</v>
      </c>
      <c r="AT636" s="227" t="s">
        <v>154</v>
      </c>
      <c r="AU636" s="227" t="s">
        <v>148</v>
      </c>
      <c r="AY636" s="17" t="s">
        <v>140</v>
      </c>
      <c r="BE636" s="228">
        <f>IF(N636="základní",J636,0)</f>
        <v>0</v>
      </c>
      <c r="BF636" s="228">
        <f>IF(N636="snížená",J636,0)</f>
        <v>0</v>
      </c>
      <c r="BG636" s="228">
        <f>IF(N636="zákl. přenesená",J636,0)</f>
        <v>0</v>
      </c>
      <c r="BH636" s="228">
        <f>IF(N636="sníž. přenesená",J636,0)</f>
        <v>0</v>
      </c>
      <c r="BI636" s="228">
        <f>IF(N636="nulová",J636,0)</f>
        <v>0</v>
      </c>
      <c r="BJ636" s="17" t="s">
        <v>148</v>
      </c>
      <c r="BK636" s="228">
        <f>ROUND(I636*H636,2)</f>
        <v>0</v>
      </c>
      <c r="BL636" s="17" t="s">
        <v>447</v>
      </c>
      <c r="BM636" s="227" t="s">
        <v>726</v>
      </c>
    </row>
    <row r="637" s="2" customFormat="1" ht="16.5" customHeight="1">
      <c r="A637" s="38"/>
      <c r="B637" s="39"/>
      <c r="C637" s="215" t="s">
        <v>727</v>
      </c>
      <c r="D637" s="215" t="s">
        <v>143</v>
      </c>
      <c r="E637" s="216" t="s">
        <v>728</v>
      </c>
      <c r="F637" s="217" t="s">
        <v>729</v>
      </c>
      <c r="G637" s="218" t="s">
        <v>611</v>
      </c>
      <c r="H637" s="219">
        <v>1</v>
      </c>
      <c r="I637" s="220"/>
      <c r="J637" s="221">
        <f>ROUND(I637*H637,2)</f>
        <v>0</v>
      </c>
      <c r="K637" s="222"/>
      <c r="L637" s="44"/>
      <c r="M637" s="223" t="s">
        <v>1</v>
      </c>
      <c r="N637" s="224" t="s">
        <v>39</v>
      </c>
      <c r="O637" s="91"/>
      <c r="P637" s="225">
        <f>O637*H637</f>
        <v>0</v>
      </c>
      <c r="Q637" s="225">
        <v>0</v>
      </c>
      <c r="R637" s="225">
        <f>Q637*H637</f>
        <v>0</v>
      </c>
      <c r="S637" s="225">
        <v>0.019460000000000002</v>
      </c>
      <c r="T637" s="226">
        <f>S637*H637</f>
        <v>0.019460000000000002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27" t="s">
        <v>447</v>
      </c>
      <c r="AT637" s="227" t="s">
        <v>143</v>
      </c>
      <c r="AU637" s="227" t="s">
        <v>148</v>
      </c>
      <c r="AY637" s="17" t="s">
        <v>140</v>
      </c>
      <c r="BE637" s="228">
        <f>IF(N637="základní",J637,0)</f>
        <v>0</v>
      </c>
      <c r="BF637" s="228">
        <f>IF(N637="snížená",J637,0)</f>
        <v>0</v>
      </c>
      <c r="BG637" s="228">
        <f>IF(N637="zákl. přenesená",J637,0)</f>
        <v>0</v>
      </c>
      <c r="BH637" s="228">
        <f>IF(N637="sníž. přenesená",J637,0)</f>
        <v>0</v>
      </c>
      <c r="BI637" s="228">
        <f>IF(N637="nulová",J637,0)</f>
        <v>0</v>
      </c>
      <c r="BJ637" s="17" t="s">
        <v>148</v>
      </c>
      <c r="BK637" s="228">
        <f>ROUND(I637*H637,2)</f>
        <v>0</v>
      </c>
      <c r="BL637" s="17" t="s">
        <v>447</v>
      </c>
      <c r="BM637" s="227" t="s">
        <v>730</v>
      </c>
    </row>
    <row r="638" s="2" customFormat="1" ht="21.75" customHeight="1">
      <c r="A638" s="38"/>
      <c r="B638" s="39"/>
      <c r="C638" s="215" t="s">
        <v>731</v>
      </c>
      <c r="D638" s="215" t="s">
        <v>143</v>
      </c>
      <c r="E638" s="216" t="s">
        <v>732</v>
      </c>
      <c r="F638" s="217" t="s">
        <v>733</v>
      </c>
      <c r="G638" s="218" t="s">
        <v>611</v>
      </c>
      <c r="H638" s="219">
        <v>1</v>
      </c>
      <c r="I638" s="220"/>
      <c r="J638" s="221">
        <f>ROUND(I638*H638,2)</f>
        <v>0</v>
      </c>
      <c r="K638" s="222"/>
      <c r="L638" s="44"/>
      <c r="M638" s="223" t="s">
        <v>1</v>
      </c>
      <c r="N638" s="224" t="s">
        <v>39</v>
      </c>
      <c r="O638" s="91"/>
      <c r="P638" s="225">
        <f>O638*H638</f>
        <v>0</v>
      </c>
      <c r="Q638" s="225">
        <v>0.0022300000000000002</v>
      </c>
      <c r="R638" s="225">
        <f>Q638*H638</f>
        <v>0.0022300000000000002</v>
      </c>
      <c r="S638" s="225">
        <v>0</v>
      </c>
      <c r="T638" s="226">
        <f>S638*H638</f>
        <v>0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227" t="s">
        <v>447</v>
      </c>
      <c r="AT638" s="227" t="s">
        <v>143</v>
      </c>
      <c r="AU638" s="227" t="s">
        <v>148</v>
      </c>
      <c r="AY638" s="17" t="s">
        <v>140</v>
      </c>
      <c r="BE638" s="228">
        <f>IF(N638="základní",J638,0)</f>
        <v>0</v>
      </c>
      <c r="BF638" s="228">
        <f>IF(N638="snížená",J638,0)</f>
        <v>0</v>
      </c>
      <c r="BG638" s="228">
        <f>IF(N638="zákl. přenesená",J638,0)</f>
        <v>0</v>
      </c>
      <c r="BH638" s="228">
        <f>IF(N638="sníž. přenesená",J638,0)</f>
        <v>0</v>
      </c>
      <c r="BI638" s="228">
        <f>IF(N638="nulová",J638,0)</f>
        <v>0</v>
      </c>
      <c r="BJ638" s="17" t="s">
        <v>148</v>
      </c>
      <c r="BK638" s="228">
        <f>ROUND(I638*H638,2)</f>
        <v>0</v>
      </c>
      <c r="BL638" s="17" t="s">
        <v>447</v>
      </c>
      <c r="BM638" s="227" t="s">
        <v>734</v>
      </c>
    </row>
    <row r="639" s="2" customFormat="1" ht="24.15" customHeight="1">
      <c r="A639" s="38"/>
      <c r="B639" s="39"/>
      <c r="C639" s="262" t="s">
        <v>735</v>
      </c>
      <c r="D639" s="262" t="s">
        <v>154</v>
      </c>
      <c r="E639" s="263" t="s">
        <v>736</v>
      </c>
      <c r="F639" s="264" t="s">
        <v>737</v>
      </c>
      <c r="G639" s="265" t="s">
        <v>162</v>
      </c>
      <c r="H639" s="266">
        <v>1</v>
      </c>
      <c r="I639" s="267"/>
      <c r="J639" s="268">
        <f>ROUND(I639*H639,2)</f>
        <v>0</v>
      </c>
      <c r="K639" s="269"/>
      <c r="L639" s="270"/>
      <c r="M639" s="271" t="s">
        <v>1</v>
      </c>
      <c r="N639" s="272" t="s">
        <v>39</v>
      </c>
      <c r="O639" s="91"/>
      <c r="P639" s="225">
        <f>O639*H639</f>
        <v>0</v>
      </c>
      <c r="Q639" s="225">
        <v>0.017000000000000001</v>
      </c>
      <c r="R639" s="225">
        <f>Q639*H639</f>
        <v>0.017000000000000001</v>
      </c>
      <c r="S639" s="225">
        <v>0</v>
      </c>
      <c r="T639" s="226">
        <f>S639*H639</f>
        <v>0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227" t="s">
        <v>359</v>
      </c>
      <c r="AT639" s="227" t="s">
        <v>154</v>
      </c>
      <c r="AU639" s="227" t="s">
        <v>148</v>
      </c>
      <c r="AY639" s="17" t="s">
        <v>140</v>
      </c>
      <c r="BE639" s="228">
        <f>IF(N639="základní",J639,0)</f>
        <v>0</v>
      </c>
      <c r="BF639" s="228">
        <f>IF(N639="snížená",J639,0)</f>
        <v>0</v>
      </c>
      <c r="BG639" s="228">
        <f>IF(N639="zákl. přenesená",J639,0)</f>
        <v>0</v>
      </c>
      <c r="BH639" s="228">
        <f>IF(N639="sníž. přenesená",J639,0)</f>
        <v>0</v>
      </c>
      <c r="BI639" s="228">
        <f>IF(N639="nulová",J639,0)</f>
        <v>0</v>
      </c>
      <c r="BJ639" s="17" t="s">
        <v>148</v>
      </c>
      <c r="BK639" s="228">
        <f>ROUND(I639*H639,2)</f>
        <v>0</v>
      </c>
      <c r="BL639" s="17" t="s">
        <v>447</v>
      </c>
      <c r="BM639" s="227" t="s">
        <v>738</v>
      </c>
    </row>
    <row r="640" s="2" customFormat="1" ht="16.5" customHeight="1">
      <c r="A640" s="38"/>
      <c r="B640" s="39"/>
      <c r="C640" s="215" t="s">
        <v>739</v>
      </c>
      <c r="D640" s="215" t="s">
        <v>143</v>
      </c>
      <c r="E640" s="216" t="s">
        <v>740</v>
      </c>
      <c r="F640" s="217" t="s">
        <v>741</v>
      </c>
      <c r="G640" s="218" t="s">
        <v>611</v>
      </c>
      <c r="H640" s="219">
        <v>1</v>
      </c>
      <c r="I640" s="220"/>
      <c r="J640" s="221">
        <f>ROUND(I640*H640,2)</f>
        <v>0</v>
      </c>
      <c r="K640" s="222"/>
      <c r="L640" s="44"/>
      <c r="M640" s="223" t="s">
        <v>1</v>
      </c>
      <c r="N640" s="224" t="s">
        <v>39</v>
      </c>
      <c r="O640" s="91"/>
      <c r="P640" s="225">
        <f>O640*H640</f>
        <v>0</v>
      </c>
      <c r="Q640" s="225">
        <v>0</v>
      </c>
      <c r="R640" s="225">
        <f>Q640*H640</f>
        <v>0</v>
      </c>
      <c r="S640" s="225">
        <v>0.032899999999999999</v>
      </c>
      <c r="T640" s="226">
        <f>S640*H640</f>
        <v>0.032899999999999999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27" t="s">
        <v>447</v>
      </c>
      <c r="AT640" s="227" t="s">
        <v>143</v>
      </c>
      <c r="AU640" s="227" t="s">
        <v>148</v>
      </c>
      <c r="AY640" s="17" t="s">
        <v>140</v>
      </c>
      <c r="BE640" s="228">
        <f>IF(N640="základní",J640,0)</f>
        <v>0</v>
      </c>
      <c r="BF640" s="228">
        <f>IF(N640="snížená",J640,0)</f>
        <v>0</v>
      </c>
      <c r="BG640" s="228">
        <f>IF(N640="zákl. přenesená",J640,0)</f>
        <v>0</v>
      </c>
      <c r="BH640" s="228">
        <f>IF(N640="sníž. přenesená",J640,0)</f>
        <v>0</v>
      </c>
      <c r="BI640" s="228">
        <f>IF(N640="nulová",J640,0)</f>
        <v>0</v>
      </c>
      <c r="BJ640" s="17" t="s">
        <v>148</v>
      </c>
      <c r="BK640" s="228">
        <f>ROUND(I640*H640,2)</f>
        <v>0</v>
      </c>
      <c r="BL640" s="17" t="s">
        <v>447</v>
      </c>
      <c r="BM640" s="227" t="s">
        <v>742</v>
      </c>
    </row>
    <row r="641" s="2" customFormat="1" ht="16.5" customHeight="1">
      <c r="A641" s="38"/>
      <c r="B641" s="39"/>
      <c r="C641" s="215" t="s">
        <v>743</v>
      </c>
      <c r="D641" s="215" t="s">
        <v>143</v>
      </c>
      <c r="E641" s="216" t="s">
        <v>744</v>
      </c>
      <c r="F641" s="217" t="s">
        <v>745</v>
      </c>
      <c r="G641" s="218" t="s">
        <v>611</v>
      </c>
      <c r="H641" s="219">
        <v>1</v>
      </c>
      <c r="I641" s="220"/>
      <c r="J641" s="221">
        <f>ROUND(I641*H641,2)</f>
        <v>0</v>
      </c>
      <c r="K641" s="222"/>
      <c r="L641" s="44"/>
      <c r="M641" s="223" t="s">
        <v>1</v>
      </c>
      <c r="N641" s="224" t="s">
        <v>39</v>
      </c>
      <c r="O641" s="91"/>
      <c r="P641" s="225">
        <f>O641*H641</f>
        <v>0</v>
      </c>
      <c r="Q641" s="225">
        <v>0.0063299999999999997</v>
      </c>
      <c r="R641" s="225">
        <f>Q641*H641</f>
        <v>0.0063299999999999997</v>
      </c>
      <c r="S641" s="225">
        <v>0</v>
      </c>
      <c r="T641" s="226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27" t="s">
        <v>447</v>
      </c>
      <c r="AT641" s="227" t="s">
        <v>143</v>
      </c>
      <c r="AU641" s="227" t="s">
        <v>148</v>
      </c>
      <c r="AY641" s="17" t="s">
        <v>140</v>
      </c>
      <c r="BE641" s="228">
        <f>IF(N641="základní",J641,0)</f>
        <v>0</v>
      </c>
      <c r="BF641" s="228">
        <f>IF(N641="snížená",J641,0)</f>
        <v>0</v>
      </c>
      <c r="BG641" s="228">
        <f>IF(N641="zákl. přenesená",J641,0)</f>
        <v>0</v>
      </c>
      <c r="BH641" s="228">
        <f>IF(N641="sníž. přenesená",J641,0)</f>
        <v>0</v>
      </c>
      <c r="BI641" s="228">
        <f>IF(N641="nulová",J641,0)</f>
        <v>0</v>
      </c>
      <c r="BJ641" s="17" t="s">
        <v>148</v>
      </c>
      <c r="BK641" s="228">
        <f>ROUND(I641*H641,2)</f>
        <v>0</v>
      </c>
      <c r="BL641" s="17" t="s">
        <v>447</v>
      </c>
      <c r="BM641" s="227" t="s">
        <v>746</v>
      </c>
    </row>
    <row r="642" s="2" customFormat="1" ht="24.15" customHeight="1">
      <c r="A642" s="38"/>
      <c r="B642" s="39"/>
      <c r="C642" s="262" t="s">
        <v>747</v>
      </c>
      <c r="D642" s="262" t="s">
        <v>154</v>
      </c>
      <c r="E642" s="263" t="s">
        <v>748</v>
      </c>
      <c r="F642" s="264" t="s">
        <v>749</v>
      </c>
      <c r="G642" s="265" t="s">
        <v>162</v>
      </c>
      <c r="H642" s="266">
        <v>1</v>
      </c>
      <c r="I642" s="267"/>
      <c r="J642" s="268">
        <f>ROUND(I642*H642,2)</f>
        <v>0</v>
      </c>
      <c r="K642" s="269"/>
      <c r="L642" s="270"/>
      <c r="M642" s="271" t="s">
        <v>1</v>
      </c>
      <c r="N642" s="272" t="s">
        <v>39</v>
      </c>
      <c r="O642" s="91"/>
      <c r="P642" s="225">
        <f>O642*H642</f>
        <v>0</v>
      </c>
      <c r="Q642" s="225">
        <v>0.011299999999999999</v>
      </c>
      <c r="R642" s="225">
        <f>Q642*H642</f>
        <v>0.011299999999999999</v>
      </c>
      <c r="S642" s="225">
        <v>0</v>
      </c>
      <c r="T642" s="226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27" t="s">
        <v>359</v>
      </c>
      <c r="AT642" s="227" t="s">
        <v>154</v>
      </c>
      <c r="AU642" s="227" t="s">
        <v>148</v>
      </c>
      <c r="AY642" s="17" t="s">
        <v>140</v>
      </c>
      <c r="BE642" s="228">
        <f>IF(N642="základní",J642,0)</f>
        <v>0</v>
      </c>
      <c r="BF642" s="228">
        <f>IF(N642="snížená",J642,0)</f>
        <v>0</v>
      </c>
      <c r="BG642" s="228">
        <f>IF(N642="zákl. přenesená",J642,0)</f>
        <v>0</v>
      </c>
      <c r="BH642" s="228">
        <f>IF(N642="sníž. přenesená",J642,0)</f>
        <v>0</v>
      </c>
      <c r="BI642" s="228">
        <f>IF(N642="nulová",J642,0)</f>
        <v>0</v>
      </c>
      <c r="BJ642" s="17" t="s">
        <v>148</v>
      </c>
      <c r="BK642" s="228">
        <f>ROUND(I642*H642,2)</f>
        <v>0</v>
      </c>
      <c r="BL642" s="17" t="s">
        <v>447</v>
      </c>
      <c r="BM642" s="227" t="s">
        <v>750</v>
      </c>
    </row>
    <row r="643" s="14" customFormat="1">
      <c r="A643" s="14"/>
      <c r="B643" s="240"/>
      <c r="C643" s="241"/>
      <c r="D643" s="231" t="s">
        <v>150</v>
      </c>
      <c r="E643" s="242" t="s">
        <v>1</v>
      </c>
      <c r="F643" s="243" t="s">
        <v>81</v>
      </c>
      <c r="G643" s="241"/>
      <c r="H643" s="244">
        <v>1</v>
      </c>
      <c r="I643" s="245"/>
      <c r="J643" s="241"/>
      <c r="K643" s="241"/>
      <c r="L643" s="246"/>
      <c r="M643" s="247"/>
      <c r="N643" s="248"/>
      <c r="O643" s="248"/>
      <c r="P643" s="248"/>
      <c r="Q643" s="248"/>
      <c r="R643" s="248"/>
      <c r="S643" s="248"/>
      <c r="T643" s="249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0" t="s">
        <v>150</v>
      </c>
      <c r="AU643" s="250" t="s">
        <v>148</v>
      </c>
      <c r="AV643" s="14" t="s">
        <v>148</v>
      </c>
      <c r="AW643" s="14" t="s">
        <v>30</v>
      </c>
      <c r="AX643" s="14" t="s">
        <v>81</v>
      </c>
      <c r="AY643" s="250" t="s">
        <v>140</v>
      </c>
    </row>
    <row r="644" s="2" customFormat="1" ht="16.5" customHeight="1">
      <c r="A644" s="38"/>
      <c r="B644" s="39"/>
      <c r="C644" s="215" t="s">
        <v>751</v>
      </c>
      <c r="D644" s="215" t="s">
        <v>143</v>
      </c>
      <c r="E644" s="216" t="s">
        <v>752</v>
      </c>
      <c r="F644" s="217" t="s">
        <v>753</v>
      </c>
      <c r="G644" s="218" t="s">
        <v>611</v>
      </c>
      <c r="H644" s="219">
        <v>1</v>
      </c>
      <c r="I644" s="220"/>
      <c r="J644" s="221">
        <f>ROUND(I644*H644,2)</f>
        <v>0</v>
      </c>
      <c r="K644" s="222"/>
      <c r="L644" s="44"/>
      <c r="M644" s="223" t="s">
        <v>1</v>
      </c>
      <c r="N644" s="224" t="s">
        <v>39</v>
      </c>
      <c r="O644" s="91"/>
      <c r="P644" s="225">
        <f>O644*H644</f>
        <v>0</v>
      </c>
      <c r="Q644" s="225">
        <v>0.00042000000000000002</v>
      </c>
      <c r="R644" s="225">
        <f>Q644*H644</f>
        <v>0.00042000000000000002</v>
      </c>
      <c r="S644" s="225">
        <v>0</v>
      </c>
      <c r="T644" s="226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27" t="s">
        <v>447</v>
      </c>
      <c r="AT644" s="227" t="s">
        <v>143</v>
      </c>
      <c r="AU644" s="227" t="s">
        <v>148</v>
      </c>
      <c r="AY644" s="17" t="s">
        <v>140</v>
      </c>
      <c r="BE644" s="228">
        <f>IF(N644="základní",J644,0)</f>
        <v>0</v>
      </c>
      <c r="BF644" s="228">
        <f>IF(N644="snížená",J644,0)</f>
        <v>0</v>
      </c>
      <c r="BG644" s="228">
        <f>IF(N644="zákl. přenesená",J644,0)</f>
        <v>0</v>
      </c>
      <c r="BH644" s="228">
        <f>IF(N644="sníž. přenesená",J644,0)</f>
        <v>0</v>
      </c>
      <c r="BI644" s="228">
        <f>IF(N644="nulová",J644,0)</f>
        <v>0</v>
      </c>
      <c r="BJ644" s="17" t="s">
        <v>148</v>
      </c>
      <c r="BK644" s="228">
        <f>ROUND(I644*H644,2)</f>
        <v>0</v>
      </c>
      <c r="BL644" s="17" t="s">
        <v>447</v>
      </c>
      <c r="BM644" s="227" t="s">
        <v>754</v>
      </c>
    </row>
    <row r="645" s="2" customFormat="1" ht="21.75" customHeight="1">
      <c r="A645" s="38"/>
      <c r="B645" s="39"/>
      <c r="C645" s="262" t="s">
        <v>755</v>
      </c>
      <c r="D645" s="262" t="s">
        <v>154</v>
      </c>
      <c r="E645" s="263" t="s">
        <v>756</v>
      </c>
      <c r="F645" s="264" t="s">
        <v>757</v>
      </c>
      <c r="G645" s="265" t="s">
        <v>162</v>
      </c>
      <c r="H645" s="266">
        <v>1</v>
      </c>
      <c r="I645" s="267"/>
      <c r="J645" s="268">
        <f>ROUND(I645*H645,2)</f>
        <v>0</v>
      </c>
      <c r="K645" s="269"/>
      <c r="L645" s="270"/>
      <c r="M645" s="271" t="s">
        <v>1</v>
      </c>
      <c r="N645" s="272" t="s">
        <v>39</v>
      </c>
      <c r="O645" s="91"/>
      <c r="P645" s="225">
        <f>O645*H645</f>
        <v>0</v>
      </c>
      <c r="Q645" s="225">
        <v>0.1084</v>
      </c>
      <c r="R645" s="225">
        <f>Q645*H645</f>
        <v>0.1084</v>
      </c>
      <c r="S645" s="225">
        <v>0</v>
      </c>
      <c r="T645" s="226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27" t="s">
        <v>359</v>
      </c>
      <c r="AT645" s="227" t="s">
        <v>154</v>
      </c>
      <c r="AU645" s="227" t="s">
        <v>148</v>
      </c>
      <c r="AY645" s="17" t="s">
        <v>140</v>
      </c>
      <c r="BE645" s="228">
        <f>IF(N645="základní",J645,0)</f>
        <v>0</v>
      </c>
      <c r="BF645" s="228">
        <f>IF(N645="snížená",J645,0)</f>
        <v>0</v>
      </c>
      <c r="BG645" s="228">
        <f>IF(N645="zákl. přenesená",J645,0)</f>
        <v>0</v>
      </c>
      <c r="BH645" s="228">
        <f>IF(N645="sníž. přenesená",J645,0)</f>
        <v>0</v>
      </c>
      <c r="BI645" s="228">
        <f>IF(N645="nulová",J645,0)</f>
        <v>0</v>
      </c>
      <c r="BJ645" s="17" t="s">
        <v>148</v>
      </c>
      <c r="BK645" s="228">
        <f>ROUND(I645*H645,2)</f>
        <v>0</v>
      </c>
      <c r="BL645" s="17" t="s">
        <v>447</v>
      </c>
      <c r="BM645" s="227" t="s">
        <v>758</v>
      </c>
    </row>
    <row r="646" s="14" customFormat="1">
      <c r="A646" s="14"/>
      <c r="B646" s="240"/>
      <c r="C646" s="241"/>
      <c r="D646" s="231" t="s">
        <v>150</v>
      </c>
      <c r="E646" s="242" t="s">
        <v>1</v>
      </c>
      <c r="F646" s="243" t="s">
        <v>81</v>
      </c>
      <c r="G646" s="241"/>
      <c r="H646" s="244">
        <v>1</v>
      </c>
      <c r="I646" s="245"/>
      <c r="J646" s="241"/>
      <c r="K646" s="241"/>
      <c r="L646" s="246"/>
      <c r="M646" s="247"/>
      <c r="N646" s="248"/>
      <c r="O646" s="248"/>
      <c r="P646" s="248"/>
      <c r="Q646" s="248"/>
      <c r="R646" s="248"/>
      <c r="S646" s="248"/>
      <c r="T646" s="249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0" t="s">
        <v>150</v>
      </c>
      <c r="AU646" s="250" t="s">
        <v>148</v>
      </c>
      <c r="AV646" s="14" t="s">
        <v>148</v>
      </c>
      <c r="AW646" s="14" t="s">
        <v>30</v>
      </c>
      <c r="AX646" s="14" t="s">
        <v>81</v>
      </c>
      <c r="AY646" s="250" t="s">
        <v>140</v>
      </c>
    </row>
    <row r="647" s="2" customFormat="1" ht="21.75" customHeight="1">
      <c r="A647" s="38"/>
      <c r="B647" s="39"/>
      <c r="C647" s="262" t="s">
        <v>759</v>
      </c>
      <c r="D647" s="262" t="s">
        <v>154</v>
      </c>
      <c r="E647" s="263" t="s">
        <v>760</v>
      </c>
      <c r="F647" s="264" t="s">
        <v>761</v>
      </c>
      <c r="G647" s="265" t="s">
        <v>162</v>
      </c>
      <c r="H647" s="266">
        <v>1</v>
      </c>
      <c r="I647" s="267"/>
      <c r="J647" s="268">
        <f>ROUND(I647*H647,2)</f>
        <v>0</v>
      </c>
      <c r="K647" s="269"/>
      <c r="L647" s="270"/>
      <c r="M647" s="271" t="s">
        <v>1</v>
      </c>
      <c r="N647" s="272" t="s">
        <v>39</v>
      </c>
      <c r="O647" s="91"/>
      <c r="P647" s="225">
        <f>O647*H647</f>
        <v>0</v>
      </c>
      <c r="Q647" s="225">
        <v>0.002</v>
      </c>
      <c r="R647" s="225">
        <f>Q647*H647</f>
        <v>0.002</v>
      </c>
      <c r="S647" s="225">
        <v>0</v>
      </c>
      <c r="T647" s="226">
        <f>S647*H647</f>
        <v>0</v>
      </c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7" t="s">
        <v>359</v>
      </c>
      <c r="AT647" s="227" t="s">
        <v>154</v>
      </c>
      <c r="AU647" s="227" t="s">
        <v>148</v>
      </c>
      <c r="AY647" s="17" t="s">
        <v>140</v>
      </c>
      <c r="BE647" s="228">
        <f>IF(N647="základní",J647,0)</f>
        <v>0</v>
      </c>
      <c r="BF647" s="228">
        <f>IF(N647="snížená",J647,0)</f>
        <v>0</v>
      </c>
      <c r="BG647" s="228">
        <f>IF(N647="zákl. přenesená",J647,0)</f>
        <v>0</v>
      </c>
      <c r="BH647" s="228">
        <f>IF(N647="sníž. přenesená",J647,0)</f>
        <v>0</v>
      </c>
      <c r="BI647" s="228">
        <f>IF(N647="nulová",J647,0)</f>
        <v>0</v>
      </c>
      <c r="BJ647" s="17" t="s">
        <v>148</v>
      </c>
      <c r="BK647" s="228">
        <f>ROUND(I647*H647,2)</f>
        <v>0</v>
      </c>
      <c r="BL647" s="17" t="s">
        <v>447</v>
      </c>
      <c r="BM647" s="227" t="s">
        <v>762</v>
      </c>
    </row>
    <row r="648" s="2" customFormat="1" ht="24.15" customHeight="1">
      <c r="A648" s="38"/>
      <c r="B648" s="39"/>
      <c r="C648" s="262" t="s">
        <v>763</v>
      </c>
      <c r="D648" s="262" t="s">
        <v>154</v>
      </c>
      <c r="E648" s="263" t="s">
        <v>764</v>
      </c>
      <c r="F648" s="264" t="s">
        <v>765</v>
      </c>
      <c r="G648" s="265" t="s">
        <v>162</v>
      </c>
      <c r="H648" s="266">
        <v>1</v>
      </c>
      <c r="I648" s="267"/>
      <c r="J648" s="268">
        <f>ROUND(I648*H648,2)</f>
        <v>0</v>
      </c>
      <c r="K648" s="269"/>
      <c r="L648" s="270"/>
      <c r="M648" s="271" t="s">
        <v>1</v>
      </c>
      <c r="N648" s="272" t="s">
        <v>39</v>
      </c>
      <c r="O648" s="91"/>
      <c r="P648" s="225">
        <f>O648*H648</f>
        <v>0</v>
      </c>
      <c r="Q648" s="225">
        <v>0.00040999999999999999</v>
      </c>
      <c r="R648" s="225">
        <f>Q648*H648</f>
        <v>0.00040999999999999999</v>
      </c>
      <c r="S648" s="225">
        <v>0</v>
      </c>
      <c r="T648" s="226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27" t="s">
        <v>359</v>
      </c>
      <c r="AT648" s="227" t="s">
        <v>154</v>
      </c>
      <c r="AU648" s="227" t="s">
        <v>148</v>
      </c>
      <c r="AY648" s="17" t="s">
        <v>140</v>
      </c>
      <c r="BE648" s="228">
        <f>IF(N648="základní",J648,0)</f>
        <v>0</v>
      </c>
      <c r="BF648" s="228">
        <f>IF(N648="snížená",J648,0)</f>
        <v>0</v>
      </c>
      <c r="BG648" s="228">
        <f>IF(N648="zákl. přenesená",J648,0)</f>
        <v>0</v>
      </c>
      <c r="BH648" s="228">
        <f>IF(N648="sníž. přenesená",J648,0)</f>
        <v>0</v>
      </c>
      <c r="BI648" s="228">
        <f>IF(N648="nulová",J648,0)</f>
        <v>0</v>
      </c>
      <c r="BJ648" s="17" t="s">
        <v>148</v>
      </c>
      <c r="BK648" s="228">
        <f>ROUND(I648*H648,2)</f>
        <v>0</v>
      </c>
      <c r="BL648" s="17" t="s">
        <v>447</v>
      </c>
      <c r="BM648" s="227" t="s">
        <v>766</v>
      </c>
    </row>
    <row r="649" s="2" customFormat="1" ht="16.5" customHeight="1">
      <c r="A649" s="38"/>
      <c r="B649" s="39"/>
      <c r="C649" s="215" t="s">
        <v>767</v>
      </c>
      <c r="D649" s="215" t="s">
        <v>143</v>
      </c>
      <c r="E649" s="216" t="s">
        <v>768</v>
      </c>
      <c r="F649" s="217" t="s">
        <v>769</v>
      </c>
      <c r="G649" s="218" t="s">
        <v>162</v>
      </c>
      <c r="H649" s="219">
        <v>1</v>
      </c>
      <c r="I649" s="220"/>
      <c r="J649" s="221">
        <f>ROUND(I649*H649,2)</f>
        <v>0</v>
      </c>
      <c r="K649" s="222"/>
      <c r="L649" s="44"/>
      <c r="M649" s="223" t="s">
        <v>1</v>
      </c>
      <c r="N649" s="224" t="s">
        <v>39</v>
      </c>
      <c r="O649" s="91"/>
      <c r="P649" s="225">
        <f>O649*H649</f>
        <v>0</v>
      </c>
      <c r="Q649" s="225">
        <v>0</v>
      </c>
      <c r="R649" s="225">
        <f>Q649*H649</f>
        <v>0</v>
      </c>
      <c r="S649" s="225">
        <v>0</v>
      </c>
      <c r="T649" s="226">
        <f>S649*H649</f>
        <v>0</v>
      </c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R649" s="227" t="s">
        <v>447</v>
      </c>
      <c r="AT649" s="227" t="s">
        <v>143</v>
      </c>
      <c r="AU649" s="227" t="s">
        <v>148</v>
      </c>
      <c r="AY649" s="17" t="s">
        <v>140</v>
      </c>
      <c r="BE649" s="228">
        <f>IF(N649="základní",J649,0)</f>
        <v>0</v>
      </c>
      <c r="BF649" s="228">
        <f>IF(N649="snížená",J649,0)</f>
        <v>0</v>
      </c>
      <c r="BG649" s="228">
        <f>IF(N649="zákl. přenesená",J649,0)</f>
        <v>0</v>
      </c>
      <c r="BH649" s="228">
        <f>IF(N649="sníž. přenesená",J649,0)</f>
        <v>0</v>
      </c>
      <c r="BI649" s="228">
        <f>IF(N649="nulová",J649,0)</f>
        <v>0</v>
      </c>
      <c r="BJ649" s="17" t="s">
        <v>148</v>
      </c>
      <c r="BK649" s="228">
        <f>ROUND(I649*H649,2)</f>
        <v>0</v>
      </c>
      <c r="BL649" s="17" t="s">
        <v>447</v>
      </c>
      <c r="BM649" s="227" t="s">
        <v>770</v>
      </c>
    </row>
    <row r="650" s="2" customFormat="1" ht="24.15" customHeight="1">
      <c r="A650" s="38"/>
      <c r="B650" s="39"/>
      <c r="C650" s="262" t="s">
        <v>771</v>
      </c>
      <c r="D650" s="262" t="s">
        <v>154</v>
      </c>
      <c r="E650" s="263" t="s">
        <v>772</v>
      </c>
      <c r="F650" s="264" t="s">
        <v>773</v>
      </c>
      <c r="G650" s="265" t="s">
        <v>162</v>
      </c>
      <c r="H650" s="266">
        <v>1</v>
      </c>
      <c r="I650" s="267"/>
      <c r="J650" s="268">
        <f>ROUND(I650*H650,2)</f>
        <v>0</v>
      </c>
      <c r="K650" s="269"/>
      <c r="L650" s="270"/>
      <c r="M650" s="271" t="s">
        <v>1</v>
      </c>
      <c r="N650" s="272" t="s">
        <v>39</v>
      </c>
      <c r="O650" s="91"/>
      <c r="P650" s="225">
        <f>O650*H650</f>
        <v>0</v>
      </c>
      <c r="Q650" s="225">
        <v>0.00019000000000000001</v>
      </c>
      <c r="R650" s="225">
        <f>Q650*H650</f>
        <v>0.00019000000000000001</v>
      </c>
      <c r="S650" s="225">
        <v>0</v>
      </c>
      <c r="T650" s="226">
        <f>S650*H650</f>
        <v>0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227" t="s">
        <v>359</v>
      </c>
      <c r="AT650" s="227" t="s">
        <v>154</v>
      </c>
      <c r="AU650" s="227" t="s">
        <v>148</v>
      </c>
      <c r="AY650" s="17" t="s">
        <v>140</v>
      </c>
      <c r="BE650" s="228">
        <f>IF(N650="základní",J650,0)</f>
        <v>0</v>
      </c>
      <c r="BF650" s="228">
        <f>IF(N650="snížená",J650,0)</f>
        <v>0</v>
      </c>
      <c r="BG650" s="228">
        <f>IF(N650="zákl. přenesená",J650,0)</f>
        <v>0</v>
      </c>
      <c r="BH650" s="228">
        <f>IF(N650="sníž. přenesená",J650,0)</f>
        <v>0</v>
      </c>
      <c r="BI650" s="228">
        <f>IF(N650="nulová",J650,0)</f>
        <v>0</v>
      </c>
      <c r="BJ650" s="17" t="s">
        <v>148</v>
      </c>
      <c r="BK650" s="228">
        <f>ROUND(I650*H650,2)</f>
        <v>0</v>
      </c>
      <c r="BL650" s="17" t="s">
        <v>447</v>
      </c>
      <c r="BM650" s="227" t="s">
        <v>774</v>
      </c>
    </row>
    <row r="651" s="2" customFormat="1" ht="16.5" customHeight="1">
      <c r="A651" s="38"/>
      <c r="B651" s="39"/>
      <c r="C651" s="215" t="s">
        <v>775</v>
      </c>
      <c r="D651" s="215" t="s">
        <v>143</v>
      </c>
      <c r="E651" s="216" t="s">
        <v>776</v>
      </c>
      <c r="F651" s="217" t="s">
        <v>777</v>
      </c>
      <c r="G651" s="218" t="s">
        <v>162</v>
      </c>
      <c r="H651" s="219">
        <v>2</v>
      </c>
      <c r="I651" s="220"/>
      <c r="J651" s="221">
        <f>ROUND(I651*H651,2)</f>
        <v>0</v>
      </c>
      <c r="K651" s="222"/>
      <c r="L651" s="44"/>
      <c r="M651" s="223" t="s">
        <v>1</v>
      </c>
      <c r="N651" s="224" t="s">
        <v>39</v>
      </c>
      <c r="O651" s="91"/>
      <c r="P651" s="225">
        <f>O651*H651</f>
        <v>0</v>
      </c>
      <c r="Q651" s="225">
        <v>0</v>
      </c>
      <c r="R651" s="225">
        <f>Q651*H651</f>
        <v>0</v>
      </c>
      <c r="S651" s="225">
        <v>0</v>
      </c>
      <c r="T651" s="226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227" t="s">
        <v>447</v>
      </c>
      <c r="AT651" s="227" t="s">
        <v>143</v>
      </c>
      <c r="AU651" s="227" t="s">
        <v>148</v>
      </c>
      <c r="AY651" s="17" t="s">
        <v>140</v>
      </c>
      <c r="BE651" s="228">
        <f>IF(N651="základní",J651,0)</f>
        <v>0</v>
      </c>
      <c r="BF651" s="228">
        <f>IF(N651="snížená",J651,0)</f>
        <v>0</v>
      </c>
      <c r="BG651" s="228">
        <f>IF(N651="zákl. přenesená",J651,0)</f>
        <v>0</v>
      </c>
      <c r="BH651" s="228">
        <f>IF(N651="sníž. přenesená",J651,0)</f>
        <v>0</v>
      </c>
      <c r="BI651" s="228">
        <f>IF(N651="nulová",J651,0)</f>
        <v>0</v>
      </c>
      <c r="BJ651" s="17" t="s">
        <v>148</v>
      </c>
      <c r="BK651" s="228">
        <f>ROUND(I651*H651,2)</f>
        <v>0</v>
      </c>
      <c r="BL651" s="17" t="s">
        <v>447</v>
      </c>
      <c r="BM651" s="227" t="s">
        <v>778</v>
      </c>
    </row>
    <row r="652" s="14" customFormat="1">
      <c r="A652" s="14"/>
      <c r="B652" s="240"/>
      <c r="C652" s="241"/>
      <c r="D652" s="231" t="s">
        <v>150</v>
      </c>
      <c r="E652" s="242" t="s">
        <v>1</v>
      </c>
      <c r="F652" s="243" t="s">
        <v>148</v>
      </c>
      <c r="G652" s="241"/>
      <c r="H652" s="244">
        <v>2</v>
      </c>
      <c r="I652" s="245"/>
      <c r="J652" s="241"/>
      <c r="K652" s="241"/>
      <c r="L652" s="246"/>
      <c r="M652" s="247"/>
      <c r="N652" s="248"/>
      <c r="O652" s="248"/>
      <c r="P652" s="248"/>
      <c r="Q652" s="248"/>
      <c r="R652" s="248"/>
      <c r="S652" s="248"/>
      <c r="T652" s="249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0" t="s">
        <v>150</v>
      </c>
      <c r="AU652" s="250" t="s">
        <v>148</v>
      </c>
      <c r="AV652" s="14" t="s">
        <v>148</v>
      </c>
      <c r="AW652" s="14" t="s">
        <v>30</v>
      </c>
      <c r="AX652" s="14" t="s">
        <v>81</v>
      </c>
      <c r="AY652" s="250" t="s">
        <v>140</v>
      </c>
    </row>
    <row r="653" s="2" customFormat="1" ht="16.5" customHeight="1">
      <c r="A653" s="38"/>
      <c r="B653" s="39"/>
      <c r="C653" s="262" t="s">
        <v>779</v>
      </c>
      <c r="D653" s="262" t="s">
        <v>154</v>
      </c>
      <c r="E653" s="263" t="s">
        <v>780</v>
      </c>
      <c r="F653" s="264" t="s">
        <v>781</v>
      </c>
      <c r="G653" s="265" t="s">
        <v>162</v>
      </c>
      <c r="H653" s="266">
        <v>2</v>
      </c>
      <c r="I653" s="267"/>
      <c r="J653" s="268">
        <f>ROUND(I653*H653,2)</f>
        <v>0</v>
      </c>
      <c r="K653" s="269"/>
      <c r="L653" s="270"/>
      <c r="M653" s="271" t="s">
        <v>1</v>
      </c>
      <c r="N653" s="272" t="s">
        <v>39</v>
      </c>
      <c r="O653" s="91"/>
      <c r="P653" s="225">
        <f>O653*H653</f>
        <v>0</v>
      </c>
      <c r="Q653" s="225">
        <v>5.0000000000000002E-05</v>
      </c>
      <c r="R653" s="225">
        <f>Q653*H653</f>
        <v>0.00010000000000000001</v>
      </c>
      <c r="S653" s="225">
        <v>0</v>
      </c>
      <c r="T653" s="226">
        <f>S653*H653</f>
        <v>0</v>
      </c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R653" s="227" t="s">
        <v>359</v>
      </c>
      <c r="AT653" s="227" t="s">
        <v>154</v>
      </c>
      <c r="AU653" s="227" t="s">
        <v>148</v>
      </c>
      <c r="AY653" s="17" t="s">
        <v>140</v>
      </c>
      <c r="BE653" s="228">
        <f>IF(N653="základní",J653,0)</f>
        <v>0</v>
      </c>
      <c r="BF653" s="228">
        <f>IF(N653="snížená",J653,0)</f>
        <v>0</v>
      </c>
      <c r="BG653" s="228">
        <f>IF(N653="zákl. přenesená",J653,0)</f>
        <v>0</v>
      </c>
      <c r="BH653" s="228">
        <f>IF(N653="sníž. přenesená",J653,0)</f>
        <v>0</v>
      </c>
      <c r="BI653" s="228">
        <f>IF(N653="nulová",J653,0)</f>
        <v>0</v>
      </c>
      <c r="BJ653" s="17" t="s">
        <v>148</v>
      </c>
      <c r="BK653" s="228">
        <f>ROUND(I653*H653,2)</f>
        <v>0</v>
      </c>
      <c r="BL653" s="17" t="s">
        <v>447</v>
      </c>
      <c r="BM653" s="227" t="s">
        <v>782</v>
      </c>
    </row>
    <row r="654" s="14" customFormat="1">
      <c r="A654" s="14"/>
      <c r="B654" s="240"/>
      <c r="C654" s="241"/>
      <c r="D654" s="231" t="s">
        <v>150</v>
      </c>
      <c r="E654" s="242" t="s">
        <v>1</v>
      </c>
      <c r="F654" s="243" t="s">
        <v>148</v>
      </c>
      <c r="G654" s="241"/>
      <c r="H654" s="244">
        <v>2</v>
      </c>
      <c r="I654" s="245"/>
      <c r="J654" s="241"/>
      <c r="K654" s="241"/>
      <c r="L654" s="246"/>
      <c r="M654" s="247"/>
      <c r="N654" s="248"/>
      <c r="O654" s="248"/>
      <c r="P654" s="248"/>
      <c r="Q654" s="248"/>
      <c r="R654" s="248"/>
      <c r="S654" s="248"/>
      <c r="T654" s="249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0" t="s">
        <v>150</v>
      </c>
      <c r="AU654" s="250" t="s">
        <v>148</v>
      </c>
      <c r="AV654" s="14" t="s">
        <v>148</v>
      </c>
      <c r="AW654" s="14" t="s">
        <v>30</v>
      </c>
      <c r="AX654" s="14" t="s">
        <v>81</v>
      </c>
      <c r="AY654" s="250" t="s">
        <v>140</v>
      </c>
    </row>
    <row r="655" s="2" customFormat="1" ht="24.15" customHeight="1">
      <c r="A655" s="38"/>
      <c r="B655" s="39"/>
      <c r="C655" s="215" t="s">
        <v>783</v>
      </c>
      <c r="D655" s="215" t="s">
        <v>143</v>
      </c>
      <c r="E655" s="216" t="s">
        <v>784</v>
      </c>
      <c r="F655" s="217" t="s">
        <v>785</v>
      </c>
      <c r="G655" s="218" t="s">
        <v>611</v>
      </c>
      <c r="H655" s="219">
        <v>1</v>
      </c>
      <c r="I655" s="220"/>
      <c r="J655" s="221">
        <f>ROUND(I655*H655,2)</f>
        <v>0</v>
      </c>
      <c r="K655" s="222"/>
      <c r="L655" s="44"/>
      <c r="M655" s="223" t="s">
        <v>1</v>
      </c>
      <c r="N655" s="224" t="s">
        <v>39</v>
      </c>
      <c r="O655" s="91"/>
      <c r="P655" s="225">
        <f>O655*H655</f>
        <v>0</v>
      </c>
      <c r="Q655" s="225">
        <v>0</v>
      </c>
      <c r="R655" s="225">
        <f>Q655*H655</f>
        <v>0</v>
      </c>
      <c r="S655" s="225">
        <v>0.0091999999999999998</v>
      </c>
      <c r="T655" s="226">
        <f>S655*H655</f>
        <v>0.0091999999999999998</v>
      </c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227" t="s">
        <v>447</v>
      </c>
      <c r="AT655" s="227" t="s">
        <v>143</v>
      </c>
      <c r="AU655" s="227" t="s">
        <v>148</v>
      </c>
      <c r="AY655" s="17" t="s">
        <v>140</v>
      </c>
      <c r="BE655" s="228">
        <f>IF(N655="základní",J655,0)</f>
        <v>0</v>
      </c>
      <c r="BF655" s="228">
        <f>IF(N655="snížená",J655,0)</f>
        <v>0</v>
      </c>
      <c r="BG655" s="228">
        <f>IF(N655="zákl. přenesená",J655,0)</f>
        <v>0</v>
      </c>
      <c r="BH655" s="228">
        <f>IF(N655="sníž. přenesená",J655,0)</f>
        <v>0</v>
      </c>
      <c r="BI655" s="228">
        <f>IF(N655="nulová",J655,0)</f>
        <v>0</v>
      </c>
      <c r="BJ655" s="17" t="s">
        <v>148</v>
      </c>
      <c r="BK655" s="228">
        <f>ROUND(I655*H655,2)</f>
        <v>0</v>
      </c>
      <c r="BL655" s="17" t="s">
        <v>447</v>
      </c>
      <c r="BM655" s="227" t="s">
        <v>786</v>
      </c>
    </row>
    <row r="656" s="2" customFormat="1" ht="16.5" customHeight="1">
      <c r="A656" s="38"/>
      <c r="B656" s="39"/>
      <c r="C656" s="215" t="s">
        <v>787</v>
      </c>
      <c r="D656" s="215" t="s">
        <v>143</v>
      </c>
      <c r="E656" s="216" t="s">
        <v>788</v>
      </c>
      <c r="F656" s="217" t="s">
        <v>789</v>
      </c>
      <c r="G656" s="218" t="s">
        <v>611</v>
      </c>
      <c r="H656" s="219">
        <v>1</v>
      </c>
      <c r="I656" s="220"/>
      <c r="J656" s="221">
        <f>ROUND(I656*H656,2)</f>
        <v>0</v>
      </c>
      <c r="K656" s="222"/>
      <c r="L656" s="44"/>
      <c r="M656" s="223" t="s">
        <v>1</v>
      </c>
      <c r="N656" s="224" t="s">
        <v>39</v>
      </c>
      <c r="O656" s="91"/>
      <c r="P656" s="225">
        <f>O656*H656</f>
        <v>0</v>
      </c>
      <c r="Q656" s="225">
        <v>0</v>
      </c>
      <c r="R656" s="225">
        <f>Q656*H656</f>
        <v>0</v>
      </c>
      <c r="S656" s="225">
        <v>0.019300000000000001</v>
      </c>
      <c r="T656" s="226">
        <f>S656*H656</f>
        <v>0.019300000000000001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227" t="s">
        <v>447</v>
      </c>
      <c r="AT656" s="227" t="s">
        <v>143</v>
      </c>
      <c r="AU656" s="227" t="s">
        <v>148</v>
      </c>
      <c r="AY656" s="17" t="s">
        <v>140</v>
      </c>
      <c r="BE656" s="228">
        <f>IF(N656="základní",J656,0)</f>
        <v>0</v>
      </c>
      <c r="BF656" s="228">
        <f>IF(N656="snížená",J656,0)</f>
        <v>0</v>
      </c>
      <c r="BG656" s="228">
        <f>IF(N656="zákl. přenesená",J656,0)</f>
        <v>0</v>
      </c>
      <c r="BH656" s="228">
        <f>IF(N656="sníž. přenesená",J656,0)</f>
        <v>0</v>
      </c>
      <c r="BI656" s="228">
        <f>IF(N656="nulová",J656,0)</f>
        <v>0</v>
      </c>
      <c r="BJ656" s="17" t="s">
        <v>148</v>
      </c>
      <c r="BK656" s="228">
        <f>ROUND(I656*H656,2)</f>
        <v>0</v>
      </c>
      <c r="BL656" s="17" t="s">
        <v>447</v>
      </c>
      <c r="BM656" s="227" t="s">
        <v>790</v>
      </c>
    </row>
    <row r="657" s="13" customFormat="1">
      <c r="A657" s="13"/>
      <c r="B657" s="229"/>
      <c r="C657" s="230"/>
      <c r="D657" s="231" t="s">
        <v>150</v>
      </c>
      <c r="E657" s="232" t="s">
        <v>1</v>
      </c>
      <c r="F657" s="233" t="s">
        <v>219</v>
      </c>
      <c r="G657" s="230"/>
      <c r="H657" s="232" t="s">
        <v>1</v>
      </c>
      <c r="I657" s="234"/>
      <c r="J657" s="230"/>
      <c r="K657" s="230"/>
      <c r="L657" s="235"/>
      <c r="M657" s="236"/>
      <c r="N657" s="237"/>
      <c r="O657" s="237"/>
      <c r="P657" s="237"/>
      <c r="Q657" s="237"/>
      <c r="R657" s="237"/>
      <c r="S657" s="237"/>
      <c r="T657" s="238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9" t="s">
        <v>150</v>
      </c>
      <c r="AU657" s="239" t="s">
        <v>148</v>
      </c>
      <c r="AV657" s="13" t="s">
        <v>81</v>
      </c>
      <c r="AW657" s="13" t="s">
        <v>30</v>
      </c>
      <c r="AX657" s="13" t="s">
        <v>73</v>
      </c>
      <c r="AY657" s="239" t="s">
        <v>140</v>
      </c>
    </row>
    <row r="658" s="14" customFormat="1">
      <c r="A658" s="14"/>
      <c r="B658" s="240"/>
      <c r="C658" s="241"/>
      <c r="D658" s="231" t="s">
        <v>150</v>
      </c>
      <c r="E658" s="242" t="s">
        <v>1</v>
      </c>
      <c r="F658" s="243" t="s">
        <v>81</v>
      </c>
      <c r="G658" s="241"/>
      <c r="H658" s="244">
        <v>1</v>
      </c>
      <c r="I658" s="245"/>
      <c r="J658" s="241"/>
      <c r="K658" s="241"/>
      <c r="L658" s="246"/>
      <c r="M658" s="247"/>
      <c r="N658" s="248"/>
      <c r="O658" s="248"/>
      <c r="P658" s="248"/>
      <c r="Q658" s="248"/>
      <c r="R658" s="248"/>
      <c r="S658" s="248"/>
      <c r="T658" s="249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0" t="s">
        <v>150</v>
      </c>
      <c r="AU658" s="250" t="s">
        <v>148</v>
      </c>
      <c r="AV658" s="14" t="s">
        <v>148</v>
      </c>
      <c r="AW658" s="14" t="s">
        <v>30</v>
      </c>
      <c r="AX658" s="14" t="s">
        <v>81</v>
      </c>
      <c r="AY658" s="250" t="s">
        <v>140</v>
      </c>
    </row>
    <row r="659" s="2" customFormat="1" ht="16.5" customHeight="1">
      <c r="A659" s="38"/>
      <c r="B659" s="39"/>
      <c r="C659" s="215" t="s">
        <v>791</v>
      </c>
      <c r="D659" s="215" t="s">
        <v>143</v>
      </c>
      <c r="E659" s="216" t="s">
        <v>792</v>
      </c>
      <c r="F659" s="217" t="s">
        <v>793</v>
      </c>
      <c r="G659" s="218" t="s">
        <v>611</v>
      </c>
      <c r="H659" s="219">
        <v>2</v>
      </c>
      <c r="I659" s="220"/>
      <c r="J659" s="221">
        <f>ROUND(I659*H659,2)</f>
        <v>0</v>
      </c>
      <c r="K659" s="222"/>
      <c r="L659" s="44"/>
      <c r="M659" s="223" t="s">
        <v>1</v>
      </c>
      <c r="N659" s="224" t="s">
        <v>39</v>
      </c>
      <c r="O659" s="91"/>
      <c r="P659" s="225">
        <f>O659*H659</f>
        <v>0</v>
      </c>
      <c r="Q659" s="225">
        <v>0.00012999999999999999</v>
      </c>
      <c r="R659" s="225">
        <f>Q659*H659</f>
        <v>0.00025999999999999998</v>
      </c>
      <c r="S659" s="225">
        <v>0</v>
      </c>
      <c r="T659" s="226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27" t="s">
        <v>447</v>
      </c>
      <c r="AT659" s="227" t="s">
        <v>143</v>
      </c>
      <c r="AU659" s="227" t="s">
        <v>148</v>
      </c>
      <c r="AY659" s="17" t="s">
        <v>140</v>
      </c>
      <c r="BE659" s="228">
        <f>IF(N659="základní",J659,0)</f>
        <v>0</v>
      </c>
      <c r="BF659" s="228">
        <f>IF(N659="snížená",J659,0)</f>
        <v>0</v>
      </c>
      <c r="BG659" s="228">
        <f>IF(N659="zákl. přenesená",J659,0)</f>
        <v>0</v>
      </c>
      <c r="BH659" s="228">
        <f>IF(N659="sníž. přenesená",J659,0)</f>
        <v>0</v>
      </c>
      <c r="BI659" s="228">
        <f>IF(N659="nulová",J659,0)</f>
        <v>0</v>
      </c>
      <c r="BJ659" s="17" t="s">
        <v>148</v>
      </c>
      <c r="BK659" s="228">
        <f>ROUND(I659*H659,2)</f>
        <v>0</v>
      </c>
      <c r="BL659" s="17" t="s">
        <v>447</v>
      </c>
      <c r="BM659" s="227" t="s">
        <v>794</v>
      </c>
    </row>
    <row r="660" s="13" customFormat="1">
      <c r="A660" s="13"/>
      <c r="B660" s="229"/>
      <c r="C660" s="230"/>
      <c r="D660" s="231" t="s">
        <v>150</v>
      </c>
      <c r="E660" s="232" t="s">
        <v>1</v>
      </c>
      <c r="F660" s="233" t="s">
        <v>577</v>
      </c>
      <c r="G660" s="230"/>
      <c r="H660" s="232" t="s">
        <v>1</v>
      </c>
      <c r="I660" s="234"/>
      <c r="J660" s="230"/>
      <c r="K660" s="230"/>
      <c r="L660" s="235"/>
      <c r="M660" s="236"/>
      <c r="N660" s="237"/>
      <c r="O660" s="237"/>
      <c r="P660" s="237"/>
      <c r="Q660" s="237"/>
      <c r="R660" s="237"/>
      <c r="S660" s="237"/>
      <c r="T660" s="238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9" t="s">
        <v>150</v>
      </c>
      <c r="AU660" s="239" t="s">
        <v>148</v>
      </c>
      <c r="AV660" s="13" t="s">
        <v>81</v>
      </c>
      <c r="AW660" s="13" t="s">
        <v>30</v>
      </c>
      <c r="AX660" s="13" t="s">
        <v>73</v>
      </c>
      <c r="AY660" s="239" t="s">
        <v>140</v>
      </c>
    </row>
    <row r="661" s="14" customFormat="1">
      <c r="A661" s="14"/>
      <c r="B661" s="240"/>
      <c r="C661" s="241"/>
      <c r="D661" s="231" t="s">
        <v>150</v>
      </c>
      <c r="E661" s="242" t="s">
        <v>1</v>
      </c>
      <c r="F661" s="243" t="s">
        <v>562</v>
      </c>
      <c r="G661" s="241"/>
      <c r="H661" s="244">
        <v>2</v>
      </c>
      <c r="I661" s="245"/>
      <c r="J661" s="241"/>
      <c r="K661" s="241"/>
      <c r="L661" s="246"/>
      <c r="M661" s="247"/>
      <c r="N661" s="248"/>
      <c r="O661" s="248"/>
      <c r="P661" s="248"/>
      <c r="Q661" s="248"/>
      <c r="R661" s="248"/>
      <c r="S661" s="248"/>
      <c r="T661" s="249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0" t="s">
        <v>150</v>
      </c>
      <c r="AU661" s="250" t="s">
        <v>148</v>
      </c>
      <c r="AV661" s="14" t="s">
        <v>148</v>
      </c>
      <c r="AW661" s="14" t="s">
        <v>30</v>
      </c>
      <c r="AX661" s="14" t="s">
        <v>81</v>
      </c>
      <c r="AY661" s="250" t="s">
        <v>140</v>
      </c>
    </row>
    <row r="662" s="2" customFormat="1" ht="24.15" customHeight="1">
      <c r="A662" s="38"/>
      <c r="B662" s="39"/>
      <c r="C662" s="262" t="s">
        <v>391</v>
      </c>
      <c r="D662" s="262" t="s">
        <v>154</v>
      </c>
      <c r="E662" s="263" t="s">
        <v>795</v>
      </c>
      <c r="F662" s="264" t="s">
        <v>796</v>
      </c>
      <c r="G662" s="265" t="s">
        <v>162</v>
      </c>
      <c r="H662" s="266">
        <v>2</v>
      </c>
      <c r="I662" s="267"/>
      <c r="J662" s="268">
        <f>ROUND(I662*H662,2)</f>
        <v>0</v>
      </c>
      <c r="K662" s="269"/>
      <c r="L662" s="270"/>
      <c r="M662" s="271" t="s">
        <v>1</v>
      </c>
      <c r="N662" s="272" t="s">
        <v>39</v>
      </c>
      <c r="O662" s="91"/>
      <c r="P662" s="225">
        <f>O662*H662</f>
        <v>0</v>
      </c>
      <c r="Q662" s="225">
        <v>0.00035</v>
      </c>
      <c r="R662" s="225">
        <f>Q662*H662</f>
        <v>0.00069999999999999999</v>
      </c>
      <c r="S662" s="225">
        <v>0</v>
      </c>
      <c r="T662" s="226">
        <f>S662*H662</f>
        <v>0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227" t="s">
        <v>359</v>
      </c>
      <c r="AT662" s="227" t="s">
        <v>154</v>
      </c>
      <c r="AU662" s="227" t="s">
        <v>148</v>
      </c>
      <c r="AY662" s="17" t="s">
        <v>140</v>
      </c>
      <c r="BE662" s="228">
        <f>IF(N662="základní",J662,0)</f>
        <v>0</v>
      </c>
      <c r="BF662" s="228">
        <f>IF(N662="snížená",J662,0)</f>
        <v>0</v>
      </c>
      <c r="BG662" s="228">
        <f>IF(N662="zákl. přenesená",J662,0)</f>
        <v>0</v>
      </c>
      <c r="BH662" s="228">
        <f>IF(N662="sníž. přenesená",J662,0)</f>
        <v>0</v>
      </c>
      <c r="BI662" s="228">
        <f>IF(N662="nulová",J662,0)</f>
        <v>0</v>
      </c>
      <c r="BJ662" s="17" t="s">
        <v>148</v>
      </c>
      <c r="BK662" s="228">
        <f>ROUND(I662*H662,2)</f>
        <v>0</v>
      </c>
      <c r="BL662" s="17" t="s">
        <v>447</v>
      </c>
      <c r="BM662" s="227" t="s">
        <v>797</v>
      </c>
    </row>
    <row r="663" s="14" customFormat="1">
      <c r="A663" s="14"/>
      <c r="B663" s="240"/>
      <c r="C663" s="241"/>
      <c r="D663" s="231" t="s">
        <v>150</v>
      </c>
      <c r="E663" s="242" t="s">
        <v>1</v>
      </c>
      <c r="F663" s="243" t="s">
        <v>148</v>
      </c>
      <c r="G663" s="241"/>
      <c r="H663" s="244">
        <v>2</v>
      </c>
      <c r="I663" s="245"/>
      <c r="J663" s="241"/>
      <c r="K663" s="241"/>
      <c r="L663" s="246"/>
      <c r="M663" s="247"/>
      <c r="N663" s="248"/>
      <c r="O663" s="248"/>
      <c r="P663" s="248"/>
      <c r="Q663" s="248"/>
      <c r="R663" s="248"/>
      <c r="S663" s="248"/>
      <c r="T663" s="249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0" t="s">
        <v>150</v>
      </c>
      <c r="AU663" s="250" t="s">
        <v>148</v>
      </c>
      <c r="AV663" s="14" t="s">
        <v>148</v>
      </c>
      <c r="AW663" s="14" t="s">
        <v>30</v>
      </c>
      <c r="AX663" s="14" t="s">
        <v>81</v>
      </c>
      <c r="AY663" s="250" t="s">
        <v>140</v>
      </c>
    </row>
    <row r="664" s="2" customFormat="1" ht="16.5" customHeight="1">
      <c r="A664" s="38"/>
      <c r="B664" s="39"/>
      <c r="C664" s="215" t="s">
        <v>798</v>
      </c>
      <c r="D664" s="215" t="s">
        <v>143</v>
      </c>
      <c r="E664" s="216" t="s">
        <v>799</v>
      </c>
      <c r="F664" s="217" t="s">
        <v>800</v>
      </c>
      <c r="G664" s="218" t="s">
        <v>611</v>
      </c>
      <c r="H664" s="219">
        <v>2</v>
      </c>
      <c r="I664" s="220"/>
      <c r="J664" s="221">
        <f>ROUND(I664*H664,2)</f>
        <v>0</v>
      </c>
      <c r="K664" s="222"/>
      <c r="L664" s="44"/>
      <c r="M664" s="223" t="s">
        <v>1</v>
      </c>
      <c r="N664" s="224" t="s">
        <v>39</v>
      </c>
      <c r="O664" s="91"/>
      <c r="P664" s="225">
        <f>O664*H664</f>
        <v>0</v>
      </c>
      <c r="Q664" s="225">
        <v>0</v>
      </c>
      <c r="R664" s="225">
        <f>Q664*H664</f>
        <v>0</v>
      </c>
      <c r="S664" s="225">
        <v>0.00156</v>
      </c>
      <c r="T664" s="226">
        <f>S664*H664</f>
        <v>0.0031199999999999999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27" t="s">
        <v>447</v>
      </c>
      <c r="AT664" s="227" t="s">
        <v>143</v>
      </c>
      <c r="AU664" s="227" t="s">
        <v>148</v>
      </c>
      <c r="AY664" s="17" t="s">
        <v>140</v>
      </c>
      <c r="BE664" s="228">
        <f>IF(N664="základní",J664,0)</f>
        <v>0</v>
      </c>
      <c r="BF664" s="228">
        <f>IF(N664="snížená",J664,0)</f>
        <v>0</v>
      </c>
      <c r="BG664" s="228">
        <f>IF(N664="zákl. přenesená",J664,0)</f>
        <v>0</v>
      </c>
      <c r="BH664" s="228">
        <f>IF(N664="sníž. přenesená",J664,0)</f>
        <v>0</v>
      </c>
      <c r="BI664" s="228">
        <f>IF(N664="nulová",J664,0)</f>
        <v>0</v>
      </c>
      <c r="BJ664" s="17" t="s">
        <v>148</v>
      </c>
      <c r="BK664" s="228">
        <f>ROUND(I664*H664,2)</f>
        <v>0</v>
      </c>
      <c r="BL664" s="17" t="s">
        <v>447</v>
      </c>
      <c r="BM664" s="227" t="s">
        <v>801</v>
      </c>
    </row>
    <row r="665" s="13" customFormat="1">
      <c r="A665" s="13"/>
      <c r="B665" s="229"/>
      <c r="C665" s="230"/>
      <c r="D665" s="231" t="s">
        <v>150</v>
      </c>
      <c r="E665" s="232" t="s">
        <v>1</v>
      </c>
      <c r="F665" s="233" t="s">
        <v>551</v>
      </c>
      <c r="G665" s="230"/>
      <c r="H665" s="232" t="s">
        <v>1</v>
      </c>
      <c r="I665" s="234"/>
      <c r="J665" s="230"/>
      <c r="K665" s="230"/>
      <c r="L665" s="235"/>
      <c r="M665" s="236"/>
      <c r="N665" s="237"/>
      <c r="O665" s="237"/>
      <c r="P665" s="237"/>
      <c r="Q665" s="237"/>
      <c r="R665" s="237"/>
      <c r="S665" s="237"/>
      <c r="T665" s="238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9" t="s">
        <v>150</v>
      </c>
      <c r="AU665" s="239" t="s">
        <v>148</v>
      </c>
      <c r="AV665" s="13" t="s">
        <v>81</v>
      </c>
      <c r="AW665" s="13" t="s">
        <v>30</v>
      </c>
      <c r="AX665" s="13" t="s">
        <v>73</v>
      </c>
      <c r="AY665" s="239" t="s">
        <v>140</v>
      </c>
    </row>
    <row r="666" s="14" customFormat="1">
      <c r="A666" s="14"/>
      <c r="B666" s="240"/>
      <c r="C666" s="241"/>
      <c r="D666" s="231" t="s">
        <v>150</v>
      </c>
      <c r="E666" s="242" t="s">
        <v>1</v>
      </c>
      <c r="F666" s="243" t="s">
        <v>81</v>
      </c>
      <c r="G666" s="241"/>
      <c r="H666" s="244">
        <v>1</v>
      </c>
      <c r="I666" s="245"/>
      <c r="J666" s="241"/>
      <c r="K666" s="241"/>
      <c r="L666" s="246"/>
      <c r="M666" s="247"/>
      <c r="N666" s="248"/>
      <c r="O666" s="248"/>
      <c r="P666" s="248"/>
      <c r="Q666" s="248"/>
      <c r="R666" s="248"/>
      <c r="S666" s="248"/>
      <c r="T666" s="249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0" t="s">
        <v>150</v>
      </c>
      <c r="AU666" s="250" t="s">
        <v>148</v>
      </c>
      <c r="AV666" s="14" t="s">
        <v>148</v>
      </c>
      <c r="AW666" s="14" t="s">
        <v>30</v>
      </c>
      <c r="AX666" s="14" t="s">
        <v>73</v>
      </c>
      <c r="AY666" s="250" t="s">
        <v>140</v>
      </c>
    </row>
    <row r="667" s="13" customFormat="1">
      <c r="A667" s="13"/>
      <c r="B667" s="229"/>
      <c r="C667" s="230"/>
      <c r="D667" s="231" t="s">
        <v>150</v>
      </c>
      <c r="E667" s="232" t="s">
        <v>1</v>
      </c>
      <c r="F667" s="233" t="s">
        <v>492</v>
      </c>
      <c r="G667" s="230"/>
      <c r="H667" s="232" t="s">
        <v>1</v>
      </c>
      <c r="I667" s="234"/>
      <c r="J667" s="230"/>
      <c r="K667" s="230"/>
      <c r="L667" s="235"/>
      <c r="M667" s="236"/>
      <c r="N667" s="237"/>
      <c r="O667" s="237"/>
      <c r="P667" s="237"/>
      <c r="Q667" s="237"/>
      <c r="R667" s="237"/>
      <c r="S667" s="237"/>
      <c r="T667" s="238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9" t="s">
        <v>150</v>
      </c>
      <c r="AU667" s="239" t="s">
        <v>148</v>
      </c>
      <c r="AV667" s="13" t="s">
        <v>81</v>
      </c>
      <c r="AW667" s="13" t="s">
        <v>30</v>
      </c>
      <c r="AX667" s="13" t="s">
        <v>73</v>
      </c>
      <c r="AY667" s="239" t="s">
        <v>140</v>
      </c>
    </row>
    <row r="668" s="14" customFormat="1">
      <c r="A668" s="14"/>
      <c r="B668" s="240"/>
      <c r="C668" s="241"/>
      <c r="D668" s="231" t="s">
        <v>150</v>
      </c>
      <c r="E668" s="242" t="s">
        <v>1</v>
      </c>
      <c r="F668" s="243" t="s">
        <v>81</v>
      </c>
      <c r="G668" s="241"/>
      <c r="H668" s="244">
        <v>1</v>
      </c>
      <c r="I668" s="245"/>
      <c r="J668" s="241"/>
      <c r="K668" s="241"/>
      <c r="L668" s="246"/>
      <c r="M668" s="247"/>
      <c r="N668" s="248"/>
      <c r="O668" s="248"/>
      <c r="P668" s="248"/>
      <c r="Q668" s="248"/>
      <c r="R668" s="248"/>
      <c r="S668" s="248"/>
      <c r="T668" s="249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0" t="s">
        <v>150</v>
      </c>
      <c r="AU668" s="250" t="s">
        <v>148</v>
      </c>
      <c r="AV668" s="14" t="s">
        <v>148</v>
      </c>
      <c r="AW668" s="14" t="s">
        <v>30</v>
      </c>
      <c r="AX668" s="14" t="s">
        <v>73</v>
      </c>
      <c r="AY668" s="250" t="s">
        <v>140</v>
      </c>
    </row>
    <row r="669" s="15" customFormat="1">
      <c r="A669" s="15"/>
      <c r="B669" s="251"/>
      <c r="C669" s="252"/>
      <c r="D669" s="231" t="s">
        <v>150</v>
      </c>
      <c r="E669" s="253" t="s">
        <v>1</v>
      </c>
      <c r="F669" s="254" t="s">
        <v>153</v>
      </c>
      <c r="G669" s="252"/>
      <c r="H669" s="255">
        <v>2</v>
      </c>
      <c r="I669" s="256"/>
      <c r="J669" s="252"/>
      <c r="K669" s="252"/>
      <c r="L669" s="257"/>
      <c r="M669" s="258"/>
      <c r="N669" s="259"/>
      <c r="O669" s="259"/>
      <c r="P669" s="259"/>
      <c r="Q669" s="259"/>
      <c r="R669" s="259"/>
      <c r="S669" s="259"/>
      <c r="T669" s="260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61" t="s">
        <v>150</v>
      </c>
      <c r="AU669" s="261" t="s">
        <v>148</v>
      </c>
      <c r="AV669" s="15" t="s">
        <v>147</v>
      </c>
      <c r="AW669" s="15" t="s">
        <v>30</v>
      </c>
      <c r="AX669" s="15" t="s">
        <v>81</v>
      </c>
      <c r="AY669" s="261" t="s">
        <v>140</v>
      </c>
    </row>
    <row r="670" s="2" customFormat="1" ht="16.5" customHeight="1">
      <c r="A670" s="38"/>
      <c r="B670" s="39"/>
      <c r="C670" s="215" t="s">
        <v>802</v>
      </c>
      <c r="D670" s="215" t="s">
        <v>143</v>
      </c>
      <c r="E670" s="216" t="s">
        <v>803</v>
      </c>
      <c r="F670" s="217" t="s">
        <v>804</v>
      </c>
      <c r="G670" s="218" t="s">
        <v>611</v>
      </c>
      <c r="H670" s="219">
        <v>1</v>
      </c>
      <c r="I670" s="220"/>
      <c r="J670" s="221">
        <f>ROUND(I670*H670,2)</f>
        <v>0</v>
      </c>
      <c r="K670" s="222"/>
      <c r="L670" s="44"/>
      <c r="M670" s="223" t="s">
        <v>1</v>
      </c>
      <c r="N670" s="224" t="s">
        <v>39</v>
      </c>
      <c r="O670" s="91"/>
      <c r="P670" s="225">
        <f>O670*H670</f>
        <v>0</v>
      </c>
      <c r="Q670" s="225">
        <v>0</v>
      </c>
      <c r="R670" s="225">
        <f>Q670*H670</f>
        <v>0</v>
      </c>
      <c r="S670" s="225">
        <v>0.00085999999999999998</v>
      </c>
      <c r="T670" s="226">
        <f>S670*H670</f>
        <v>0.00085999999999999998</v>
      </c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R670" s="227" t="s">
        <v>447</v>
      </c>
      <c r="AT670" s="227" t="s">
        <v>143</v>
      </c>
      <c r="AU670" s="227" t="s">
        <v>148</v>
      </c>
      <c r="AY670" s="17" t="s">
        <v>140</v>
      </c>
      <c r="BE670" s="228">
        <f>IF(N670="základní",J670,0)</f>
        <v>0</v>
      </c>
      <c r="BF670" s="228">
        <f>IF(N670="snížená",J670,0)</f>
        <v>0</v>
      </c>
      <c r="BG670" s="228">
        <f>IF(N670="zákl. přenesená",J670,0)</f>
        <v>0</v>
      </c>
      <c r="BH670" s="228">
        <f>IF(N670="sníž. přenesená",J670,0)</f>
        <v>0</v>
      </c>
      <c r="BI670" s="228">
        <f>IF(N670="nulová",J670,0)</f>
        <v>0</v>
      </c>
      <c r="BJ670" s="17" t="s">
        <v>148</v>
      </c>
      <c r="BK670" s="228">
        <f>ROUND(I670*H670,2)</f>
        <v>0</v>
      </c>
      <c r="BL670" s="17" t="s">
        <v>447</v>
      </c>
      <c r="BM670" s="227" t="s">
        <v>805</v>
      </c>
    </row>
    <row r="671" s="13" customFormat="1">
      <c r="A671" s="13"/>
      <c r="B671" s="229"/>
      <c r="C671" s="230"/>
      <c r="D671" s="231" t="s">
        <v>150</v>
      </c>
      <c r="E671" s="232" t="s">
        <v>1</v>
      </c>
      <c r="F671" s="233" t="s">
        <v>493</v>
      </c>
      <c r="G671" s="230"/>
      <c r="H671" s="232" t="s">
        <v>1</v>
      </c>
      <c r="I671" s="234"/>
      <c r="J671" s="230"/>
      <c r="K671" s="230"/>
      <c r="L671" s="235"/>
      <c r="M671" s="236"/>
      <c r="N671" s="237"/>
      <c r="O671" s="237"/>
      <c r="P671" s="237"/>
      <c r="Q671" s="237"/>
      <c r="R671" s="237"/>
      <c r="S671" s="237"/>
      <c r="T671" s="238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9" t="s">
        <v>150</v>
      </c>
      <c r="AU671" s="239" t="s">
        <v>148</v>
      </c>
      <c r="AV671" s="13" t="s">
        <v>81</v>
      </c>
      <c r="AW671" s="13" t="s">
        <v>30</v>
      </c>
      <c r="AX671" s="13" t="s">
        <v>73</v>
      </c>
      <c r="AY671" s="239" t="s">
        <v>140</v>
      </c>
    </row>
    <row r="672" s="14" customFormat="1">
      <c r="A672" s="14"/>
      <c r="B672" s="240"/>
      <c r="C672" s="241"/>
      <c r="D672" s="231" t="s">
        <v>150</v>
      </c>
      <c r="E672" s="242" t="s">
        <v>1</v>
      </c>
      <c r="F672" s="243" t="s">
        <v>81</v>
      </c>
      <c r="G672" s="241"/>
      <c r="H672" s="244">
        <v>1</v>
      </c>
      <c r="I672" s="245"/>
      <c r="J672" s="241"/>
      <c r="K672" s="241"/>
      <c r="L672" s="246"/>
      <c r="M672" s="247"/>
      <c r="N672" s="248"/>
      <c r="O672" s="248"/>
      <c r="P672" s="248"/>
      <c r="Q672" s="248"/>
      <c r="R672" s="248"/>
      <c r="S672" s="248"/>
      <c r="T672" s="249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0" t="s">
        <v>150</v>
      </c>
      <c r="AU672" s="250" t="s">
        <v>148</v>
      </c>
      <c r="AV672" s="14" t="s">
        <v>148</v>
      </c>
      <c r="AW672" s="14" t="s">
        <v>30</v>
      </c>
      <c r="AX672" s="14" t="s">
        <v>81</v>
      </c>
      <c r="AY672" s="250" t="s">
        <v>140</v>
      </c>
    </row>
    <row r="673" s="2" customFormat="1" ht="24.15" customHeight="1">
      <c r="A673" s="38"/>
      <c r="B673" s="39"/>
      <c r="C673" s="215" t="s">
        <v>806</v>
      </c>
      <c r="D673" s="215" t="s">
        <v>143</v>
      </c>
      <c r="E673" s="216" t="s">
        <v>807</v>
      </c>
      <c r="F673" s="217" t="s">
        <v>808</v>
      </c>
      <c r="G673" s="218" t="s">
        <v>162</v>
      </c>
      <c r="H673" s="219">
        <v>1</v>
      </c>
      <c r="I673" s="220"/>
      <c r="J673" s="221">
        <f>ROUND(I673*H673,2)</f>
        <v>0</v>
      </c>
      <c r="K673" s="222"/>
      <c r="L673" s="44"/>
      <c r="M673" s="223" t="s">
        <v>1</v>
      </c>
      <c r="N673" s="224" t="s">
        <v>39</v>
      </c>
      <c r="O673" s="91"/>
      <c r="P673" s="225">
        <f>O673*H673</f>
        <v>0</v>
      </c>
      <c r="Q673" s="225">
        <v>4.0000000000000003E-05</v>
      </c>
      <c r="R673" s="225">
        <f>Q673*H673</f>
        <v>4.0000000000000003E-05</v>
      </c>
      <c r="S673" s="225">
        <v>0</v>
      </c>
      <c r="T673" s="226">
        <f>S673*H673</f>
        <v>0</v>
      </c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R673" s="227" t="s">
        <v>447</v>
      </c>
      <c r="AT673" s="227" t="s">
        <v>143</v>
      </c>
      <c r="AU673" s="227" t="s">
        <v>148</v>
      </c>
      <c r="AY673" s="17" t="s">
        <v>140</v>
      </c>
      <c r="BE673" s="228">
        <f>IF(N673="základní",J673,0)</f>
        <v>0</v>
      </c>
      <c r="BF673" s="228">
        <f>IF(N673="snížená",J673,0)</f>
        <v>0</v>
      </c>
      <c r="BG673" s="228">
        <f>IF(N673="zákl. přenesená",J673,0)</f>
        <v>0</v>
      </c>
      <c r="BH673" s="228">
        <f>IF(N673="sníž. přenesená",J673,0)</f>
        <v>0</v>
      </c>
      <c r="BI673" s="228">
        <f>IF(N673="nulová",J673,0)</f>
        <v>0</v>
      </c>
      <c r="BJ673" s="17" t="s">
        <v>148</v>
      </c>
      <c r="BK673" s="228">
        <f>ROUND(I673*H673,2)</f>
        <v>0</v>
      </c>
      <c r="BL673" s="17" t="s">
        <v>447</v>
      </c>
      <c r="BM673" s="227" t="s">
        <v>809</v>
      </c>
    </row>
    <row r="674" s="2" customFormat="1" ht="24.15" customHeight="1">
      <c r="A674" s="38"/>
      <c r="B674" s="39"/>
      <c r="C674" s="262" t="s">
        <v>810</v>
      </c>
      <c r="D674" s="262" t="s">
        <v>154</v>
      </c>
      <c r="E674" s="263" t="s">
        <v>811</v>
      </c>
      <c r="F674" s="264" t="s">
        <v>812</v>
      </c>
      <c r="G674" s="265" t="s">
        <v>162</v>
      </c>
      <c r="H674" s="266">
        <v>1</v>
      </c>
      <c r="I674" s="267"/>
      <c r="J674" s="268">
        <f>ROUND(I674*H674,2)</f>
        <v>0</v>
      </c>
      <c r="K674" s="269"/>
      <c r="L674" s="270"/>
      <c r="M674" s="271" t="s">
        <v>1</v>
      </c>
      <c r="N674" s="272" t="s">
        <v>39</v>
      </c>
      <c r="O674" s="91"/>
      <c r="P674" s="225">
        <f>O674*H674</f>
        <v>0</v>
      </c>
      <c r="Q674" s="225">
        <v>0.0011900000000000001</v>
      </c>
      <c r="R674" s="225">
        <f>Q674*H674</f>
        <v>0.0011900000000000001</v>
      </c>
      <c r="S674" s="225">
        <v>0</v>
      </c>
      <c r="T674" s="226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27" t="s">
        <v>359</v>
      </c>
      <c r="AT674" s="227" t="s">
        <v>154</v>
      </c>
      <c r="AU674" s="227" t="s">
        <v>148</v>
      </c>
      <c r="AY674" s="17" t="s">
        <v>140</v>
      </c>
      <c r="BE674" s="228">
        <f>IF(N674="základní",J674,0)</f>
        <v>0</v>
      </c>
      <c r="BF674" s="228">
        <f>IF(N674="snížená",J674,0)</f>
        <v>0</v>
      </c>
      <c r="BG674" s="228">
        <f>IF(N674="zákl. přenesená",J674,0)</f>
        <v>0</v>
      </c>
      <c r="BH674" s="228">
        <f>IF(N674="sníž. přenesená",J674,0)</f>
        <v>0</v>
      </c>
      <c r="BI674" s="228">
        <f>IF(N674="nulová",J674,0)</f>
        <v>0</v>
      </c>
      <c r="BJ674" s="17" t="s">
        <v>148</v>
      </c>
      <c r="BK674" s="228">
        <f>ROUND(I674*H674,2)</f>
        <v>0</v>
      </c>
      <c r="BL674" s="17" t="s">
        <v>447</v>
      </c>
      <c r="BM674" s="227" t="s">
        <v>813</v>
      </c>
    </row>
    <row r="675" s="14" customFormat="1">
      <c r="A675" s="14"/>
      <c r="B675" s="240"/>
      <c r="C675" s="241"/>
      <c r="D675" s="231" t="s">
        <v>150</v>
      </c>
      <c r="E675" s="242" t="s">
        <v>1</v>
      </c>
      <c r="F675" s="243" t="s">
        <v>81</v>
      </c>
      <c r="G675" s="241"/>
      <c r="H675" s="244">
        <v>1</v>
      </c>
      <c r="I675" s="245"/>
      <c r="J675" s="241"/>
      <c r="K675" s="241"/>
      <c r="L675" s="246"/>
      <c r="M675" s="247"/>
      <c r="N675" s="248"/>
      <c r="O675" s="248"/>
      <c r="P675" s="248"/>
      <c r="Q675" s="248"/>
      <c r="R675" s="248"/>
      <c r="S675" s="248"/>
      <c r="T675" s="249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0" t="s">
        <v>150</v>
      </c>
      <c r="AU675" s="250" t="s">
        <v>148</v>
      </c>
      <c r="AV675" s="14" t="s">
        <v>148</v>
      </c>
      <c r="AW675" s="14" t="s">
        <v>30</v>
      </c>
      <c r="AX675" s="14" t="s">
        <v>81</v>
      </c>
      <c r="AY675" s="250" t="s">
        <v>140</v>
      </c>
    </row>
    <row r="676" s="2" customFormat="1" ht="24.15" customHeight="1">
      <c r="A676" s="38"/>
      <c r="B676" s="39"/>
      <c r="C676" s="215" t="s">
        <v>814</v>
      </c>
      <c r="D676" s="215" t="s">
        <v>143</v>
      </c>
      <c r="E676" s="216" t="s">
        <v>815</v>
      </c>
      <c r="F676" s="217" t="s">
        <v>816</v>
      </c>
      <c r="G676" s="218" t="s">
        <v>162</v>
      </c>
      <c r="H676" s="219">
        <v>1</v>
      </c>
      <c r="I676" s="220"/>
      <c r="J676" s="221">
        <f>ROUND(I676*H676,2)</f>
        <v>0</v>
      </c>
      <c r="K676" s="222"/>
      <c r="L676" s="44"/>
      <c r="M676" s="223" t="s">
        <v>1</v>
      </c>
      <c r="N676" s="224" t="s">
        <v>39</v>
      </c>
      <c r="O676" s="91"/>
      <c r="P676" s="225">
        <f>O676*H676</f>
        <v>0</v>
      </c>
      <c r="Q676" s="225">
        <v>0.00013999999999999999</v>
      </c>
      <c r="R676" s="225">
        <f>Q676*H676</f>
        <v>0.00013999999999999999</v>
      </c>
      <c r="S676" s="225">
        <v>0</v>
      </c>
      <c r="T676" s="226">
        <f>S676*H676</f>
        <v>0</v>
      </c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R676" s="227" t="s">
        <v>447</v>
      </c>
      <c r="AT676" s="227" t="s">
        <v>143</v>
      </c>
      <c r="AU676" s="227" t="s">
        <v>148</v>
      </c>
      <c r="AY676" s="17" t="s">
        <v>140</v>
      </c>
      <c r="BE676" s="228">
        <f>IF(N676="základní",J676,0)</f>
        <v>0</v>
      </c>
      <c r="BF676" s="228">
        <f>IF(N676="snížená",J676,0)</f>
        <v>0</v>
      </c>
      <c r="BG676" s="228">
        <f>IF(N676="zákl. přenesená",J676,0)</f>
        <v>0</v>
      </c>
      <c r="BH676" s="228">
        <f>IF(N676="sníž. přenesená",J676,0)</f>
        <v>0</v>
      </c>
      <c r="BI676" s="228">
        <f>IF(N676="nulová",J676,0)</f>
        <v>0</v>
      </c>
      <c r="BJ676" s="17" t="s">
        <v>148</v>
      </c>
      <c r="BK676" s="228">
        <f>ROUND(I676*H676,2)</f>
        <v>0</v>
      </c>
      <c r="BL676" s="17" t="s">
        <v>447</v>
      </c>
      <c r="BM676" s="227" t="s">
        <v>817</v>
      </c>
    </row>
    <row r="677" s="2" customFormat="1" ht="24.15" customHeight="1">
      <c r="A677" s="38"/>
      <c r="B677" s="39"/>
      <c r="C677" s="262" t="s">
        <v>818</v>
      </c>
      <c r="D677" s="262" t="s">
        <v>154</v>
      </c>
      <c r="E677" s="263" t="s">
        <v>819</v>
      </c>
      <c r="F677" s="264" t="s">
        <v>820</v>
      </c>
      <c r="G677" s="265" t="s">
        <v>162</v>
      </c>
      <c r="H677" s="266">
        <v>1</v>
      </c>
      <c r="I677" s="267"/>
      <c r="J677" s="268">
        <f>ROUND(I677*H677,2)</f>
        <v>0</v>
      </c>
      <c r="K677" s="269"/>
      <c r="L677" s="270"/>
      <c r="M677" s="271" t="s">
        <v>1</v>
      </c>
      <c r="N677" s="272" t="s">
        <v>39</v>
      </c>
      <c r="O677" s="91"/>
      <c r="P677" s="225">
        <f>O677*H677</f>
        <v>0</v>
      </c>
      <c r="Q677" s="225">
        <v>0.0012999999999999999</v>
      </c>
      <c r="R677" s="225">
        <f>Q677*H677</f>
        <v>0.0012999999999999999</v>
      </c>
      <c r="S677" s="225">
        <v>0</v>
      </c>
      <c r="T677" s="226">
        <f>S677*H677</f>
        <v>0</v>
      </c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R677" s="227" t="s">
        <v>359</v>
      </c>
      <c r="AT677" s="227" t="s">
        <v>154</v>
      </c>
      <c r="AU677" s="227" t="s">
        <v>148</v>
      </c>
      <c r="AY677" s="17" t="s">
        <v>140</v>
      </c>
      <c r="BE677" s="228">
        <f>IF(N677="základní",J677,0)</f>
        <v>0</v>
      </c>
      <c r="BF677" s="228">
        <f>IF(N677="snížená",J677,0)</f>
        <v>0</v>
      </c>
      <c r="BG677" s="228">
        <f>IF(N677="zákl. přenesená",J677,0)</f>
        <v>0</v>
      </c>
      <c r="BH677" s="228">
        <f>IF(N677="sníž. přenesená",J677,0)</f>
        <v>0</v>
      </c>
      <c r="BI677" s="228">
        <f>IF(N677="nulová",J677,0)</f>
        <v>0</v>
      </c>
      <c r="BJ677" s="17" t="s">
        <v>148</v>
      </c>
      <c r="BK677" s="228">
        <f>ROUND(I677*H677,2)</f>
        <v>0</v>
      </c>
      <c r="BL677" s="17" t="s">
        <v>447</v>
      </c>
      <c r="BM677" s="227" t="s">
        <v>821</v>
      </c>
    </row>
    <row r="678" s="2" customFormat="1" ht="24.15" customHeight="1">
      <c r="A678" s="38"/>
      <c r="B678" s="39"/>
      <c r="C678" s="215" t="s">
        <v>822</v>
      </c>
      <c r="D678" s="215" t="s">
        <v>143</v>
      </c>
      <c r="E678" s="216" t="s">
        <v>823</v>
      </c>
      <c r="F678" s="217" t="s">
        <v>824</v>
      </c>
      <c r="G678" s="218" t="s">
        <v>162</v>
      </c>
      <c r="H678" s="219">
        <v>1</v>
      </c>
      <c r="I678" s="220"/>
      <c r="J678" s="221">
        <f>ROUND(I678*H678,2)</f>
        <v>0</v>
      </c>
      <c r="K678" s="222"/>
      <c r="L678" s="44"/>
      <c r="M678" s="223" t="s">
        <v>1</v>
      </c>
      <c r="N678" s="224" t="s">
        <v>39</v>
      </c>
      <c r="O678" s="91"/>
      <c r="P678" s="225">
        <f>O678*H678</f>
        <v>0</v>
      </c>
      <c r="Q678" s="225">
        <v>6.0000000000000002E-05</v>
      </c>
      <c r="R678" s="225">
        <f>Q678*H678</f>
        <v>6.0000000000000002E-05</v>
      </c>
      <c r="S678" s="225">
        <v>0</v>
      </c>
      <c r="T678" s="226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27" t="s">
        <v>447</v>
      </c>
      <c r="AT678" s="227" t="s">
        <v>143</v>
      </c>
      <c r="AU678" s="227" t="s">
        <v>148</v>
      </c>
      <c r="AY678" s="17" t="s">
        <v>140</v>
      </c>
      <c r="BE678" s="228">
        <f>IF(N678="základní",J678,0)</f>
        <v>0</v>
      </c>
      <c r="BF678" s="228">
        <f>IF(N678="snížená",J678,0)</f>
        <v>0</v>
      </c>
      <c r="BG678" s="228">
        <f>IF(N678="zákl. přenesená",J678,0)</f>
        <v>0</v>
      </c>
      <c r="BH678" s="228">
        <f>IF(N678="sníž. přenesená",J678,0)</f>
        <v>0</v>
      </c>
      <c r="BI678" s="228">
        <f>IF(N678="nulová",J678,0)</f>
        <v>0</v>
      </c>
      <c r="BJ678" s="17" t="s">
        <v>148</v>
      </c>
      <c r="BK678" s="228">
        <f>ROUND(I678*H678,2)</f>
        <v>0</v>
      </c>
      <c r="BL678" s="17" t="s">
        <v>447</v>
      </c>
      <c r="BM678" s="227" t="s">
        <v>825</v>
      </c>
    </row>
    <row r="679" s="13" customFormat="1">
      <c r="A679" s="13"/>
      <c r="B679" s="229"/>
      <c r="C679" s="230"/>
      <c r="D679" s="231" t="s">
        <v>150</v>
      </c>
      <c r="E679" s="232" t="s">
        <v>1</v>
      </c>
      <c r="F679" s="233" t="s">
        <v>492</v>
      </c>
      <c r="G679" s="230"/>
      <c r="H679" s="232" t="s">
        <v>1</v>
      </c>
      <c r="I679" s="234"/>
      <c r="J679" s="230"/>
      <c r="K679" s="230"/>
      <c r="L679" s="235"/>
      <c r="M679" s="236"/>
      <c r="N679" s="237"/>
      <c r="O679" s="237"/>
      <c r="P679" s="237"/>
      <c r="Q679" s="237"/>
      <c r="R679" s="237"/>
      <c r="S679" s="237"/>
      <c r="T679" s="238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9" t="s">
        <v>150</v>
      </c>
      <c r="AU679" s="239" t="s">
        <v>148</v>
      </c>
      <c r="AV679" s="13" t="s">
        <v>81</v>
      </c>
      <c r="AW679" s="13" t="s">
        <v>30</v>
      </c>
      <c r="AX679" s="13" t="s">
        <v>73</v>
      </c>
      <c r="AY679" s="239" t="s">
        <v>140</v>
      </c>
    </row>
    <row r="680" s="14" customFormat="1">
      <c r="A680" s="14"/>
      <c r="B680" s="240"/>
      <c r="C680" s="241"/>
      <c r="D680" s="231" t="s">
        <v>150</v>
      </c>
      <c r="E680" s="242" t="s">
        <v>1</v>
      </c>
      <c r="F680" s="243" t="s">
        <v>81</v>
      </c>
      <c r="G680" s="241"/>
      <c r="H680" s="244">
        <v>1</v>
      </c>
      <c r="I680" s="245"/>
      <c r="J680" s="241"/>
      <c r="K680" s="241"/>
      <c r="L680" s="246"/>
      <c r="M680" s="247"/>
      <c r="N680" s="248"/>
      <c r="O680" s="248"/>
      <c r="P680" s="248"/>
      <c r="Q680" s="248"/>
      <c r="R680" s="248"/>
      <c r="S680" s="248"/>
      <c r="T680" s="249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0" t="s">
        <v>150</v>
      </c>
      <c r="AU680" s="250" t="s">
        <v>148</v>
      </c>
      <c r="AV680" s="14" t="s">
        <v>148</v>
      </c>
      <c r="AW680" s="14" t="s">
        <v>30</v>
      </c>
      <c r="AX680" s="14" t="s">
        <v>73</v>
      </c>
      <c r="AY680" s="250" t="s">
        <v>140</v>
      </c>
    </row>
    <row r="681" s="15" customFormat="1">
      <c r="A681" s="15"/>
      <c r="B681" s="251"/>
      <c r="C681" s="252"/>
      <c r="D681" s="231" t="s">
        <v>150</v>
      </c>
      <c r="E681" s="253" t="s">
        <v>1</v>
      </c>
      <c r="F681" s="254" t="s">
        <v>153</v>
      </c>
      <c r="G681" s="252"/>
      <c r="H681" s="255">
        <v>1</v>
      </c>
      <c r="I681" s="256"/>
      <c r="J681" s="252"/>
      <c r="K681" s="252"/>
      <c r="L681" s="257"/>
      <c r="M681" s="258"/>
      <c r="N681" s="259"/>
      <c r="O681" s="259"/>
      <c r="P681" s="259"/>
      <c r="Q681" s="259"/>
      <c r="R681" s="259"/>
      <c r="S681" s="259"/>
      <c r="T681" s="260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61" t="s">
        <v>150</v>
      </c>
      <c r="AU681" s="261" t="s">
        <v>148</v>
      </c>
      <c r="AV681" s="15" t="s">
        <v>147</v>
      </c>
      <c r="AW681" s="15" t="s">
        <v>30</v>
      </c>
      <c r="AX681" s="15" t="s">
        <v>81</v>
      </c>
      <c r="AY681" s="261" t="s">
        <v>140</v>
      </c>
    </row>
    <row r="682" s="2" customFormat="1" ht="24.15" customHeight="1">
      <c r="A682" s="38"/>
      <c r="B682" s="39"/>
      <c r="C682" s="262" t="s">
        <v>826</v>
      </c>
      <c r="D682" s="262" t="s">
        <v>154</v>
      </c>
      <c r="E682" s="263" t="s">
        <v>827</v>
      </c>
      <c r="F682" s="264" t="s">
        <v>828</v>
      </c>
      <c r="G682" s="265" t="s">
        <v>162</v>
      </c>
      <c r="H682" s="266">
        <v>1</v>
      </c>
      <c r="I682" s="267"/>
      <c r="J682" s="268">
        <f>ROUND(I682*H682,2)</f>
        <v>0</v>
      </c>
      <c r="K682" s="269"/>
      <c r="L682" s="270"/>
      <c r="M682" s="271" t="s">
        <v>1</v>
      </c>
      <c r="N682" s="272" t="s">
        <v>39</v>
      </c>
      <c r="O682" s="91"/>
      <c r="P682" s="225">
        <f>O682*H682</f>
        <v>0</v>
      </c>
      <c r="Q682" s="225">
        <v>0.00014999999999999999</v>
      </c>
      <c r="R682" s="225">
        <f>Q682*H682</f>
        <v>0.00014999999999999999</v>
      </c>
      <c r="S682" s="225">
        <v>0</v>
      </c>
      <c r="T682" s="226">
        <f>S682*H682</f>
        <v>0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227" t="s">
        <v>359</v>
      </c>
      <c r="AT682" s="227" t="s">
        <v>154</v>
      </c>
      <c r="AU682" s="227" t="s">
        <v>148</v>
      </c>
      <c r="AY682" s="17" t="s">
        <v>140</v>
      </c>
      <c r="BE682" s="228">
        <f>IF(N682="základní",J682,0)</f>
        <v>0</v>
      </c>
      <c r="BF682" s="228">
        <f>IF(N682="snížená",J682,0)</f>
        <v>0</v>
      </c>
      <c r="BG682" s="228">
        <f>IF(N682="zákl. přenesená",J682,0)</f>
        <v>0</v>
      </c>
      <c r="BH682" s="228">
        <f>IF(N682="sníž. přenesená",J682,0)</f>
        <v>0</v>
      </c>
      <c r="BI682" s="228">
        <f>IF(N682="nulová",J682,0)</f>
        <v>0</v>
      </c>
      <c r="BJ682" s="17" t="s">
        <v>148</v>
      </c>
      <c r="BK682" s="228">
        <f>ROUND(I682*H682,2)</f>
        <v>0</v>
      </c>
      <c r="BL682" s="17" t="s">
        <v>447</v>
      </c>
      <c r="BM682" s="227" t="s">
        <v>829</v>
      </c>
    </row>
    <row r="683" s="2" customFormat="1" ht="16.5" customHeight="1">
      <c r="A683" s="38"/>
      <c r="B683" s="39"/>
      <c r="C683" s="215" t="s">
        <v>830</v>
      </c>
      <c r="D683" s="215" t="s">
        <v>143</v>
      </c>
      <c r="E683" s="216" t="s">
        <v>831</v>
      </c>
      <c r="F683" s="217" t="s">
        <v>832</v>
      </c>
      <c r="G683" s="218" t="s">
        <v>162</v>
      </c>
      <c r="H683" s="219">
        <v>3</v>
      </c>
      <c r="I683" s="220"/>
      <c r="J683" s="221">
        <f>ROUND(I683*H683,2)</f>
        <v>0</v>
      </c>
      <c r="K683" s="222"/>
      <c r="L683" s="44"/>
      <c r="M683" s="223" t="s">
        <v>1</v>
      </c>
      <c r="N683" s="224" t="s">
        <v>39</v>
      </c>
      <c r="O683" s="91"/>
      <c r="P683" s="225">
        <f>O683*H683</f>
        <v>0</v>
      </c>
      <c r="Q683" s="225">
        <v>0</v>
      </c>
      <c r="R683" s="225">
        <f>Q683*H683</f>
        <v>0</v>
      </c>
      <c r="S683" s="225">
        <v>0.00084999999999999995</v>
      </c>
      <c r="T683" s="226">
        <f>S683*H683</f>
        <v>0.0025499999999999997</v>
      </c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R683" s="227" t="s">
        <v>447</v>
      </c>
      <c r="AT683" s="227" t="s">
        <v>143</v>
      </c>
      <c r="AU683" s="227" t="s">
        <v>148</v>
      </c>
      <c r="AY683" s="17" t="s">
        <v>140</v>
      </c>
      <c r="BE683" s="228">
        <f>IF(N683="základní",J683,0)</f>
        <v>0</v>
      </c>
      <c r="BF683" s="228">
        <f>IF(N683="snížená",J683,0)</f>
        <v>0</v>
      </c>
      <c r="BG683" s="228">
        <f>IF(N683="zákl. přenesená",J683,0)</f>
        <v>0</v>
      </c>
      <c r="BH683" s="228">
        <f>IF(N683="sníž. přenesená",J683,0)</f>
        <v>0</v>
      </c>
      <c r="BI683" s="228">
        <f>IF(N683="nulová",J683,0)</f>
        <v>0</v>
      </c>
      <c r="BJ683" s="17" t="s">
        <v>148</v>
      </c>
      <c r="BK683" s="228">
        <f>ROUND(I683*H683,2)</f>
        <v>0</v>
      </c>
      <c r="BL683" s="17" t="s">
        <v>447</v>
      </c>
      <c r="BM683" s="227" t="s">
        <v>833</v>
      </c>
    </row>
    <row r="684" s="13" customFormat="1">
      <c r="A684" s="13"/>
      <c r="B684" s="229"/>
      <c r="C684" s="230"/>
      <c r="D684" s="231" t="s">
        <v>150</v>
      </c>
      <c r="E684" s="232" t="s">
        <v>1</v>
      </c>
      <c r="F684" s="233" t="s">
        <v>492</v>
      </c>
      <c r="G684" s="230"/>
      <c r="H684" s="232" t="s">
        <v>1</v>
      </c>
      <c r="I684" s="234"/>
      <c r="J684" s="230"/>
      <c r="K684" s="230"/>
      <c r="L684" s="235"/>
      <c r="M684" s="236"/>
      <c r="N684" s="237"/>
      <c r="O684" s="237"/>
      <c r="P684" s="237"/>
      <c r="Q684" s="237"/>
      <c r="R684" s="237"/>
      <c r="S684" s="237"/>
      <c r="T684" s="238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9" t="s">
        <v>150</v>
      </c>
      <c r="AU684" s="239" t="s">
        <v>148</v>
      </c>
      <c r="AV684" s="13" t="s">
        <v>81</v>
      </c>
      <c r="AW684" s="13" t="s">
        <v>30</v>
      </c>
      <c r="AX684" s="13" t="s">
        <v>73</v>
      </c>
      <c r="AY684" s="239" t="s">
        <v>140</v>
      </c>
    </row>
    <row r="685" s="14" customFormat="1">
      <c r="A685" s="14"/>
      <c r="B685" s="240"/>
      <c r="C685" s="241"/>
      <c r="D685" s="231" t="s">
        <v>150</v>
      </c>
      <c r="E685" s="242" t="s">
        <v>1</v>
      </c>
      <c r="F685" s="243" t="s">
        <v>81</v>
      </c>
      <c r="G685" s="241"/>
      <c r="H685" s="244">
        <v>1</v>
      </c>
      <c r="I685" s="245"/>
      <c r="J685" s="241"/>
      <c r="K685" s="241"/>
      <c r="L685" s="246"/>
      <c r="M685" s="247"/>
      <c r="N685" s="248"/>
      <c r="O685" s="248"/>
      <c r="P685" s="248"/>
      <c r="Q685" s="248"/>
      <c r="R685" s="248"/>
      <c r="S685" s="248"/>
      <c r="T685" s="249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0" t="s">
        <v>150</v>
      </c>
      <c r="AU685" s="250" t="s">
        <v>148</v>
      </c>
      <c r="AV685" s="14" t="s">
        <v>148</v>
      </c>
      <c r="AW685" s="14" t="s">
        <v>30</v>
      </c>
      <c r="AX685" s="14" t="s">
        <v>73</v>
      </c>
      <c r="AY685" s="250" t="s">
        <v>140</v>
      </c>
    </row>
    <row r="686" s="13" customFormat="1">
      <c r="A686" s="13"/>
      <c r="B686" s="229"/>
      <c r="C686" s="230"/>
      <c r="D686" s="231" t="s">
        <v>150</v>
      </c>
      <c r="E686" s="232" t="s">
        <v>1</v>
      </c>
      <c r="F686" s="233" t="s">
        <v>551</v>
      </c>
      <c r="G686" s="230"/>
      <c r="H686" s="232" t="s">
        <v>1</v>
      </c>
      <c r="I686" s="234"/>
      <c r="J686" s="230"/>
      <c r="K686" s="230"/>
      <c r="L686" s="235"/>
      <c r="M686" s="236"/>
      <c r="N686" s="237"/>
      <c r="O686" s="237"/>
      <c r="P686" s="237"/>
      <c r="Q686" s="237"/>
      <c r="R686" s="237"/>
      <c r="S686" s="237"/>
      <c r="T686" s="238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9" t="s">
        <v>150</v>
      </c>
      <c r="AU686" s="239" t="s">
        <v>148</v>
      </c>
      <c r="AV686" s="13" t="s">
        <v>81</v>
      </c>
      <c r="AW686" s="13" t="s">
        <v>30</v>
      </c>
      <c r="AX686" s="13" t="s">
        <v>73</v>
      </c>
      <c r="AY686" s="239" t="s">
        <v>140</v>
      </c>
    </row>
    <row r="687" s="14" customFormat="1">
      <c r="A687" s="14"/>
      <c r="B687" s="240"/>
      <c r="C687" s="241"/>
      <c r="D687" s="231" t="s">
        <v>150</v>
      </c>
      <c r="E687" s="242" t="s">
        <v>1</v>
      </c>
      <c r="F687" s="243" t="s">
        <v>81</v>
      </c>
      <c r="G687" s="241"/>
      <c r="H687" s="244">
        <v>1</v>
      </c>
      <c r="I687" s="245"/>
      <c r="J687" s="241"/>
      <c r="K687" s="241"/>
      <c r="L687" s="246"/>
      <c r="M687" s="247"/>
      <c r="N687" s="248"/>
      <c r="O687" s="248"/>
      <c r="P687" s="248"/>
      <c r="Q687" s="248"/>
      <c r="R687" s="248"/>
      <c r="S687" s="248"/>
      <c r="T687" s="249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0" t="s">
        <v>150</v>
      </c>
      <c r="AU687" s="250" t="s">
        <v>148</v>
      </c>
      <c r="AV687" s="14" t="s">
        <v>148</v>
      </c>
      <c r="AW687" s="14" t="s">
        <v>30</v>
      </c>
      <c r="AX687" s="14" t="s">
        <v>73</v>
      </c>
      <c r="AY687" s="250" t="s">
        <v>140</v>
      </c>
    </row>
    <row r="688" s="13" customFormat="1">
      <c r="A688" s="13"/>
      <c r="B688" s="229"/>
      <c r="C688" s="230"/>
      <c r="D688" s="231" t="s">
        <v>150</v>
      </c>
      <c r="E688" s="232" t="s">
        <v>1</v>
      </c>
      <c r="F688" s="233" t="s">
        <v>493</v>
      </c>
      <c r="G688" s="230"/>
      <c r="H688" s="232" t="s">
        <v>1</v>
      </c>
      <c r="I688" s="234"/>
      <c r="J688" s="230"/>
      <c r="K688" s="230"/>
      <c r="L688" s="235"/>
      <c r="M688" s="236"/>
      <c r="N688" s="237"/>
      <c r="O688" s="237"/>
      <c r="P688" s="237"/>
      <c r="Q688" s="237"/>
      <c r="R688" s="237"/>
      <c r="S688" s="237"/>
      <c r="T688" s="238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9" t="s">
        <v>150</v>
      </c>
      <c r="AU688" s="239" t="s">
        <v>148</v>
      </c>
      <c r="AV688" s="13" t="s">
        <v>81</v>
      </c>
      <c r="AW688" s="13" t="s">
        <v>30</v>
      </c>
      <c r="AX688" s="13" t="s">
        <v>73</v>
      </c>
      <c r="AY688" s="239" t="s">
        <v>140</v>
      </c>
    </row>
    <row r="689" s="14" customFormat="1">
      <c r="A689" s="14"/>
      <c r="B689" s="240"/>
      <c r="C689" s="241"/>
      <c r="D689" s="231" t="s">
        <v>150</v>
      </c>
      <c r="E689" s="242" t="s">
        <v>1</v>
      </c>
      <c r="F689" s="243" t="s">
        <v>81</v>
      </c>
      <c r="G689" s="241"/>
      <c r="H689" s="244">
        <v>1</v>
      </c>
      <c r="I689" s="245"/>
      <c r="J689" s="241"/>
      <c r="K689" s="241"/>
      <c r="L689" s="246"/>
      <c r="M689" s="247"/>
      <c r="N689" s="248"/>
      <c r="O689" s="248"/>
      <c r="P689" s="248"/>
      <c r="Q689" s="248"/>
      <c r="R689" s="248"/>
      <c r="S689" s="248"/>
      <c r="T689" s="249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0" t="s">
        <v>150</v>
      </c>
      <c r="AU689" s="250" t="s">
        <v>148</v>
      </c>
      <c r="AV689" s="14" t="s">
        <v>148</v>
      </c>
      <c r="AW689" s="14" t="s">
        <v>30</v>
      </c>
      <c r="AX689" s="14" t="s">
        <v>73</v>
      </c>
      <c r="AY689" s="250" t="s">
        <v>140</v>
      </c>
    </row>
    <row r="690" s="15" customFormat="1">
      <c r="A690" s="15"/>
      <c r="B690" s="251"/>
      <c r="C690" s="252"/>
      <c r="D690" s="231" t="s">
        <v>150</v>
      </c>
      <c r="E690" s="253" t="s">
        <v>1</v>
      </c>
      <c r="F690" s="254" t="s">
        <v>153</v>
      </c>
      <c r="G690" s="252"/>
      <c r="H690" s="255">
        <v>3</v>
      </c>
      <c r="I690" s="256"/>
      <c r="J690" s="252"/>
      <c r="K690" s="252"/>
      <c r="L690" s="257"/>
      <c r="M690" s="258"/>
      <c r="N690" s="259"/>
      <c r="O690" s="259"/>
      <c r="P690" s="259"/>
      <c r="Q690" s="259"/>
      <c r="R690" s="259"/>
      <c r="S690" s="259"/>
      <c r="T690" s="260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1" t="s">
        <v>150</v>
      </c>
      <c r="AU690" s="261" t="s">
        <v>148</v>
      </c>
      <c r="AV690" s="15" t="s">
        <v>147</v>
      </c>
      <c r="AW690" s="15" t="s">
        <v>30</v>
      </c>
      <c r="AX690" s="15" t="s">
        <v>81</v>
      </c>
      <c r="AY690" s="261" t="s">
        <v>140</v>
      </c>
    </row>
    <row r="691" s="2" customFormat="1" ht="21.75" customHeight="1">
      <c r="A691" s="38"/>
      <c r="B691" s="39"/>
      <c r="C691" s="215" t="s">
        <v>834</v>
      </c>
      <c r="D691" s="215" t="s">
        <v>143</v>
      </c>
      <c r="E691" s="216" t="s">
        <v>835</v>
      </c>
      <c r="F691" s="217" t="s">
        <v>836</v>
      </c>
      <c r="G691" s="218" t="s">
        <v>162</v>
      </c>
      <c r="H691" s="219">
        <v>1</v>
      </c>
      <c r="I691" s="220"/>
      <c r="J691" s="221">
        <f>ROUND(I691*H691,2)</f>
        <v>0</v>
      </c>
      <c r="K691" s="222"/>
      <c r="L691" s="44"/>
      <c r="M691" s="223" t="s">
        <v>1</v>
      </c>
      <c r="N691" s="224" t="s">
        <v>39</v>
      </c>
      <c r="O691" s="91"/>
      <c r="P691" s="225">
        <f>O691*H691</f>
        <v>0</v>
      </c>
      <c r="Q691" s="225">
        <v>0.00014999999999999999</v>
      </c>
      <c r="R691" s="225">
        <f>Q691*H691</f>
        <v>0.00014999999999999999</v>
      </c>
      <c r="S691" s="225">
        <v>0</v>
      </c>
      <c r="T691" s="226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27" t="s">
        <v>447</v>
      </c>
      <c r="AT691" s="227" t="s">
        <v>143</v>
      </c>
      <c r="AU691" s="227" t="s">
        <v>148</v>
      </c>
      <c r="AY691" s="17" t="s">
        <v>140</v>
      </c>
      <c r="BE691" s="228">
        <f>IF(N691="základní",J691,0)</f>
        <v>0</v>
      </c>
      <c r="BF691" s="228">
        <f>IF(N691="snížená",J691,0)</f>
        <v>0</v>
      </c>
      <c r="BG691" s="228">
        <f>IF(N691="zákl. přenesená",J691,0)</f>
        <v>0</v>
      </c>
      <c r="BH691" s="228">
        <f>IF(N691="sníž. přenesená",J691,0)</f>
        <v>0</v>
      </c>
      <c r="BI691" s="228">
        <f>IF(N691="nulová",J691,0)</f>
        <v>0</v>
      </c>
      <c r="BJ691" s="17" t="s">
        <v>148</v>
      </c>
      <c r="BK691" s="228">
        <f>ROUND(I691*H691,2)</f>
        <v>0</v>
      </c>
      <c r="BL691" s="17" t="s">
        <v>447</v>
      </c>
      <c r="BM691" s="227" t="s">
        <v>837</v>
      </c>
    </row>
    <row r="692" s="13" customFormat="1">
      <c r="A692" s="13"/>
      <c r="B692" s="229"/>
      <c r="C692" s="230"/>
      <c r="D692" s="231" t="s">
        <v>150</v>
      </c>
      <c r="E692" s="232" t="s">
        <v>1</v>
      </c>
      <c r="F692" s="233" t="s">
        <v>492</v>
      </c>
      <c r="G692" s="230"/>
      <c r="H692" s="232" t="s">
        <v>1</v>
      </c>
      <c r="I692" s="234"/>
      <c r="J692" s="230"/>
      <c r="K692" s="230"/>
      <c r="L692" s="235"/>
      <c r="M692" s="236"/>
      <c r="N692" s="237"/>
      <c r="O692" s="237"/>
      <c r="P692" s="237"/>
      <c r="Q692" s="237"/>
      <c r="R692" s="237"/>
      <c r="S692" s="237"/>
      <c r="T692" s="238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9" t="s">
        <v>150</v>
      </c>
      <c r="AU692" s="239" t="s">
        <v>148</v>
      </c>
      <c r="AV692" s="13" t="s">
        <v>81</v>
      </c>
      <c r="AW692" s="13" t="s">
        <v>30</v>
      </c>
      <c r="AX692" s="13" t="s">
        <v>73</v>
      </c>
      <c r="AY692" s="239" t="s">
        <v>140</v>
      </c>
    </row>
    <row r="693" s="14" customFormat="1">
      <c r="A693" s="14"/>
      <c r="B693" s="240"/>
      <c r="C693" s="241"/>
      <c r="D693" s="231" t="s">
        <v>150</v>
      </c>
      <c r="E693" s="242" t="s">
        <v>1</v>
      </c>
      <c r="F693" s="243" t="s">
        <v>81</v>
      </c>
      <c r="G693" s="241"/>
      <c r="H693" s="244">
        <v>1</v>
      </c>
      <c r="I693" s="245"/>
      <c r="J693" s="241"/>
      <c r="K693" s="241"/>
      <c r="L693" s="246"/>
      <c r="M693" s="247"/>
      <c r="N693" s="248"/>
      <c r="O693" s="248"/>
      <c r="P693" s="248"/>
      <c r="Q693" s="248"/>
      <c r="R693" s="248"/>
      <c r="S693" s="248"/>
      <c r="T693" s="249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0" t="s">
        <v>150</v>
      </c>
      <c r="AU693" s="250" t="s">
        <v>148</v>
      </c>
      <c r="AV693" s="14" t="s">
        <v>148</v>
      </c>
      <c r="AW693" s="14" t="s">
        <v>30</v>
      </c>
      <c r="AX693" s="14" t="s">
        <v>81</v>
      </c>
      <c r="AY693" s="250" t="s">
        <v>140</v>
      </c>
    </row>
    <row r="694" s="2" customFormat="1" ht="16.5" customHeight="1">
      <c r="A694" s="38"/>
      <c r="B694" s="39"/>
      <c r="C694" s="262" t="s">
        <v>838</v>
      </c>
      <c r="D694" s="262" t="s">
        <v>154</v>
      </c>
      <c r="E694" s="263" t="s">
        <v>839</v>
      </c>
      <c r="F694" s="264" t="s">
        <v>840</v>
      </c>
      <c r="G694" s="265" t="s">
        <v>162</v>
      </c>
      <c r="H694" s="266">
        <v>1</v>
      </c>
      <c r="I694" s="267"/>
      <c r="J694" s="268">
        <f>ROUND(I694*H694,2)</f>
        <v>0</v>
      </c>
      <c r="K694" s="269"/>
      <c r="L694" s="270"/>
      <c r="M694" s="271" t="s">
        <v>1</v>
      </c>
      <c r="N694" s="272" t="s">
        <v>39</v>
      </c>
      <c r="O694" s="91"/>
      <c r="P694" s="225">
        <f>O694*H694</f>
        <v>0</v>
      </c>
      <c r="Q694" s="225">
        <v>0.0012800000000000001</v>
      </c>
      <c r="R694" s="225">
        <f>Q694*H694</f>
        <v>0.0012800000000000001</v>
      </c>
      <c r="S694" s="225">
        <v>0</v>
      </c>
      <c r="T694" s="226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227" t="s">
        <v>157</v>
      </c>
      <c r="AT694" s="227" t="s">
        <v>154</v>
      </c>
      <c r="AU694" s="227" t="s">
        <v>148</v>
      </c>
      <c r="AY694" s="17" t="s">
        <v>140</v>
      </c>
      <c r="BE694" s="228">
        <f>IF(N694="základní",J694,0)</f>
        <v>0</v>
      </c>
      <c r="BF694" s="228">
        <f>IF(N694="snížená",J694,0)</f>
        <v>0</v>
      </c>
      <c r="BG694" s="228">
        <f>IF(N694="zákl. přenesená",J694,0)</f>
        <v>0</v>
      </c>
      <c r="BH694" s="228">
        <f>IF(N694="sníž. přenesená",J694,0)</f>
        <v>0</v>
      </c>
      <c r="BI694" s="228">
        <f>IF(N694="nulová",J694,0)</f>
        <v>0</v>
      </c>
      <c r="BJ694" s="17" t="s">
        <v>148</v>
      </c>
      <c r="BK694" s="228">
        <f>ROUND(I694*H694,2)</f>
        <v>0</v>
      </c>
      <c r="BL694" s="17" t="s">
        <v>147</v>
      </c>
      <c r="BM694" s="227" t="s">
        <v>841</v>
      </c>
    </row>
    <row r="695" s="2" customFormat="1" ht="24.15" customHeight="1">
      <c r="A695" s="38"/>
      <c r="B695" s="39"/>
      <c r="C695" s="215" t="s">
        <v>842</v>
      </c>
      <c r="D695" s="215" t="s">
        <v>143</v>
      </c>
      <c r="E695" s="216" t="s">
        <v>843</v>
      </c>
      <c r="F695" s="217" t="s">
        <v>844</v>
      </c>
      <c r="G695" s="218" t="s">
        <v>146</v>
      </c>
      <c r="H695" s="219">
        <v>0.17899999999999999</v>
      </c>
      <c r="I695" s="220"/>
      <c r="J695" s="221">
        <f>ROUND(I695*H695,2)</f>
        <v>0</v>
      </c>
      <c r="K695" s="222"/>
      <c r="L695" s="44"/>
      <c r="M695" s="223" t="s">
        <v>1</v>
      </c>
      <c r="N695" s="224" t="s">
        <v>39</v>
      </c>
      <c r="O695" s="91"/>
      <c r="P695" s="225">
        <f>O695*H695</f>
        <v>0</v>
      </c>
      <c r="Q695" s="225">
        <v>0</v>
      </c>
      <c r="R695" s="225">
        <f>Q695*H695</f>
        <v>0</v>
      </c>
      <c r="S695" s="225">
        <v>0</v>
      </c>
      <c r="T695" s="226">
        <f>S695*H695</f>
        <v>0</v>
      </c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R695" s="227" t="s">
        <v>447</v>
      </c>
      <c r="AT695" s="227" t="s">
        <v>143</v>
      </c>
      <c r="AU695" s="227" t="s">
        <v>148</v>
      </c>
      <c r="AY695" s="17" t="s">
        <v>140</v>
      </c>
      <c r="BE695" s="228">
        <f>IF(N695="základní",J695,0)</f>
        <v>0</v>
      </c>
      <c r="BF695" s="228">
        <f>IF(N695="snížená",J695,0)</f>
        <v>0</v>
      </c>
      <c r="BG695" s="228">
        <f>IF(N695="zákl. přenesená",J695,0)</f>
        <v>0</v>
      </c>
      <c r="BH695" s="228">
        <f>IF(N695="sníž. přenesená",J695,0)</f>
        <v>0</v>
      </c>
      <c r="BI695" s="228">
        <f>IF(N695="nulová",J695,0)</f>
        <v>0</v>
      </c>
      <c r="BJ695" s="17" t="s">
        <v>148</v>
      </c>
      <c r="BK695" s="228">
        <f>ROUND(I695*H695,2)</f>
        <v>0</v>
      </c>
      <c r="BL695" s="17" t="s">
        <v>447</v>
      </c>
      <c r="BM695" s="227" t="s">
        <v>845</v>
      </c>
    </row>
    <row r="696" s="2" customFormat="1" ht="33" customHeight="1">
      <c r="A696" s="38"/>
      <c r="B696" s="39"/>
      <c r="C696" s="215" t="s">
        <v>846</v>
      </c>
      <c r="D696" s="215" t="s">
        <v>143</v>
      </c>
      <c r="E696" s="216" t="s">
        <v>847</v>
      </c>
      <c r="F696" s="217" t="s">
        <v>848</v>
      </c>
      <c r="G696" s="218" t="s">
        <v>146</v>
      </c>
      <c r="H696" s="219">
        <v>0.35799999999999998</v>
      </c>
      <c r="I696" s="220"/>
      <c r="J696" s="221">
        <f>ROUND(I696*H696,2)</f>
        <v>0</v>
      </c>
      <c r="K696" s="222"/>
      <c r="L696" s="44"/>
      <c r="M696" s="223" t="s">
        <v>1</v>
      </c>
      <c r="N696" s="224" t="s">
        <v>39</v>
      </c>
      <c r="O696" s="91"/>
      <c r="P696" s="225">
        <f>O696*H696</f>
        <v>0</v>
      </c>
      <c r="Q696" s="225">
        <v>0</v>
      </c>
      <c r="R696" s="225">
        <f>Q696*H696</f>
        <v>0</v>
      </c>
      <c r="S696" s="225">
        <v>0</v>
      </c>
      <c r="T696" s="226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27" t="s">
        <v>447</v>
      </c>
      <c r="AT696" s="227" t="s">
        <v>143</v>
      </c>
      <c r="AU696" s="227" t="s">
        <v>148</v>
      </c>
      <c r="AY696" s="17" t="s">
        <v>140</v>
      </c>
      <c r="BE696" s="228">
        <f>IF(N696="základní",J696,0)</f>
        <v>0</v>
      </c>
      <c r="BF696" s="228">
        <f>IF(N696="snížená",J696,0)</f>
        <v>0</v>
      </c>
      <c r="BG696" s="228">
        <f>IF(N696="zákl. přenesená",J696,0)</f>
        <v>0</v>
      </c>
      <c r="BH696" s="228">
        <f>IF(N696="sníž. přenesená",J696,0)</f>
        <v>0</v>
      </c>
      <c r="BI696" s="228">
        <f>IF(N696="nulová",J696,0)</f>
        <v>0</v>
      </c>
      <c r="BJ696" s="17" t="s">
        <v>148</v>
      </c>
      <c r="BK696" s="228">
        <f>ROUND(I696*H696,2)</f>
        <v>0</v>
      </c>
      <c r="BL696" s="17" t="s">
        <v>447</v>
      </c>
      <c r="BM696" s="227" t="s">
        <v>849</v>
      </c>
    </row>
    <row r="697" s="14" customFormat="1">
      <c r="A697" s="14"/>
      <c r="B697" s="240"/>
      <c r="C697" s="241"/>
      <c r="D697" s="231" t="s">
        <v>150</v>
      </c>
      <c r="E697" s="241"/>
      <c r="F697" s="243" t="s">
        <v>850</v>
      </c>
      <c r="G697" s="241"/>
      <c r="H697" s="244">
        <v>0.35799999999999998</v>
      </c>
      <c r="I697" s="245"/>
      <c r="J697" s="241"/>
      <c r="K697" s="241"/>
      <c r="L697" s="246"/>
      <c r="M697" s="247"/>
      <c r="N697" s="248"/>
      <c r="O697" s="248"/>
      <c r="P697" s="248"/>
      <c r="Q697" s="248"/>
      <c r="R697" s="248"/>
      <c r="S697" s="248"/>
      <c r="T697" s="249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0" t="s">
        <v>150</v>
      </c>
      <c r="AU697" s="250" t="s">
        <v>148</v>
      </c>
      <c r="AV697" s="14" t="s">
        <v>148</v>
      </c>
      <c r="AW697" s="14" t="s">
        <v>4</v>
      </c>
      <c r="AX697" s="14" t="s">
        <v>81</v>
      </c>
      <c r="AY697" s="250" t="s">
        <v>140</v>
      </c>
    </row>
    <row r="698" s="12" customFormat="1" ht="22.8" customHeight="1">
      <c r="A698" s="12"/>
      <c r="B698" s="199"/>
      <c r="C698" s="200"/>
      <c r="D698" s="201" t="s">
        <v>72</v>
      </c>
      <c r="E698" s="213" t="s">
        <v>851</v>
      </c>
      <c r="F698" s="213" t="s">
        <v>852</v>
      </c>
      <c r="G698" s="200"/>
      <c r="H698" s="200"/>
      <c r="I698" s="203"/>
      <c r="J698" s="214">
        <f>BK698</f>
        <v>0</v>
      </c>
      <c r="K698" s="200"/>
      <c r="L698" s="205"/>
      <c r="M698" s="206"/>
      <c r="N698" s="207"/>
      <c r="O698" s="207"/>
      <c r="P698" s="208">
        <f>SUM(P699:P704)</f>
        <v>0</v>
      </c>
      <c r="Q698" s="207"/>
      <c r="R698" s="208">
        <f>SUM(R699:R704)</f>
        <v>0.0091500000000000019</v>
      </c>
      <c r="S698" s="207"/>
      <c r="T698" s="209">
        <f>SUM(T699:T704)</f>
        <v>0</v>
      </c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R698" s="210" t="s">
        <v>148</v>
      </c>
      <c r="AT698" s="211" t="s">
        <v>72</v>
      </c>
      <c r="AU698" s="211" t="s">
        <v>81</v>
      </c>
      <c r="AY698" s="210" t="s">
        <v>140</v>
      </c>
      <c r="BK698" s="212">
        <f>SUM(BK699:BK704)</f>
        <v>0</v>
      </c>
    </row>
    <row r="699" s="2" customFormat="1" ht="37.8" customHeight="1">
      <c r="A699" s="38"/>
      <c r="B699" s="39"/>
      <c r="C699" s="215" t="s">
        <v>853</v>
      </c>
      <c r="D699" s="215" t="s">
        <v>143</v>
      </c>
      <c r="E699" s="216" t="s">
        <v>854</v>
      </c>
      <c r="F699" s="217" t="s">
        <v>855</v>
      </c>
      <c r="G699" s="218" t="s">
        <v>611</v>
      </c>
      <c r="H699" s="219">
        <v>1</v>
      </c>
      <c r="I699" s="220"/>
      <c r="J699" s="221">
        <f>ROUND(I699*H699,2)</f>
        <v>0</v>
      </c>
      <c r="K699" s="222"/>
      <c r="L699" s="44"/>
      <c r="M699" s="223" t="s">
        <v>1</v>
      </c>
      <c r="N699" s="224" t="s">
        <v>39</v>
      </c>
      <c r="O699" s="91"/>
      <c r="P699" s="225">
        <f>O699*H699</f>
        <v>0</v>
      </c>
      <c r="Q699" s="225">
        <v>0.0085000000000000006</v>
      </c>
      <c r="R699" s="225">
        <f>Q699*H699</f>
        <v>0.0085000000000000006</v>
      </c>
      <c r="S699" s="225">
        <v>0</v>
      </c>
      <c r="T699" s="226">
        <f>S699*H699</f>
        <v>0</v>
      </c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27" t="s">
        <v>447</v>
      </c>
      <c r="AT699" s="227" t="s">
        <v>143</v>
      </c>
      <c r="AU699" s="227" t="s">
        <v>148</v>
      </c>
      <c r="AY699" s="17" t="s">
        <v>140</v>
      </c>
      <c r="BE699" s="228">
        <f>IF(N699="základní",J699,0)</f>
        <v>0</v>
      </c>
      <c r="BF699" s="228">
        <f>IF(N699="snížená",J699,0)</f>
        <v>0</v>
      </c>
      <c r="BG699" s="228">
        <f>IF(N699="zákl. přenesená",J699,0)</f>
        <v>0</v>
      </c>
      <c r="BH699" s="228">
        <f>IF(N699="sníž. přenesená",J699,0)</f>
        <v>0</v>
      </c>
      <c r="BI699" s="228">
        <f>IF(N699="nulová",J699,0)</f>
        <v>0</v>
      </c>
      <c r="BJ699" s="17" t="s">
        <v>148</v>
      </c>
      <c r="BK699" s="228">
        <f>ROUND(I699*H699,2)</f>
        <v>0</v>
      </c>
      <c r="BL699" s="17" t="s">
        <v>447</v>
      </c>
      <c r="BM699" s="227" t="s">
        <v>856</v>
      </c>
    </row>
    <row r="700" s="2" customFormat="1" ht="16.5" customHeight="1">
      <c r="A700" s="38"/>
      <c r="B700" s="39"/>
      <c r="C700" s="215" t="s">
        <v>857</v>
      </c>
      <c r="D700" s="215" t="s">
        <v>143</v>
      </c>
      <c r="E700" s="216" t="s">
        <v>858</v>
      </c>
      <c r="F700" s="217" t="s">
        <v>859</v>
      </c>
      <c r="G700" s="218" t="s">
        <v>611</v>
      </c>
      <c r="H700" s="219">
        <v>1</v>
      </c>
      <c r="I700" s="220"/>
      <c r="J700" s="221">
        <f>ROUND(I700*H700,2)</f>
        <v>0</v>
      </c>
      <c r="K700" s="222"/>
      <c r="L700" s="44"/>
      <c r="M700" s="223" t="s">
        <v>1</v>
      </c>
      <c r="N700" s="224" t="s">
        <v>39</v>
      </c>
      <c r="O700" s="91"/>
      <c r="P700" s="225">
        <f>O700*H700</f>
        <v>0</v>
      </c>
      <c r="Q700" s="225">
        <v>0.00014999999999999999</v>
      </c>
      <c r="R700" s="225">
        <f>Q700*H700</f>
        <v>0.00014999999999999999</v>
      </c>
      <c r="S700" s="225">
        <v>0</v>
      </c>
      <c r="T700" s="226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227" t="s">
        <v>447</v>
      </c>
      <c r="AT700" s="227" t="s">
        <v>143</v>
      </c>
      <c r="AU700" s="227" t="s">
        <v>148</v>
      </c>
      <c r="AY700" s="17" t="s">
        <v>140</v>
      </c>
      <c r="BE700" s="228">
        <f>IF(N700="základní",J700,0)</f>
        <v>0</v>
      </c>
      <c r="BF700" s="228">
        <f>IF(N700="snížená",J700,0)</f>
        <v>0</v>
      </c>
      <c r="BG700" s="228">
        <f>IF(N700="zákl. přenesená",J700,0)</f>
        <v>0</v>
      </c>
      <c r="BH700" s="228">
        <f>IF(N700="sníž. přenesená",J700,0)</f>
        <v>0</v>
      </c>
      <c r="BI700" s="228">
        <f>IF(N700="nulová",J700,0)</f>
        <v>0</v>
      </c>
      <c r="BJ700" s="17" t="s">
        <v>148</v>
      </c>
      <c r="BK700" s="228">
        <f>ROUND(I700*H700,2)</f>
        <v>0</v>
      </c>
      <c r="BL700" s="17" t="s">
        <v>447</v>
      </c>
      <c r="BM700" s="227" t="s">
        <v>860</v>
      </c>
    </row>
    <row r="701" s="2" customFormat="1" ht="16.5" customHeight="1">
      <c r="A701" s="38"/>
      <c r="B701" s="39"/>
      <c r="C701" s="215" t="s">
        <v>861</v>
      </c>
      <c r="D701" s="215" t="s">
        <v>143</v>
      </c>
      <c r="E701" s="216" t="s">
        <v>862</v>
      </c>
      <c r="F701" s="217" t="s">
        <v>863</v>
      </c>
      <c r="G701" s="218" t="s">
        <v>611</v>
      </c>
      <c r="H701" s="219">
        <v>1</v>
      </c>
      <c r="I701" s="220"/>
      <c r="J701" s="221">
        <f>ROUND(I701*H701,2)</f>
        <v>0</v>
      </c>
      <c r="K701" s="222"/>
      <c r="L701" s="44"/>
      <c r="M701" s="223" t="s">
        <v>1</v>
      </c>
      <c r="N701" s="224" t="s">
        <v>39</v>
      </c>
      <c r="O701" s="91"/>
      <c r="P701" s="225">
        <f>O701*H701</f>
        <v>0</v>
      </c>
      <c r="Q701" s="225">
        <v>0.00050000000000000001</v>
      </c>
      <c r="R701" s="225">
        <f>Q701*H701</f>
        <v>0.00050000000000000001</v>
      </c>
      <c r="S701" s="225">
        <v>0</v>
      </c>
      <c r="T701" s="226">
        <f>S701*H701</f>
        <v>0</v>
      </c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R701" s="227" t="s">
        <v>447</v>
      </c>
      <c r="AT701" s="227" t="s">
        <v>143</v>
      </c>
      <c r="AU701" s="227" t="s">
        <v>148</v>
      </c>
      <c r="AY701" s="17" t="s">
        <v>140</v>
      </c>
      <c r="BE701" s="228">
        <f>IF(N701="základní",J701,0)</f>
        <v>0</v>
      </c>
      <c r="BF701" s="228">
        <f>IF(N701="snížená",J701,0)</f>
        <v>0</v>
      </c>
      <c r="BG701" s="228">
        <f>IF(N701="zákl. přenesená",J701,0)</f>
        <v>0</v>
      </c>
      <c r="BH701" s="228">
        <f>IF(N701="sníž. přenesená",J701,0)</f>
        <v>0</v>
      </c>
      <c r="BI701" s="228">
        <f>IF(N701="nulová",J701,0)</f>
        <v>0</v>
      </c>
      <c r="BJ701" s="17" t="s">
        <v>148</v>
      </c>
      <c r="BK701" s="228">
        <f>ROUND(I701*H701,2)</f>
        <v>0</v>
      </c>
      <c r="BL701" s="17" t="s">
        <v>447</v>
      </c>
      <c r="BM701" s="227" t="s">
        <v>864</v>
      </c>
    </row>
    <row r="702" s="2" customFormat="1" ht="24.15" customHeight="1">
      <c r="A702" s="38"/>
      <c r="B702" s="39"/>
      <c r="C702" s="215" t="s">
        <v>865</v>
      </c>
      <c r="D702" s="215" t="s">
        <v>143</v>
      </c>
      <c r="E702" s="216" t="s">
        <v>866</v>
      </c>
      <c r="F702" s="217" t="s">
        <v>867</v>
      </c>
      <c r="G702" s="218" t="s">
        <v>146</v>
      </c>
      <c r="H702" s="219">
        <v>0.0089999999999999993</v>
      </c>
      <c r="I702" s="220"/>
      <c r="J702" s="221">
        <f>ROUND(I702*H702,2)</f>
        <v>0</v>
      </c>
      <c r="K702" s="222"/>
      <c r="L702" s="44"/>
      <c r="M702" s="223" t="s">
        <v>1</v>
      </c>
      <c r="N702" s="224" t="s">
        <v>39</v>
      </c>
      <c r="O702" s="91"/>
      <c r="P702" s="225">
        <f>O702*H702</f>
        <v>0</v>
      </c>
      <c r="Q702" s="225">
        <v>0</v>
      </c>
      <c r="R702" s="225">
        <f>Q702*H702</f>
        <v>0</v>
      </c>
      <c r="S702" s="225">
        <v>0</v>
      </c>
      <c r="T702" s="226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27" t="s">
        <v>447</v>
      </c>
      <c r="AT702" s="227" t="s">
        <v>143</v>
      </c>
      <c r="AU702" s="227" t="s">
        <v>148</v>
      </c>
      <c r="AY702" s="17" t="s">
        <v>140</v>
      </c>
      <c r="BE702" s="228">
        <f>IF(N702="základní",J702,0)</f>
        <v>0</v>
      </c>
      <c r="BF702" s="228">
        <f>IF(N702="snížená",J702,0)</f>
        <v>0</v>
      </c>
      <c r="BG702" s="228">
        <f>IF(N702="zákl. přenesená",J702,0)</f>
        <v>0</v>
      </c>
      <c r="BH702" s="228">
        <f>IF(N702="sníž. přenesená",J702,0)</f>
        <v>0</v>
      </c>
      <c r="BI702" s="228">
        <f>IF(N702="nulová",J702,0)</f>
        <v>0</v>
      </c>
      <c r="BJ702" s="17" t="s">
        <v>148</v>
      </c>
      <c r="BK702" s="228">
        <f>ROUND(I702*H702,2)</f>
        <v>0</v>
      </c>
      <c r="BL702" s="17" t="s">
        <v>447</v>
      </c>
      <c r="BM702" s="227" t="s">
        <v>868</v>
      </c>
    </row>
    <row r="703" s="2" customFormat="1" ht="33" customHeight="1">
      <c r="A703" s="38"/>
      <c r="B703" s="39"/>
      <c r="C703" s="215" t="s">
        <v>869</v>
      </c>
      <c r="D703" s="215" t="s">
        <v>143</v>
      </c>
      <c r="E703" s="216" t="s">
        <v>870</v>
      </c>
      <c r="F703" s="217" t="s">
        <v>871</v>
      </c>
      <c r="G703" s="218" t="s">
        <v>146</v>
      </c>
      <c r="H703" s="219">
        <v>0.017999999999999999</v>
      </c>
      <c r="I703" s="220"/>
      <c r="J703" s="221">
        <f>ROUND(I703*H703,2)</f>
        <v>0</v>
      </c>
      <c r="K703" s="222"/>
      <c r="L703" s="44"/>
      <c r="M703" s="223" t="s">
        <v>1</v>
      </c>
      <c r="N703" s="224" t="s">
        <v>39</v>
      </c>
      <c r="O703" s="91"/>
      <c r="P703" s="225">
        <f>O703*H703</f>
        <v>0</v>
      </c>
      <c r="Q703" s="225">
        <v>0</v>
      </c>
      <c r="R703" s="225">
        <f>Q703*H703</f>
        <v>0</v>
      </c>
      <c r="S703" s="225">
        <v>0</v>
      </c>
      <c r="T703" s="226">
        <f>S703*H703</f>
        <v>0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227" t="s">
        <v>447</v>
      </c>
      <c r="AT703" s="227" t="s">
        <v>143</v>
      </c>
      <c r="AU703" s="227" t="s">
        <v>148</v>
      </c>
      <c r="AY703" s="17" t="s">
        <v>140</v>
      </c>
      <c r="BE703" s="228">
        <f>IF(N703="základní",J703,0)</f>
        <v>0</v>
      </c>
      <c r="BF703" s="228">
        <f>IF(N703="snížená",J703,0)</f>
        <v>0</v>
      </c>
      <c r="BG703" s="228">
        <f>IF(N703="zákl. přenesená",J703,0)</f>
        <v>0</v>
      </c>
      <c r="BH703" s="228">
        <f>IF(N703="sníž. přenesená",J703,0)</f>
        <v>0</v>
      </c>
      <c r="BI703" s="228">
        <f>IF(N703="nulová",J703,0)</f>
        <v>0</v>
      </c>
      <c r="BJ703" s="17" t="s">
        <v>148</v>
      </c>
      <c r="BK703" s="228">
        <f>ROUND(I703*H703,2)</f>
        <v>0</v>
      </c>
      <c r="BL703" s="17" t="s">
        <v>447</v>
      </c>
      <c r="BM703" s="227" t="s">
        <v>872</v>
      </c>
    </row>
    <row r="704" s="14" customFormat="1">
      <c r="A704" s="14"/>
      <c r="B704" s="240"/>
      <c r="C704" s="241"/>
      <c r="D704" s="231" t="s">
        <v>150</v>
      </c>
      <c r="E704" s="241"/>
      <c r="F704" s="243" t="s">
        <v>873</v>
      </c>
      <c r="G704" s="241"/>
      <c r="H704" s="244">
        <v>0.017999999999999999</v>
      </c>
      <c r="I704" s="245"/>
      <c r="J704" s="241"/>
      <c r="K704" s="241"/>
      <c r="L704" s="246"/>
      <c r="M704" s="247"/>
      <c r="N704" s="248"/>
      <c r="O704" s="248"/>
      <c r="P704" s="248"/>
      <c r="Q704" s="248"/>
      <c r="R704" s="248"/>
      <c r="S704" s="248"/>
      <c r="T704" s="249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0" t="s">
        <v>150</v>
      </c>
      <c r="AU704" s="250" t="s">
        <v>148</v>
      </c>
      <c r="AV704" s="14" t="s">
        <v>148</v>
      </c>
      <c r="AW704" s="14" t="s">
        <v>4</v>
      </c>
      <c r="AX704" s="14" t="s">
        <v>81</v>
      </c>
      <c r="AY704" s="250" t="s">
        <v>140</v>
      </c>
    </row>
    <row r="705" s="12" customFormat="1" ht="22.8" customHeight="1">
      <c r="A705" s="12"/>
      <c r="B705" s="199"/>
      <c r="C705" s="200"/>
      <c r="D705" s="201" t="s">
        <v>72</v>
      </c>
      <c r="E705" s="213" t="s">
        <v>874</v>
      </c>
      <c r="F705" s="213" t="s">
        <v>875</v>
      </c>
      <c r="G705" s="200"/>
      <c r="H705" s="200"/>
      <c r="I705" s="203"/>
      <c r="J705" s="214">
        <f>BK705</f>
        <v>0</v>
      </c>
      <c r="K705" s="200"/>
      <c r="L705" s="205"/>
      <c r="M705" s="206"/>
      <c r="N705" s="207"/>
      <c r="O705" s="207"/>
      <c r="P705" s="208">
        <f>SUM(P706:P709)</f>
        <v>0</v>
      </c>
      <c r="Q705" s="207"/>
      <c r="R705" s="208">
        <f>SUM(R706:R709)</f>
        <v>0.0080000000000000002</v>
      </c>
      <c r="S705" s="207"/>
      <c r="T705" s="209">
        <f>SUM(T706:T709)</f>
        <v>0</v>
      </c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R705" s="210" t="s">
        <v>148</v>
      </c>
      <c r="AT705" s="211" t="s">
        <v>72</v>
      </c>
      <c r="AU705" s="211" t="s">
        <v>81</v>
      </c>
      <c r="AY705" s="210" t="s">
        <v>140</v>
      </c>
      <c r="BK705" s="212">
        <f>SUM(BK706:BK709)</f>
        <v>0</v>
      </c>
    </row>
    <row r="706" s="2" customFormat="1" ht="24.15" customHeight="1">
      <c r="A706" s="38"/>
      <c r="B706" s="39"/>
      <c r="C706" s="215" t="s">
        <v>876</v>
      </c>
      <c r="D706" s="215" t="s">
        <v>143</v>
      </c>
      <c r="E706" s="216" t="s">
        <v>877</v>
      </c>
      <c r="F706" s="217" t="s">
        <v>878</v>
      </c>
      <c r="G706" s="218" t="s">
        <v>162</v>
      </c>
      <c r="H706" s="219">
        <v>4</v>
      </c>
      <c r="I706" s="220"/>
      <c r="J706" s="221">
        <f>ROUND(I706*H706,2)</f>
        <v>0</v>
      </c>
      <c r="K706" s="222"/>
      <c r="L706" s="44"/>
      <c r="M706" s="223" t="s">
        <v>1</v>
      </c>
      <c r="N706" s="224" t="s">
        <v>39</v>
      </c>
      <c r="O706" s="91"/>
      <c r="P706" s="225">
        <f>O706*H706</f>
        <v>0</v>
      </c>
      <c r="Q706" s="225">
        <v>0.002</v>
      </c>
      <c r="R706" s="225">
        <f>Q706*H706</f>
        <v>0.0080000000000000002</v>
      </c>
      <c r="S706" s="225">
        <v>0</v>
      </c>
      <c r="T706" s="226">
        <f>S706*H706</f>
        <v>0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227" t="s">
        <v>447</v>
      </c>
      <c r="AT706" s="227" t="s">
        <v>143</v>
      </c>
      <c r="AU706" s="227" t="s">
        <v>148</v>
      </c>
      <c r="AY706" s="17" t="s">
        <v>140</v>
      </c>
      <c r="BE706" s="228">
        <f>IF(N706="základní",J706,0)</f>
        <v>0</v>
      </c>
      <c r="BF706" s="228">
        <f>IF(N706="snížená",J706,0)</f>
        <v>0</v>
      </c>
      <c r="BG706" s="228">
        <f>IF(N706="zákl. přenesená",J706,0)</f>
        <v>0</v>
      </c>
      <c r="BH706" s="228">
        <f>IF(N706="sníž. přenesená",J706,0)</f>
        <v>0</v>
      </c>
      <c r="BI706" s="228">
        <f>IF(N706="nulová",J706,0)</f>
        <v>0</v>
      </c>
      <c r="BJ706" s="17" t="s">
        <v>148</v>
      </c>
      <c r="BK706" s="228">
        <f>ROUND(I706*H706,2)</f>
        <v>0</v>
      </c>
      <c r="BL706" s="17" t="s">
        <v>447</v>
      </c>
      <c r="BM706" s="227" t="s">
        <v>879</v>
      </c>
    </row>
    <row r="707" s="2" customFormat="1" ht="24.15" customHeight="1">
      <c r="A707" s="38"/>
      <c r="B707" s="39"/>
      <c r="C707" s="215" t="s">
        <v>880</v>
      </c>
      <c r="D707" s="215" t="s">
        <v>143</v>
      </c>
      <c r="E707" s="216" t="s">
        <v>881</v>
      </c>
      <c r="F707" s="217" t="s">
        <v>882</v>
      </c>
      <c r="G707" s="218" t="s">
        <v>146</v>
      </c>
      <c r="H707" s="219">
        <v>0.0080000000000000002</v>
      </c>
      <c r="I707" s="220"/>
      <c r="J707" s="221">
        <f>ROUND(I707*H707,2)</f>
        <v>0</v>
      </c>
      <c r="K707" s="222"/>
      <c r="L707" s="44"/>
      <c r="M707" s="223" t="s">
        <v>1</v>
      </c>
      <c r="N707" s="224" t="s">
        <v>39</v>
      </c>
      <c r="O707" s="91"/>
      <c r="P707" s="225">
        <f>O707*H707</f>
        <v>0</v>
      </c>
      <c r="Q707" s="225">
        <v>0</v>
      </c>
      <c r="R707" s="225">
        <f>Q707*H707</f>
        <v>0</v>
      </c>
      <c r="S707" s="225">
        <v>0</v>
      </c>
      <c r="T707" s="226">
        <f>S707*H707</f>
        <v>0</v>
      </c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R707" s="227" t="s">
        <v>447</v>
      </c>
      <c r="AT707" s="227" t="s">
        <v>143</v>
      </c>
      <c r="AU707" s="227" t="s">
        <v>148</v>
      </c>
      <c r="AY707" s="17" t="s">
        <v>140</v>
      </c>
      <c r="BE707" s="228">
        <f>IF(N707="základní",J707,0)</f>
        <v>0</v>
      </c>
      <c r="BF707" s="228">
        <f>IF(N707="snížená",J707,0)</f>
        <v>0</v>
      </c>
      <c r="BG707" s="228">
        <f>IF(N707="zákl. přenesená",J707,0)</f>
        <v>0</v>
      </c>
      <c r="BH707" s="228">
        <f>IF(N707="sníž. přenesená",J707,0)</f>
        <v>0</v>
      </c>
      <c r="BI707" s="228">
        <f>IF(N707="nulová",J707,0)</f>
        <v>0</v>
      </c>
      <c r="BJ707" s="17" t="s">
        <v>148</v>
      </c>
      <c r="BK707" s="228">
        <f>ROUND(I707*H707,2)</f>
        <v>0</v>
      </c>
      <c r="BL707" s="17" t="s">
        <v>447</v>
      </c>
      <c r="BM707" s="227" t="s">
        <v>883</v>
      </c>
    </row>
    <row r="708" s="2" customFormat="1" ht="33" customHeight="1">
      <c r="A708" s="38"/>
      <c r="B708" s="39"/>
      <c r="C708" s="215" t="s">
        <v>884</v>
      </c>
      <c r="D708" s="215" t="s">
        <v>143</v>
      </c>
      <c r="E708" s="216" t="s">
        <v>885</v>
      </c>
      <c r="F708" s="217" t="s">
        <v>886</v>
      </c>
      <c r="G708" s="218" t="s">
        <v>146</v>
      </c>
      <c r="H708" s="219">
        <v>0.016</v>
      </c>
      <c r="I708" s="220"/>
      <c r="J708" s="221">
        <f>ROUND(I708*H708,2)</f>
        <v>0</v>
      </c>
      <c r="K708" s="222"/>
      <c r="L708" s="44"/>
      <c r="M708" s="223" t="s">
        <v>1</v>
      </c>
      <c r="N708" s="224" t="s">
        <v>39</v>
      </c>
      <c r="O708" s="91"/>
      <c r="P708" s="225">
        <f>O708*H708</f>
        <v>0</v>
      </c>
      <c r="Q708" s="225">
        <v>0</v>
      </c>
      <c r="R708" s="225">
        <f>Q708*H708</f>
        <v>0</v>
      </c>
      <c r="S708" s="225">
        <v>0</v>
      </c>
      <c r="T708" s="226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27" t="s">
        <v>447</v>
      </c>
      <c r="AT708" s="227" t="s">
        <v>143</v>
      </c>
      <c r="AU708" s="227" t="s">
        <v>148</v>
      </c>
      <c r="AY708" s="17" t="s">
        <v>140</v>
      </c>
      <c r="BE708" s="228">
        <f>IF(N708="základní",J708,0)</f>
        <v>0</v>
      </c>
      <c r="BF708" s="228">
        <f>IF(N708="snížená",J708,0)</f>
        <v>0</v>
      </c>
      <c r="BG708" s="228">
        <f>IF(N708="zákl. přenesená",J708,0)</f>
        <v>0</v>
      </c>
      <c r="BH708" s="228">
        <f>IF(N708="sníž. přenesená",J708,0)</f>
        <v>0</v>
      </c>
      <c r="BI708" s="228">
        <f>IF(N708="nulová",J708,0)</f>
        <v>0</v>
      </c>
      <c r="BJ708" s="17" t="s">
        <v>148</v>
      </c>
      <c r="BK708" s="228">
        <f>ROUND(I708*H708,2)</f>
        <v>0</v>
      </c>
      <c r="BL708" s="17" t="s">
        <v>447</v>
      </c>
      <c r="BM708" s="227" t="s">
        <v>887</v>
      </c>
    </row>
    <row r="709" s="14" customFormat="1">
      <c r="A709" s="14"/>
      <c r="B709" s="240"/>
      <c r="C709" s="241"/>
      <c r="D709" s="231" t="s">
        <v>150</v>
      </c>
      <c r="E709" s="241"/>
      <c r="F709" s="243" t="s">
        <v>888</v>
      </c>
      <c r="G709" s="241"/>
      <c r="H709" s="244">
        <v>0.016</v>
      </c>
      <c r="I709" s="245"/>
      <c r="J709" s="241"/>
      <c r="K709" s="241"/>
      <c r="L709" s="246"/>
      <c r="M709" s="247"/>
      <c r="N709" s="248"/>
      <c r="O709" s="248"/>
      <c r="P709" s="248"/>
      <c r="Q709" s="248"/>
      <c r="R709" s="248"/>
      <c r="S709" s="248"/>
      <c r="T709" s="249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0" t="s">
        <v>150</v>
      </c>
      <c r="AU709" s="250" t="s">
        <v>148</v>
      </c>
      <c r="AV709" s="14" t="s">
        <v>148</v>
      </c>
      <c r="AW709" s="14" t="s">
        <v>4</v>
      </c>
      <c r="AX709" s="14" t="s">
        <v>81</v>
      </c>
      <c r="AY709" s="250" t="s">
        <v>140</v>
      </c>
    </row>
    <row r="710" s="12" customFormat="1" ht="22.8" customHeight="1">
      <c r="A710" s="12"/>
      <c r="B710" s="199"/>
      <c r="C710" s="200"/>
      <c r="D710" s="201" t="s">
        <v>72</v>
      </c>
      <c r="E710" s="213" t="s">
        <v>889</v>
      </c>
      <c r="F710" s="213" t="s">
        <v>890</v>
      </c>
      <c r="G710" s="200"/>
      <c r="H710" s="200"/>
      <c r="I710" s="203"/>
      <c r="J710" s="214">
        <f>BK710</f>
        <v>0</v>
      </c>
      <c r="K710" s="200"/>
      <c r="L710" s="205"/>
      <c r="M710" s="206"/>
      <c r="N710" s="207"/>
      <c r="O710" s="207"/>
      <c r="P710" s="208">
        <f>SUM(P711:P719)</f>
        <v>0</v>
      </c>
      <c r="Q710" s="207"/>
      <c r="R710" s="208">
        <f>SUM(R711:R719)</f>
        <v>0.0021199999999999999</v>
      </c>
      <c r="S710" s="207"/>
      <c r="T710" s="209">
        <f>SUM(T711:T719)</f>
        <v>0.052999999999999998</v>
      </c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R710" s="210" t="s">
        <v>148</v>
      </c>
      <c r="AT710" s="211" t="s">
        <v>72</v>
      </c>
      <c r="AU710" s="211" t="s">
        <v>81</v>
      </c>
      <c r="AY710" s="210" t="s">
        <v>140</v>
      </c>
      <c r="BK710" s="212">
        <f>SUM(BK711:BK719)</f>
        <v>0</v>
      </c>
    </row>
    <row r="711" s="2" customFormat="1" ht="24.15" customHeight="1">
      <c r="A711" s="38"/>
      <c r="B711" s="39"/>
      <c r="C711" s="215" t="s">
        <v>891</v>
      </c>
      <c r="D711" s="215" t="s">
        <v>143</v>
      </c>
      <c r="E711" s="216" t="s">
        <v>892</v>
      </c>
      <c r="F711" s="217" t="s">
        <v>893</v>
      </c>
      <c r="G711" s="218" t="s">
        <v>162</v>
      </c>
      <c r="H711" s="219">
        <v>2</v>
      </c>
      <c r="I711" s="220"/>
      <c r="J711" s="221">
        <f>ROUND(I711*H711,2)</f>
        <v>0</v>
      </c>
      <c r="K711" s="222"/>
      <c r="L711" s="44"/>
      <c r="M711" s="223" t="s">
        <v>1</v>
      </c>
      <c r="N711" s="224" t="s">
        <v>39</v>
      </c>
      <c r="O711" s="91"/>
      <c r="P711" s="225">
        <f>O711*H711</f>
        <v>0</v>
      </c>
      <c r="Q711" s="225">
        <v>6.0000000000000002E-05</v>
      </c>
      <c r="R711" s="225">
        <f>Q711*H711</f>
        <v>0.00012</v>
      </c>
      <c r="S711" s="225">
        <v>0.0011000000000000001</v>
      </c>
      <c r="T711" s="226">
        <f>S711*H711</f>
        <v>0.0022000000000000001</v>
      </c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R711" s="227" t="s">
        <v>447</v>
      </c>
      <c r="AT711" s="227" t="s">
        <v>143</v>
      </c>
      <c r="AU711" s="227" t="s">
        <v>148</v>
      </c>
      <c r="AY711" s="17" t="s">
        <v>140</v>
      </c>
      <c r="BE711" s="228">
        <f>IF(N711="základní",J711,0)</f>
        <v>0</v>
      </c>
      <c r="BF711" s="228">
        <f>IF(N711="snížená",J711,0)</f>
        <v>0</v>
      </c>
      <c r="BG711" s="228">
        <f>IF(N711="zákl. přenesená",J711,0)</f>
        <v>0</v>
      </c>
      <c r="BH711" s="228">
        <f>IF(N711="sníž. přenesená",J711,0)</f>
        <v>0</v>
      </c>
      <c r="BI711" s="228">
        <f>IF(N711="nulová",J711,0)</f>
        <v>0</v>
      </c>
      <c r="BJ711" s="17" t="s">
        <v>148</v>
      </c>
      <c r="BK711" s="228">
        <f>ROUND(I711*H711,2)</f>
        <v>0</v>
      </c>
      <c r="BL711" s="17" t="s">
        <v>447</v>
      </c>
      <c r="BM711" s="227" t="s">
        <v>894</v>
      </c>
    </row>
    <row r="712" s="13" customFormat="1">
      <c r="A712" s="13"/>
      <c r="B712" s="229"/>
      <c r="C712" s="230"/>
      <c r="D712" s="231" t="s">
        <v>150</v>
      </c>
      <c r="E712" s="232" t="s">
        <v>1</v>
      </c>
      <c r="F712" s="233" t="s">
        <v>895</v>
      </c>
      <c r="G712" s="230"/>
      <c r="H712" s="232" t="s">
        <v>1</v>
      </c>
      <c r="I712" s="234"/>
      <c r="J712" s="230"/>
      <c r="K712" s="230"/>
      <c r="L712" s="235"/>
      <c r="M712" s="236"/>
      <c r="N712" s="237"/>
      <c r="O712" s="237"/>
      <c r="P712" s="237"/>
      <c r="Q712" s="237"/>
      <c r="R712" s="237"/>
      <c r="S712" s="237"/>
      <c r="T712" s="238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9" t="s">
        <v>150</v>
      </c>
      <c r="AU712" s="239" t="s">
        <v>148</v>
      </c>
      <c r="AV712" s="13" t="s">
        <v>81</v>
      </c>
      <c r="AW712" s="13" t="s">
        <v>30</v>
      </c>
      <c r="AX712" s="13" t="s">
        <v>73</v>
      </c>
      <c r="AY712" s="239" t="s">
        <v>140</v>
      </c>
    </row>
    <row r="713" s="14" customFormat="1">
      <c r="A713" s="14"/>
      <c r="B713" s="240"/>
      <c r="C713" s="241"/>
      <c r="D713" s="231" t="s">
        <v>150</v>
      </c>
      <c r="E713" s="242" t="s">
        <v>1</v>
      </c>
      <c r="F713" s="243" t="s">
        <v>562</v>
      </c>
      <c r="G713" s="241"/>
      <c r="H713" s="244">
        <v>2</v>
      </c>
      <c r="I713" s="245"/>
      <c r="J713" s="241"/>
      <c r="K713" s="241"/>
      <c r="L713" s="246"/>
      <c r="M713" s="247"/>
      <c r="N713" s="248"/>
      <c r="O713" s="248"/>
      <c r="P713" s="248"/>
      <c r="Q713" s="248"/>
      <c r="R713" s="248"/>
      <c r="S713" s="248"/>
      <c r="T713" s="249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0" t="s">
        <v>150</v>
      </c>
      <c r="AU713" s="250" t="s">
        <v>148</v>
      </c>
      <c r="AV713" s="14" t="s">
        <v>148</v>
      </c>
      <c r="AW713" s="14" t="s">
        <v>30</v>
      </c>
      <c r="AX713" s="14" t="s">
        <v>81</v>
      </c>
      <c r="AY713" s="250" t="s">
        <v>140</v>
      </c>
    </row>
    <row r="714" s="2" customFormat="1" ht="16.5" customHeight="1">
      <c r="A714" s="38"/>
      <c r="B714" s="39"/>
      <c r="C714" s="215" t="s">
        <v>896</v>
      </c>
      <c r="D714" s="215" t="s">
        <v>143</v>
      </c>
      <c r="E714" s="216" t="s">
        <v>897</v>
      </c>
      <c r="F714" s="217" t="s">
        <v>898</v>
      </c>
      <c r="G714" s="218" t="s">
        <v>162</v>
      </c>
      <c r="H714" s="219">
        <v>2</v>
      </c>
      <c r="I714" s="220"/>
      <c r="J714" s="221">
        <f>ROUND(I714*H714,2)</f>
        <v>0</v>
      </c>
      <c r="K714" s="222"/>
      <c r="L714" s="44"/>
      <c r="M714" s="223" t="s">
        <v>1</v>
      </c>
      <c r="N714" s="224" t="s">
        <v>39</v>
      </c>
      <c r="O714" s="91"/>
      <c r="P714" s="225">
        <f>O714*H714</f>
        <v>0</v>
      </c>
      <c r="Q714" s="225">
        <v>0.001</v>
      </c>
      <c r="R714" s="225">
        <f>Q714*H714</f>
        <v>0.002</v>
      </c>
      <c r="S714" s="225">
        <v>0</v>
      </c>
      <c r="T714" s="226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27" t="s">
        <v>447</v>
      </c>
      <c r="AT714" s="227" t="s">
        <v>143</v>
      </c>
      <c r="AU714" s="227" t="s">
        <v>148</v>
      </c>
      <c r="AY714" s="17" t="s">
        <v>140</v>
      </c>
      <c r="BE714" s="228">
        <f>IF(N714="základní",J714,0)</f>
        <v>0</v>
      </c>
      <c r="BF714" s="228">
        <f>IF(N714="snížená",J714,0)</f>
        <v>0</v>
      </c>
      <c r="BG714" s="228">
        <f>IF(N714="zákl. přenesená",J714,0)</f>
        <v>0</v>
      </c>
      <c r="BH714" s="228">
        <f>IF(N714="sníž. přenesená",J714,0)</f>
        <v>0</v>
      </c>
      <c r="BI714" s="228">
        <f>IF(N714="nulová",J714,0)</f>
        <v>0</v>
      </c>
      <c r="BJ714" s="17" t="s">
        <v>148</v>
      </c>
      <c r="BK714" s="228">
        <f>ROUND(I714*H714,2)</f>
        <v>0</v>
      </c>
      <c r="BL714" s="17" t="s">
        <v>447</v>
      </c>
      <c r="BM714" s="227" t="s">
        <v>899</v>
      </c>
    </row>
    <row r="715" s="2" customFormat="1" ht="24.15" customHeight="1">
      <c r="A715" s="38"/>
      <c r="B715" s="39"/>
      <c r="C715" s="215" t="s">
        <v>900</v>
      </c>
      <c r="D715" s="215" t="s">
        <v>143</v>
      </c>
      <c r="E715" s="216" t="s">
        <v>901</v>
      </c>
      <c r="F715" s="217" t="s">
        <v>902</v>
      </c>
      <c r="G715" s="218" t="s">
        <v>162</v>
      </c>
      <c r="H715" s="219">
        <v>2</v>
      </c>
      <c r="I715" s="220"/>
      <c r="J715" s="221">
        <f>ROUND(I715*H715,2)</f>
        <v>0</v>
      </c>
      <c r="K715" s="222"/>
      <c r="L715" s="44"/>
      <c r="M715" s="223" t="s">
        <v>1</v>
      </c>
      <c r="N715" s="224" t="s">
        <v>39</v>
      </c>
      <c r="O715" s="91"/>
      <c r="P715" s="225">
        <f>O715*H715</f>
        <v>0</v>
      </c>
      <c r="Q715" s="225">
        <v>0</v>
      </c>
      <c r="R715" s="225">
        <f>Q715*H715</f>
        <v>0</v>
      </c>
      <c r="S715" s="225">
        <v>0.025399999999999999</v>
      </c>
      <c r="T715" s="226">
        <f>S715*H715</f>
        <v>0.050799999999999998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227" t="s">
        <v>447</v>
      </c>
      <c r="AT715" s="227" t="s">
        <v>143</v>
      </c>
      <c r="AU715" s="227" t="s">
        <v>148</v>
      </c>
      <c r="AY715" s="17" t="s">
        <v>140</v>
      </c>
      <c r="BE715" s="228">
        <f>IF(N715="základní",J715,0)</f>
        <v>0</v>
      </c>
      <c r="BF715" s="228">
        <f>IF(N715="snížená",J715,0)</f>
        <v>0</v>
      </c>
      <c r="BG715" s="228">
        <f>IF(N715="zákl. přenesená",J715,0)</f>
        <v>0</v>
      </c>
      <c r="BH715" s="228">
        <f>IF(N715="sníž. přenesená",J715,0)</f>
        <v>0</v>
      </c>
      <c r="BI715" s="228">
        <f>IF(N715="nulová",J715,0)</f>
        <v>0</v>
      </c>
      <c r="BJ715" s="17" t="s">
        <v>148</v>
      </c>
      <c r="BK715" s="228">
        <f>ROUND(I715*H715,2)</f>
        <v>0</v>
      </c>
      <c r="BL715" s="17" t="s">
        <v>447</v>
      </c>
      <c r="BM715" s="227" t="s">
        <v>903</v>
      </c>
    </row>
    <row r="716" s="14" customFormat="1">
      <c r="A716" s="14"/>
      <c r="B716" s="240"/>
      <c r="C716" s="241"/>
      <c r="D716" s="231" t="s">
        <v>150</v>
      </c>
      <c r="E716" s="242" t="s">
        <v>1</v>
      </c>
      <c r="F716" s="243" t="s">
        <v>148</v>
      </c>
      <c r="G716" s="241"/>
      <c r="H716" s="244">
        <v>2</v>
      </c>
      <c r="I716" s="245"/>
      <c r="J716" s="241"/>
      <c r="K716" s="241"/>
      <c r="L716" s="246"/>
      <c r="M716" s="247"/>
      <c r="N716" s="248"/>
      <c r="O716" s="248"/>
      <c r="P716" s="248"/>
      <c r="Q716" s="248"/>
      <c r="R716" s="248"/>
      <c r="S716" s="248"/>
      <c r="T716" s="249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0" t="s">
        <v>150</v>
      </c>
      <c r="AU716" s="250" t="s">
        <v>148</v>
      </c>
      <c r="AV716" s="14" t="s">
        <v>148</v>
      </c>
      <c r="AW716" s="14" t="s">
        <v>30</v>
      </c>
      <c r="AX716" s="14" t="s">
        <v>81</v>
      </c>
      <c r="AY716" s="250" t="s">
        <v>140</v>
      </c>
    </row>
    <row r="717" s="2" customFormat="1" ht="24.15" customHeight="1">
      <c r="A717" s="38"/>
      <c r="B717" s="39"/>
      <c r="C717" s="215" t="s">
        <v>904</v>
      </c>
      <c r="D717" s="215" t="s">
        <v>143</v>
      </c>
      <c r="E717" s="216" t="s">
        <v>905</v>
      </c>
      <c r="F717" s="217" t="s">
        <v>906</v>
      </c>
      <c r="G717" s="218" t="s">
        <v>146</v>
      </c>
      <c r="H717" s="219">
        <v>0.002</v>
      </c>
      <c r="I717" s="220"/>
      <c r="J717" s="221">
        <f>ROUND(I717*H717,2)</f>
        <v>0</v>
      </c>
      <c r="K717" s="222"/>
      <c r="L717" s="44"/>
      <c r="M717" s="223" t="s">
        <v>1</v>
      </c>
      <c r="N717" s="224" t="s">
        <v>39</v>
      </c>
      <c r="O717" s="91"/>
      <c r="P717" s="225">
        <f>O717*H717</f>
        <v>0</v>
      </c>
      <c r="Q717" s="225">
        <v>0</v>
      </c>
      <c r="R717" s="225">
        <f>Q717*H717</f>
        <v>0</v>
      </c>
      <c r="S717" s="225">
        <v>0</v>
      </c>
      <c r="T717" s="226">
        <f>S717*H717</f>
        <v>0</v>
      </c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R717" s="227" t="s">
        <v>447</v>
      </c>
      <c r="AT717" s="227" t="s">
        <v>143</v>
      </c>
      <c r="AU717" s="227" t="s">
        <v>148</v>
      </c>
      <c r="AY717" s="17" t="s">
        <v>140</v>
      </c>
      <c r="BE717" s="228">
        <f>IF(N717="základní",J717,0)</f>
        <v>0</v>
      </c>
      <c r="BF717" s="228">
        <f>IF(N717="snížená",J717,0)</f>
        <v>0</v>
      </c>
      <c r="BG717" s="228">
        <f>IF(N717="zákl. přenesená",J717,0)</f>
        <v>0</v>
      </c>
      <c r="BH717" s="228">
        <f>IF(N717="sníž. přenesená",J717,0)</f>
        <v>0</v>
      </c>
      <c r="BI717" s="228">
        <f>IF(N717="nulová",J717,0)</f>
        <v>0</v>
      </c>
      <c r="BJ717" s="17" t="s">
        <v>148</v>
      </c>
      <c r="BK717" s="228">
        <f>ROUND(I717*H717,2)</f>
        <v>0</v>
      </c>
      <c r="BL717" s="17" t="s">
        <v>447</v>
      </c>
      <c r="BM717" s="227" t="s">
        <v>907</v>
      </c>
    </row>
    <row r="718" s="2" customFormat="1" ht="24.15" customHeight="1">
      <c r="A718" s="38"/>
      <c r="B718" s="39"/>
      <c r="C718" s="215" t="s">
        <v>908</v>
      </c>
      <c r="D718" s="215" t="s">
        <v>143</v>
      </c>
      <c r="E718" s="216" t="s">
        <v>909</v>
      </c>
      <c r="F718" s="217" t="s">
        <v>910</v>
      </c>
      <c r="G718" s="218" t="s">
        <v>146</v>
      </c>
      <c r="H718" s="219">
        <v>0.0040000000000000001</v>
      </c>
      <c r="I718" s="220"/>
      <c r="J718" s="221">
        <f>ROUND(I718*H718,2)</f>
        <v>0</v>
      </c>
      <c r="K718" s="222"/>
      <c r="L718" s="44"/>
      <c r="M718" s="223" t="s">
        <v>1</v>
      </c>
      <c r="N718" s="224" t="s">
        <v>39</v>
      </c>
      <c r="O718" s="91"/>
      <c r="P718" s="225">
        <f>O718*H718</f>
        <v>0</v>
      </c>
      <c r="Q718" s="225">
        <v>0</v>
      </c>
      <c r="R718" s="225">
        <f>Q718*H718</f>
        <v>0</v>
      </c>
      <c r="S718" s="225">
        <v>0</v>
      </c>
      <c r="T718" s="226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227" t="s">
        <v>447</v>
      </c>
      <c r="AT718" s="227" t="s">
        <v>143</v>
      </c>
      <c r="AU718" s="227" t="s">
        <v>148</v>
      </c>
      <c r="AY718" s="17" t="s">
        <v>140</v>
      </c>
      <c r="BE718" s="228">
        <f>IF(N718="základní",J718,0)</f>
        <v>0</v>
      </c>
      <c r="BF718" s="228">
        <f>IF(N718="snížená",J718,0)</f>
        <v>0</v>
      </c>
      <c r="BG718" s="228">
        <f>IF(N718="zákl. přenesená",J718,0)</f>
        <v>0</v>
      </c>
      <c r="BH718" s="228">
        <f>IF(N718="sníž. přenesená",J718,0)</f>
        <v>0</v>
      </c>
      <c r="BI718" s="228">
        <f>IF(N718="nulová",J718,0)</f>
        <v>0</v>
      </c>
      <c r="BJ718" s="17" t="s">
        <v>148</v>
      </c>
      <c r="BK718" s="228">
        <f>ROUND(I718*H718,2)</f>
        <v>0</v>
      </c>
      <c r="BL718" s="17" t="s">
        <v>447</v>
      </c>
      <c r="BM718" s="227" t="s">
        <v>911</v>
      </c>
    </row>
    <row r="719" s="14" customFormat="1">
      <c r="A719" s="14"/>
      <c r="B719" s="240"/>
      <c r="C719" s="241"/>
      <c r="D719" s="231" t="s">
        <v>150</v>
      </c>
      <c r="E719" s="241"/>
      <c r="F719" s="243" t="s">
        <v>912</v>
      </c>
      <c r="G719" s="241"/>
      <c r="H719" s="244">
        <v>0.0040000000000000001</v>
      </c>
      <c r="I719" s="245"/>
      <c r="J719" s="241"/>
      <c r="K719" s="241"/>
      <c r="L719" s="246"/>
      <c r="M719" s="247"/>
      <c r="N719" s="248"/>
      <c r="O719" s="248"/>
      <c r="P719" s="248"/>
      <c r="Q719" s="248"/>
      <c r="R719" s="248"/>
      <c r="S719" s="248"/>
      <c r="T719" s="249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0" t="s">
        <v>150</v>
      </c>
      <c r="AU719" s="250" t="s">
        <v>148</v>
      </c>
      <c r="AV719" s="14" t="s">
        <v>148</v>
      </c>
      <c r="AW719" s="14" t="s">
        <v>4</v>
      </c>
      <c r="AX719" s="14" t="s">
        <v>81</v>
      </c>
      <c r="AY719" s="250" t="s">
        <v>140</v>
      </c>
    </row>
    <row r="720" s="12" customFormat="1" ht="22.8" customHeight="1">
      <c r="A720" s="12"/>
      <c r="B720" s="199"/>
      <c r="C720" s="200"/>
      <c r="D720" s="201" t="s">
        <v>72</v>
      </c>
      <c r="E720" s="213" t="s">
        <v>913</v>
      </c>
      <c r="F720" s="213" t="s">
        <v>914</v>
      </c>
      <c r="G720" s="200"/>
      <c r="H720" s="200"/>
      <c r="I720" s="203"/>
      <c r="J720" s="214">
        <f>BK720</f>
        <v>0</v>
      </c>
      <c r="K720" s="200"/>
      <c r="L720" s="205"/>
      <c r="M720" s="206"/>
      <c r="N720" s="207"/>
      <c r="O720" s="207"/>
      <c r="P720" s="208">
        <f>SUM(P721:P743)</f>
        <v>0</v>
      </c>
      <c r="Q720" s="207"/>
      <c r="R720" s="208">
        <f>SUM(R721:R743)</f>
        <v>0.032657000000000005</v>
      </c>
      <c r="S720" s="207"/>
      <c r="T720" s="209">
        <f>SUM(T721:T743)</f>
        <v>0.14161000000000001</v>
      </c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R720" s="210" t="s">
        <v>148</v>
      </c>
      <c r="AT720" s="211" t="s">
        <v>72</v>
      </c>
      <c r="AU720" s="211" t="s">
        <v>81</v>
      </c>
      <c r="AY720" s="210" t="s">
        <v>140</v>
      </c>
      <c r="BK720" s="212">
        <f>SUM(BK721:BK743)</f>
        <v>0</v>
      </c>
    </row>
    <row r="721" s="2" customFormat="1" ht="24.15" customHeight="1">
      <c r="A721" s="38"/>
      <c r="B721" s="39"/>
      <c r="C721" s="215" t="s">
        <v>915</v>
      </c>
      <c r="D721" s="215" t="s">
        <v>143</v>
      </c>
      <c r="E721" s="216" t="s">
        <v>916</v>
      </c>
      <c r="F721" s="217" t="s">
        <v>917</v>
      </c>
      <c r="G721" s="218" t="s">
        <v>162</v>
      </c>
      <c r="H721" s="219">
        <v>2</v>
      </c>
      <c r="I721" s="220"/>
      <c r="J721" s="221">
        <f>ROUND(I721*H721,2)</f>
        <v>0</v>
      </c>
      <c r="K721" s="222"/>
      <c r="L721" s="44"/>
      <c r="M721" s="223" t="s">
        <v>1</v>
      </c>
      <c r="N721" s="224" t="s">
        <v>39</v>
      </c>
      <c r="O721" s="91"/>
      <c r="P721" s="225">
        <f>O721*H721</f>
        <v>0</v>
      </c>
      <c r="Q721" s="225">
        <v>0</v>
      </c>
      <c r="R721" s="225">
        <f>Q721*H721</f>
        <v>0</v>
      </c>
      <c r="S721" s="225">
        <v>0</v>
      </c>
      <c r="T721" s="226">
        <f>S721*H721</f>
        <v>0</v>
      </c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R721" s="227" t="s">
        <v>447</v>
      </c>
      <c r="AT721" s="227" t="s">
        <v>143</v>
      </c>
      <c r="AU721" s="227" t="s">
        <v>148</v>
      </c>
      <c r="AY721" s="17" t="s">
        <v>140</v>
      </c>
      <c r="BE721" s="228">
        <f>IF(N721="základní",J721,0)</f>
        <v>0</v>
      </c>
      <c r="BF721" s="228">
        <f>IF(N721="snížená",J721,0)</f>
        <v>0</v>
      </c>
      <c r="BG721" s="228">
        <f>IF(N721="zákl. přenesená",J721,0)</f>
        <v>0</v>
      </c>
      <c r="BH721" s="228">
        <f>IF(N721="sníž. přenesená",J721,0)</f>
        <v>0</v>
      </c>
      <c r="BI721" s="228">
        <f>IF(N721="nulová",J721,0)</f>
        <v>0</v>
      </c>
      <c r="BJ721" s="17" t="s">
        <v>148</v>
      </c>
      <c r="BK721" s="228">
        <f>ROUND(I721*H721,2)</f>
        <v>0</v>
      </c>
      <c r="BL721" s="17" t="s">
        <v>447</v>
      </c>
      <c r="BM721" s="227" t="s">
        <v>918</v>
      </c>
    </row>
    <row r="722" s="14" customFormat="1">
      <c r="A722" s="14"/>
      <c r="B722" s="240"/>
      <c r="C722" s="241"/>
      <c r="D722" s="231" t="s">
        <v>150</v>
      </c>
      <c r="E722" s="242" t="s">
        <v>1</v>
      </c>
      <c r="F722" s="243" t="s">
        <v>148</v>
      </c>
      <c r="G722" s="241"/>
      <c r="H722" s="244">
        <v>2</v>
      </c>
      <c r="I722" s="245"/>
      <c r="J722" s="241"/>
      <c r="K722" s="241"/>
      <c r="L722" s="246"/>
      <c r="M722" s="247"/>
      <c r="N722" s="248"/>
      <c r="O722" s="248"/>
      <c r="P722" s="248"/>
      <c r="Q722" s="248"/>
      <c r="R722" s="248"/>
      <c r="S722" s="248"/>
      <c r="T722" s="249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0" t="s">
        <v>150</v>
      </c>
      <c r="AU722" s="250" t="s">
        <v>148</v>
      </c>
      <c r="AV722" s="14" t="s">
        <v>148</v>
      </c>
      <c r="AW722" s="14" t="s">
        <v>30</v>
      </c>
      <c r="AX722" s="14" t="s">
        <v>81</v>
      </c>
      <c r="AY722" s="250" t="s">
        <v>140</v>
      </c>
    </row>
    <row r="723" s="2" customFormat="1" ht="16.5" customHeight="1">
      <c r="A723" s="38"/>
      <c r="B723" s="39"/>
      <c r="C723" s="215" t="s">
        <v>919</v>
      </c>
      <c r="D723" s="215" t="s">
        <v>143</v>
      </c>
      <c r="E723" s="216" t="s">
        <v>920</v>
      </c>
      <c r="F723" s="217" t="s">
        <v>921</v>
      </c>
      <c r="G723" s="218" t="s">
        <v>168</v>
      </c>
      <c r="H723" s="219">
        <v>5.9500000000000002</v>
      </c>
      <c r="I723" s="220"/>
      <c r="J723" s="221">
        <f>ROUND(I723*H723,2)</f>
        <v>0</v>
      </c>
      <c r="K723" s="222"/>
      <c r="L723" s="44"/>
      <c r="M723" s="223" t="s">
        <v>1</v>
      </c>
      <c r="N723" s="224" t="s">
        <v>39</v>
      </c>
      <c r="O723" s="91"/>
      <c r="P723" s="225">
        <f>O723*H723</f>
        <v>0</v>
      </c>
      <c r="Q723" s="225">
        <v>0</v>
      </c>
      <c r="R723" s="225">
        <f>Q723*H723</f>
        <v>0</v>
      </c>
      <c r="S723" s="225">
        <v>0.023800000000000002</v>
      </c>
      <c r="T723" s="226">
        <f>S723*H723</f>
        <v>0.14161000000000001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227" t="s">
        <v>447</v>
      </c>
      <c r="AT723" s="227" t="s">
        <v>143</v>
      </c>
      <c r="AU723" s="227" t="s">
        <v>148</v>
      </c>
      <c r="AY723" s="17" t="s">
        <v>140</v>
      </c>
      <c r="BE723" s="228">
        <f>IF(N723="základní",J723,0)</f>
        <v>0</v>
      </c>
      <c r="BF723" s="228">
        <f>IF(N723="snížená",J723,0)</f>
        <v>0</v>
      </c>
      <c r="BG723" s="228">
        <f>IF(N723="zákl. přenesená",J723,0)</f>
        <v>0</v>
      </c>
      <c r="BH723" s="228">
        <f>IF(N723="sníž. přenesená",J723,0)</f>
        <v>0</v>
      </c>
      <c r="BI723" s="228">
        <f>IF(N723="nulová",J723,0)</f>
        <v>0</v>
      </c>
      <c r="BJ723" s="17" t="s">
        <v>148</v>
      </c>
      <c r="BK723" s="228">
        <f>ROUND(I723*H723,2)</f>
        <v>0</v>
      </c>
      <c r="BL723" s="17" t="s">
        <v>447</v>
      </c>
      <c r="BM723" s="227" t="s">
        <v>922</v>
      </c>
    </row>
    <row r="724" s="14" customFormat="1">
      <c r="A724" s="14"/>
      <c r="B724" s="240"/>
      <c r="C724" s="241"/>
      <c r="D724" s="231" t="s">
        <v>150</v>
      </c>
      <c r="E724" s="242" t="s">
        <v>1</v>
      </c>
      <c r="F724" s="243" t="s">
        <v>923</v>
      </c>
      <c r="G724" s="241"/>
      <c r="H724" s="244">
        <v>5.9500000000000002</v>
      </c>
      <c r="I724" s="245"/>
      <c r="J724" s="241"/>
      <c r="K724" s="241"/>
      <c r="L724" s="246"/>
      <c r="M724" s="247"/>
      <c r="N724" s="248"/>
      <c r="O724" s="248"/>
      <c r="P724" s="248"/>
      <c r="Q724" s="248"/>
      <c r="R724" s="248"/>
      <c r="S724" s="248"/>
      <c r="T724" s="249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0" t="s">
        <v>150</v>
      </c>
      <c r="AU724" s="250" t="s">
        <v>148</v>
      </c>
      <c r="AV724" s="14" t="s">
        <v>148</v>
      </c>
      <c r="AW724" s="14" t="s">
        <v>30</v>
      </c>
      <c r="AX724" s="14" t="s">
        <v>81</v>
      </c>
      <c r="AY724" s="250" t="s">
        <v>140</v>
      </c>
    </row>
    <row r="725" s="2" customFormat="1" ht="16.5" customHeight="1">
      <c r="A725" s="38"/>
      <c r="B725" s="39"/>
      <c r="C725" s="215" t="s">
        <v>924</v>
      </c>
      <c r="D725" s="215" t="s">
        <v>143</v>
      </c>
      <c r="E725" s="216" t="s">
        <v>925</v>
      </c>
      <c r="F725" s="217" t="s">
        <v>926</v>
      </c>
      <c r="G725" s="218" t="s">
        <v>168</v>
      </c>
      <c r="H725" s="219">
        <v>5.9500000000000002</v>
      </c>
      <c r="I725" s="220"/>
      <c r="J725" s="221">
        <f>ROUND(I725*H725,2)</f>
        <v>0</v>
      </c>
      <c r="K725" s="222"/>
      <c r="L725" s="44"/>
      <c r="M725" s="223" t="s">
        <v>1</v>
      </c>
      <c r="N725" s="224" t="s">
        <v>39</v>
      </c>
      <c r="O725" s="91"/>
      <c r="P725" s="225">
        <f>O725*H725</f>
        <v>0</v>
      </c>
      <c r="Q725" s="225">
        <v>0.0020600000000000002</v>
      </c>
      <c r="R725" s="225">
        <f>Q725*H725</f>
        <v>0.012257000000000002</v>
      </c>
      <c r="S725" s="225">
        <v>0</v>
      </c>
      <c r="T725" s="226">
        <f>S725*H725</f>
        <v>0</v>
      </c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227" t="s">
        <v>447</v>
      </c>
      <c r="AT725" s="227" t="s">
        <v>143</v>
      </c>
      <c r="AU725" s="227" t="s">
        <v>148</v>
      </c>
      <c r="AY725" s="17" t="s">
        <v>140</v>
      </c>
      <c r="BE725" s="228">
        <f>IF(N725="základní",J725,0)</f>
        <v>0</v>
      </c>
      <c r="BF725" s="228">
        <f>IF(N725="snížená",J725,0)</f>
        <v>0</v>
      </c>
      <c r="BG725" s="228">
        <f>IF(N725="zákl. přenesená",J725,0)</f>
        <v>0</v>
      </c>
      <c r="BH725" s="228">
        <f>IF(N725="sníž. přenesená",J725,0)</f>
        <v>0</v>
      </c>
      <c r="BI725" s="228">
        <f>IF(N725="nulová",J725,0)</f>
        <v>0</v>
      </c>
      <c r="BJ725" s="17" t="s">
        <v>148</v>
      </c>
      <c r="BK725" s="228">
        <f>ROUND(I725*H725,2)</f>
        <v>0</v>
      </c>
      <c r="BL725" s="17" t="s">
        <v>447</v>
      </c>
      <c r="BM725" s="227" t="s">
        <v>927</v>
      </c>
    </row>
    <row r="726" s="14" customFormat="1">
      <c r="A726" s="14"/>
      <c r="B726" s="240"/>
      <c r="C726" s="241"/>
      <c r="D726" s="231" t="s">
        <v>150</v>
      </c>
      <c r="E726" s="242" t="s">
        <v>1</v>
      </c>
      <c r="F726" s="243" t="s">
        <v>923</v>
      </c>
      <c r="G726" s="241"/>
      <c r="H726" s="244">
        <v>5.9500000000000002</v>
      </c>
      <c r="I726" s="245"/>
      <c r="J726" s="241"/>
      <c r="K726" s="241"/>
      <c r="L726" s="246"/>
      <c r="M726" s="247"/>
      <c r="N726" s="248"/>
      <c r="O726" s="248"/>
      <c r="P726" s="248"/>
      <c r="Q726" s="248"/>
      <c r="R726" s="248"/>
      <c r="S726" s="248"/>
      <c r="T726" s="249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50" t="s">
        <v>150</v>
      </c>
      <c r="AU726" s="250" t="s">
        <v>148</v>
      </c>
      <c r="AV726" s="14" t="s">
        <v>148</v>
      </c>
      <c r="AW726" s="14" t="s">
        <v>30</v>
      </c>
      <c r="AX726" s="14" t="s">
        <v>81</v>
      </c>
      <c r="AY726" s="250" t="s">
        <v>140</v>
      </c>
    </row>
    <row r="727" s="2" customFormat="1" ht="24.15" customHeight="1">
      <c r="A727" s="38"/>
      <c r="B727" s="39"/>
      <c r="C727" s="215" t="s">
        <v>928</v>
      </c>
      <c r="D727" s="215" t="s">
        <v>143</v>
      </c>
      <c r="E727" s="216" t="s">
        <v>929</v>
      </c>
      <c r="F727" s="217" t="s">
        <v>930</v>
      </c>
      <c r="G727" s="218" t="s">
        <v>162</v>
      </c>
      <c r="H727" s="219">
        <v>1</v>
      </c>
      <c r="I727" s="220"/>
      <c r="J727" s="221">
        <f>ROUND(I727*H727,2)</f>
        <v>0</v>
      </c>
      <c r="K727" s="222"/>
      <c r="L727" s="44"/>
      <c r="M727" s="223" t="s">
        <v>1</v>
      </c>
      <c r="N727" s="224" t="s">
        <v>39</v>
      </c>
      <c r="O727" s="91"/>
      <c r="P727" s="225">
        <f>O727*H727</f>
        <v>0</v>
      </c>
      <c r="Q727" s="225">
        <v>0</v>
      </c>
      <c r="R727" s="225">
        <f>Q727*H727</f>
        <v>0</v>
      </c>
      <c r="S727" s="225">
        <v>0</v>
      </c>
      <c r="T727" s="226">
        <f>S727*H727</f>
        <v>0</v>
      </c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R727" s="227" t="s">
        <v>447</v>
      </c>
      <c r="AT727" s="227" t="s">
        <v>143</v>
      </c>
      <c r="AU727" s="227" t="s">
        <v>148</v>
      </c>
      <c r="AY727" s="17" t="s">
        <v>140</v>
      </c>
      <c r="BE727" s="228">
        <f>IF(N727="základní",J727,0)</f>
        <v>0</v>
      </c>
      <c r="BF727" s="228">
        <f>IF(N727="snížená",J727,0)</f>
        <v>0</v>
      </c>
      <c r="BG727" s="228">
        <f>IF(N727="zákl. přenesená",J727,0)</f>
        <v>0</v>
      </c>
      <c r="BH727" s="228">
        <f>IF(N727="sníž. přenesená",J727,0)</f>
        <v>0</v>
      </c>
      <c r="BI727" s="228">
        <f>IF(N727="nulová",J727,0)</f>
        <v>0</v>
      </c>
      <c r="BJ727" s="17" t="s">
        <v>148</v>
      </c>
      <c r="BK727" s="228">
        <f>ROUND(I727*H727,2)</f>
        <v>0</v>
      </c>
      <c r="BL727" s="17" t="s">
        <v>447</v>
      </c>
      <c r="BM727" s="227" t="s">
        <v>931</v>
      </c>
    </row>
    <row r="728" s="13" customFormat="1">
      <c r="A728" s="13"/>
      <c r="B728" s="229"/>
      <c r="C728" s="230"/>
      <c r="D728" s="231" t="s">
        <v>150</v>
      </c>
      <c r="E728" s="232" t="s">
        <v>1</v>
      </c>
      <c r="F728" s="233" t="s">
        <v>219</v>
      </c>
      <c r="G728" s="230"/>
      <c r="H728" s="232" t="s">
        <v>1</v>
      </c>
      <c r="I728" s="234"/>
      <c r="J728" s="230"/>
      <c r="K728" s="230"/>
      <c r="L728" s="235"/>
      <c r="M728" s="236"/>
      <c r="N728" s="237"/>
      <c r="O728" s="237"/>
      <c r="P728" s="237"/>
      <c r="Q728" s="237"/>
      <c r="R728" s="237"/>
      <c r="S728" s="237"/>
      <c r="T728" s="238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9" t="s">
        <v>150</v>
      </c>
      <c r="AU728" s="239" t="s">
        <v>148</v>
      </c>
      <c r="AV728" s="13" t="s">
        <v>81</v>
      </c>
      <c r="AW728" s="13" t="s">
        <v>30</v>
      </c>
      <c r="AX728" s="13" t="s">
        <v>73</v>
      </c>
      <c r="AY728" s="239" t="s">
        <v>140</v>
      </c>
    </row>
    <row r="729" s="14" customFormat="1">
      <c r="A729" s="14"/>
      <c r="B729" s="240"/>
      <c r="C729" s="241"/>
      <c r="D729" s="231" t="s">
        <v>150</v>
      </c>
      <c r="E729" s="242" t="s">
        <v>1</v>
      </c>
      <c r="F729" s="243" t="s">
        <v>81</v>
      </c>
      <c r="G729" s="241"/>
      <c r="H729" s="244">
        <v>1</v>
      </c>
      <c r="I729" s="245"/>
      <c r="J729" s="241"/>
      <c r="K729" s="241"/>
      <c r="L729" s="246"/>
      <c r="M729" s="247"/>
      <c r="N729" s="248"/>
      <c r="O729" s="248"/>
      <c r="P729" s="248"/>
      <c r="Q729" s="248"/>
      <c r="R729" s="248"/>
      <c r="S729" s="248"/>
      <c r="T729" s="249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0" t="s">
        <v>150</v>
      </c>
      <c r="AU729" s="250" t="s">
        <v>148</v>
      </c>
      <c r="AV729" s="14" t="s">
        <v>148</v>
      </c>
      <c r="AW729" s="14" t="s">
        <v>30</v>
      </c>
      <c r="AX729" s="14" t="s">
        <v>81</v>
      </c>
      <c r="AY729" s="250" t="s">
        <v>140</v>
      </c>
    </row>
    <row r="730" s="2" customFormat="1" ht="24.15" customHeight="1">
      <c r="A730" s="38"/>
      <c r="B730" s="39"/>
      <c r="C730" s="262" t="s">
        <v>932</v>
      </c>
      <c r="D730" s="262" t="s">
        <v>154</v>
      </c>
      <c r="E730" s="263" t="s">
        <v>933</v>
      </c>
      <c r="F730" s="264" t="s">
        <v>934</v>
      </c>
      <c r="G730" s="265" t="s">
        <v>162</v>
      </c>
      <c r="H730" s="266">
        <v>1</v>
      </c>
      <c r="I730" s="267"/>
      <c r="J730" s="268">
        <f>ROUND(I730*H730,2)</f>
        <v>0</v>
      </c>
      <c r="K730" s="269"/>
      <c r="L730" s="270"/>
      <c r="M730" s="271" t="s">
        <v>1</v>
      </c>
      <c r="N730" s="272" t="s">
        <v>39</v>
      </c>
      <c r="O730" s="91"/>
      <c r="P730" s="225">
        <f>O730*H730</f>
        <v>0</v>
      </c>
      <c r="Q730" s="225">
        <v>0.020400000000000001</v>
      </c>
      <c r="R730" s="225">
        <f>Q730*H730</f>
        <v>0.020400000000000001</v>
      </c>
      <c r="S730" s="225">
        <v>0</v>
      </c>
      <c r="T730" s="226">
        <f>S730*H730</f>
        <v>0</v>
      </c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R730" s="227" t="s">
        <v>157</v>
      </c>
      <c r="AT730" s="227" t="s">
        <v>154</v>
      </c>
      <c r="AU730" s="227" t="s">
        <v>148</v>
      </c>
      <c r="AY730" s="17" t="s">
        <v>140</v>
      </c>
      <c r="BE730" s="228">
        <f>IF(N730="základní",J730,0)</f>
        <v>0</v>
      </c>
      <c r="BF730" s="228">
        <f>IF(N730="snížená",J730,0)</f>
        <v>0</v>
      </c>
      <c r="BG730" s="228">
        <f>IF(N730="zákl. přenesená",J730,0)</f>
        <v>0</v>
      </c>
      <c r="BH730" s="228">
        <f>IF(N730="sníž. přenesená",J730,0)</f>
        <v>0</v>
      </c>
      <c r="BI730" s="228">
        <f>IF(N730="nulová",J730,0)</f>
        <v>0</v>
      </c>
      <c r="BJ730" s="17" t="s">
        <v>148</v>
      </c>
      <c r="BK730" s="228">
        <f>ROUND(I730*H730,2)</f>
        <v>0</v>
      </c>
      <c r="BL730" s="17" t="s">
        <v>147</v>
      </c>
      <c r="BM730" s="227" t="s">
        <v>935</v>
      </c>
    </row>
    <row r="731" s="13" customFormat="1">
      <c r="A731" s="13"/>
      <c r="B731" s="229"/>
      <c r="C731" s="230"/>
      <c r="D731" s="231" t="s">
        <v>150</v>
      </c>
      <c r="E731" s="232" t="s">
        <v>1</v>
      </c>
      <c r="F731" s="233" t="s">
        <v>219</v>
      </c>
      <c r="G731" s="230"/>
      <c r="H731" s="232" t="s">
        <v>1</v>
      </c>
      <c r="I731" s="234"/>
      <c r="J731" s="230"/>
      <c r="K731" s="230"/>
      <c r="L731" s="235"/>
      <c r="M731" s="236"/>
      <c r="N731" s="237"/>
      <c r="O731" s="237"/>
      <c r="P731" s="237"/>
      <c r="Q731" s="237"/>
      <c r="R731" s="237"/>
      <c r="S731" s="237"/>
      <c r="T731" s="238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9" t="s">
        <v>150</v>
      </c>
      <c r="AU731" s="239" t="s">
        <v>148</v>
      </c>
      <c r="AV731" s="13" t="s">
        <v>81</v>
      </c>
      <c r="AW731" s="13" t="s">
        <v>30</v>
      </c>
      <c r="AX731" s="13" t="s">
        <v>73</v>
      </c>
      <c r="AY731" s="239" t="s">
        <v>140</v>
      </c>
    </row>
    <row r="732" s="14" customFormat="1">
      <c r="A732" s="14"/>
      <c r="B732" s="240"/>
      <c r="C732" s="241"/>
      <c r="D732" s="231" t="s">
        <v>150</v>
      </c>
      <c r="E732" s="242" t="s">
        <v>1</v>
      </c>
      <c r="F732" s="243" t="s">
        <v>81</v>
      </c>
      <c r="G732" s="241"/>
      <c r="H732" s="244">
        <v>1</v>
      </c>
      <c r="I732" s="245"/>
      <c r="J732" s="241"/>
      <c r="K732" s="241"/>
      <c r="L732" s="246"/>
      <c r="M732" s="247"/>
      <c r="N732" s="248"/>
      <c r="O732" s="248"/>
      <c r="P732" s="248"/>
      <c r="Q732" s="248"/>
      <c r="R732" s="248"/>
      <c r="S732" s="248"/>
      <c r="T732" s="249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0" t="s">
        <v>150</v>
      </c>
      <c r="AU732" s="250" t="s">
        <v>148</v>
      </c>
      <c r="AV732" s="14" t="s">
        <v>148</v>
      </c>
      <c r="AW732" s="14" t="s">
        <v>30</v>
      </c>
      <c r="AX732" s="14" t="s">
        <v>81</v>
      </c>
      <c r="AY732" s="250" t="s">
        <v>140</v>
      </c>
    </row>
    <row r="733" s="2" customFormat="1" ht="21.75" customHeight="1">
      <c r="A733" s="38"/>
      <c r="B733" s="39"/>
      <c r="C733" s="215" t="s">
        <v>936</v>
      </c>
      <c r="D733" s="215" t="s">
        <v>143</v>
      </c>
      <c r="E733" s="216" t="s">
        <v>937</v>
      </c>
      <c r="F733" s="217" t="s">
        <v>938</v>
      </c>
      <c r="G733" s="218" t="s">
        <v>168</v>
      </c>
      <c r="H733" s="219">
        <v>5.9500000000000002</v>
      </c>
      <c r="I733" s="220"/>
      <c r="J733" s="221">
        <f>ROUND(I733*H733,2)</f>
        <v>0</v>
      </c>
      <c r="K733" s="222"/>
      <c r="L733" s="44"/>
      <c r="M733" s="223" t="s">
        <v>1</v>
      </c>
      <c r="N733" s="224" t="s">
        <v>39</v>
      </c>
      <c r="O733" s="91"/>
      <c r="P733" s="225">
        <f>O733*H733</f>
        <v>0</v>
      </c>
      <c r="Q733" s="225">
        <v>0</v>
      </c>
      <c r="R733" s="225">
        <f>Q733*H733</f>
        <v>0</v>
      </c>
      <c r="S733" s="225">
        <v>0</v>
      </c>
      <c r="T733" s="226">
        <f>S733*H733</f>
        <v>0</v>
      </c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R733" s="227" t="s">
        <v>447</v>
      </c>
      <c r="AT733" s="227" t="s">
        <v>143</v>
      </c>
      <c r="AU733" s="227" t="s">
        <v>148</v>
      </c>
      <c r="AY733" s="17" t="s">
        <v>140</v>
      </c>
      <c r="BE733" s="228">
        <f>IF(N733="základní",J733,0)</f>
        <v>0</v>
      </c>
      <c r="BF733" s="228">
        <f>IF(N733="snížená",J733,0)</f>
        <v>0</v>
      </c>
      <c r="BG733" s="228">
        <f>IF(N733="zákl. přenesená",J733,0)</f>
        <v>0</v>
      </c>
      <c r="BH733" s="228">
        <f>IF(N733="sníž. přenesená",J733,0)</f>
        <v>0</v>
      </c>
      <c r="BI733" s="228">
        <f>IF(N733="nulová",J733,0)</f>
        <v>0</v>
      </c>
      <c r="BJ733" s="17" t="s">
        <v>148</v>
      </c>
      <c r="BK733" s="228">
        <f>ROUND(I733*H733,2)</f>
        <v>0</v>
      </c>
      <c r="BL733" s="17" t="s">
        <v>447</v>
      </c>
      <c r="BM733" s="227" t="s">
        <v>939</v>
      </c>
    </row>
    <row r="734" s="14" customFormat="1">
      <c r="A734" s="14"/>
      <c r="B734" s="240"/>
      <c r="C734" s="241"/>
      <c r="D734" s="231" t="s">
        <v>150</v>
      </c>
      <c r="E734" s="242" t="s">
        <v>1</v>
      </c>
      <c r="F734" s="243" t="s">
        <v>923</v>
      </c>
      <c r="G734" s="241"/>
      <c r="H734" s="244">
        <v>5.9500000000000002</v>
      </c>
      <c r="I734" s="245"/>
      <c r="J734" s="241"/>
      <c r="K734" s="241"/>
      <c r="L734" s="246"/>
      <c r="M734" s="247"/>
      <c r="N734" s="248"/>
      <c r="O734" s="248"/>
      <c r="P734" s="248"/>
      <c r="Q734" s="248"/>
      <c r="R734" s="248"/>
      <c r="S734" s="248"/>
      <c r="T734" s="249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0" t="s">
        <v>150</v>
      </c>
      <c r="AU734" s="250" t="s">
        <v>148</v>
      </c>
      <c r="AV734" s="14" t="s">
        <v>148</v>
      </c>
      <c r="AW734" s="14" t="s">
        <v>30</v>
      </c>
      <c r="AX734" s="14" t="s">
        <v>81</v>
      </c>
      <c r="AY734" s="250" t="s">
        <v>140</v>
      </c>
    </row>
    <row r="735" s="2" customFormat="1" ht="16.5" customHeight="1">
      <c r="A735" s="38"/>
      <c r="B735" s="39"/>
      <c r="C735" s="215" t="s">
        <v>940</v>
      </c>
      <c r="D735" s="215" t="s">
        <v>143</v>
      </c>
      <c r="E735" s="216" t="s">
        <v>941</v>
      </c>
      <c r="F735" s="217" t="s">
        <v>942</v>
      </c>
      <c r="G735" s="218" t="s">
        <v>162</v>
      </c>
      <c r="H735" s="219">
        <v>2</v>
      </c>
      <c r="I735" s="220"/>
      <c r="J735" s="221">
        <f>ROUND(I735*H735,2)</f>
        <v>0</v>
      </c>
      <c r="K735" s="222"/>
      <c r="L735" s="44"/>
      <c r="M735" s="223" t="s">
        <v>1</v>
      </c>
      <c r="N735" s="224" t="s">
        <v>39</v>
      </c>
      <c r="O735" s="91"/>
      <c r="P735" s="225">
        <f>O735*H735</f>
        <v>0</v>
      </c>
      <c r="Q735" s="225">
        <v>0</v>
      </c>
      <c r="R735" s="225">
        <f>Q735*H735</f>
        <v>0</v>
      </c>
      <c r="S735" s="225">
        <v>0</v>
      </c>
      <c r="T735" s="226">
        <f>S735*H735</f>
        <v>0</v>
      </c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R735" s="227" t="s">
        <v>447</v>
      </c>
      <c r="AT735" s="227" t="s">
        <v>143</v>
      </c>
      <c r="AU735" s="227" t="s">
        <v>148</v>
      </c>
      <c r="AY735" s="17" t="s">
        <v>140</v>
      </c>
      <c r="BE735" s="228">
        <f>IF(N735="základní",J735,0)</f>
        <v>0</v>
      </c>
      <c r="BF735" s="228">
        <f>IF(N735="snížená",J735,0)</f>
        <v>0</v>
      </c>
      <c r="BG735" s="228">
        <f>IF(N735="zákl. přenesená",J735,0)</f>
        <v>0</v>
      </c>
      <c r="BH735" s="228">
        <f>IF(N735="sníž. přenesená",J735,0)</f>
        <v>0</v>
      </c>
      <c r="BI735" s="228">
        <f>IF(N735="nulová",J735,0)</f>
        <v>0</v>
      </c>
      <c r="BJ735" s="17" t="s">
        <v>148</v>
      </c>
      <c r="BK735" s="228">
        <f>ROUND(I735*H735,2)</f>
        <v>0</v>
      </c>
      <c r="BL735" s="17" t="s">
        <v>447</v>
      </c>
      <c r="BM735" s="227" t="s">
        <v>943</v>
      </c>
    </row>
    <row r="736" s="14" customFormat="1">
      <c r="A736" s="14"/>
      <c r="B736" s="240"/>
      <c r="C736" s="241"/>
      <c r="D736" s="231" t="s">
        <v>150</v>
      </c>
      <c r="E736" s="242" t="s">
        <v>1</v>
      </c>
      <c r="F736" s="243" t="s">
        <v>148</v>
      </c>
      <c r="G736" s="241"/>
      <c r="H736" s="244">
        <v>2</v>
      </c>
      <c r="I736" s="245"/>
      <c r="J736" s="241"/>
      <c r="K736" s="241"/>
      <c r="L736" s="246"/>
      <c r="M736" s="247"/>
      <c r="N736" s="248"/>
      <c r="O736" s="248"/>
      <c r="P736" s="248"/>
      <c r="Q736" s="248"/>
      <c r="R736" s="248"/>
      <c r="S736" s="248"/>
      <c r="T736" s="249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0" t="s">
        <v>150</v>
      </c>
      <c r="AU736" s="250" t="s">
        <v>148</v>
      </c>
      <c r="AV736" s="14" t="s">
        <v>148</v>
      </c>
      <c r="AW736" s="14" t="s">
        <v>30</v>
      </c>
      <c r="AX736" s="14" t="s">
        <v>81</v>
      </c>
      <c r="AY736" s="250" t="s">
        <v>140</v>
      </c>
    </row>
    <row r="737" s="2" customFormat="1" ht="16.5" customHeight="1">
      <c r="A737" s="38"/>
      <c r="B737" s="39"/>
      <c r="C737" s="215" t="s">
        <v>944</v>
      </c>
      <c r="D737" s="215" t="s">
        <v>143</v>
      </c>
      <c r="E737" s="216" t="s">
        <v>945</v>
      </c>
      <c r="F737" s="217" t="s">
        <v>946</v>
      </c>
      <c r="G737" s="218" t="s">
        <v>168</v>
      </c>
      <c r="H737" s="219">
        <v>5.9500000000000002</v>
      </c>
      <c r="I737" s="220"/>
      <c r="J737" s="221">
        <f>ROUND(I737*H737,2)</f>
        <v>0</v>
      </c>
      <c r="K737" s="222"/>
      <c r="L737" s="44"/>
      <c r="M737" s="223" t="s">
        <v>1</v>
      </c>
      <c r="N737" s="224" t="s">
        <v>39</v>
      </c>
      <c r="O737" s="91"/>
      <c r="P737" s="225">
        <f>O737*H737</f>
        <v>0</v>
      </c>
      <c r="Q737" s="225">
        <v>0</v>
      </c>
      <c r="R737" s="225">
        <f>Q737*H737</f>
        <v>0</v>
      </c>
      <c r="S737" s="225">
        <v>0</v>
      </c>
      <c r="T737" s="226">
        <f>S737*H737</f>
        <v>0</v>
      </c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R737" s="227" t="s">
        <v>447</v>
      </c>
      <c r="AT737" s="227" t="s">
        <v>143</v>
      </c>
      <c r="AU737" s="227" t="s">
        <v>148</v>
      </c>
      <c r="AY737" s="17" t="s">
        <v>140</v>
      </c>
      <c r="BE737" s="228">
        <f>IF(N737="základní",J737,0)</f>
        <v>0</v>
      </c>
      <c r="BF737" s="228">
        <f>IF(N737="snížená",J737,0)</f>
        <v>0</v>
      </c>
      <c r="BG737" s="228">
        <f>IF(N737="zákl. přenesená",J737,0)</f>
        <v>0</v>
      </c>
      <c r="BH737" s="228">
        <f>IF(N737="sníž. přenesená",J737,0)</f>
        <v>0</v>
      </c>
      <c r="BI737" s="228">
        <f>IF(N737="nulová",J737,0)</f>
        <v>0</v>
      </c>
      <c r="BJ737" s="17" t="s">
        <v>148</v>
      </c>
      <c r="BK737" s="228">
        <f>ROUND(I737*H737,2)</f>
        <v>0</v>
      </c>
      <c r="BL737" s="17" t="s">
        <v>447</v>
      </c>
      <c r="BM737" s="227" t="s">
        <v>947</v>
      </c>
    </row>
    <row r="738" s="14" customFormat="1">
      <c r="A738" s="14"/>
      <c r="B738" s="240"/>
      <c r="C738" s="241"/>
      <c r="D738" s="231" t="s">
        <v>150</v>
      </c>
      <c r="E738" s="242" t="s">
        <v>1</v>
      </c>
      <c r="F738" s="243" t="s">
        <v>948</v>
      </c>
      <c r="G738" s="241"/>
      <c r="H738" s="244">
        <v>5.9500000000000002</v>
      </c>
      <c r="I738" s="245"/>
      <c r="J738" s="241"/>
      <c r="K738" s="241"/>
      <c r="L738" s="246"/>
      <c r="M738" s="247"/>
      <c r="N738" s="248"/>
      <c r="O738" s="248"/>
      <c r="P738" s="248"/>
      <c r="Q738" s="248"/>
      <c r="R738" s="248"/>
      <c r="S738" s="248"/>
      <c r="T738" s="249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0" t="s">
        <v>150</v>
      </c>
      <c r="AU738" s="250" t="s">
        <v>148</v>
      </c>
      <c r="AV738" s="14" t="s">
        <v>148</v>
      </c>
      <c r="AW738" s="14" t="s">
        <v>30</v>
      </c>
      <c r="AX738" s="14" t="s">
        <v>81</v>
      </c>
      <c r="AY738" s="250" t="s">
        <v>140</v>
      </c>
    </row>
    <row r="739" s="2" customFormat="1" ht="16.5" customHeight="1">
      <c r="A739" s="38"/>
      <c r="B739" s="39"/>
      <c r="C739" s="215" t="s">
        <v>949</v>
      </c>
      <c r="D739" s="215" t="s">
        <v>143</v>
      </c>
      <c r="E739" s="216" t="s">
        <v>950</v>
      </c>
      <c r="F739" s="217" t="s">
        <v>951</v>
      </c>
      <c r="G739" s="218" t="s">
        <v>168</v>
      </c>
      <c r="H739" s="219">
        <v>5.9500000000000002</v>
      </c>
      <c r="I739" s="220"/>
      <c r="J739" s="221">
        <f>ROUND(I739*H739,2)</f>
        <v>0</v>
      </c>
      <c r="K739" s="222"/>
      <c r="L739" s="44"/>
      <c r="M739" s="223" t="s">
        <v>1</v>
      </c>
      <c r="N739" s="224" t="s">
        <v>39</v>
      </c>
      <c r="O739" s="91"/>
      <c r="P739" s="225">
        <f>O739*H739</f>
        <v>0</v>
      </c>
      <c r="Q739" s="225">
        <v>0</v>
      </c>
      <c r="R739" s="225">
        <f>Q739*H739</f>
        <v>0</v>
      </c>
      <c r="S739" s="225">
        <v>0</v>
      </c>
      <c r="T739" s="226">
        <f>S739*H739</f>
        <v>0</v>
      </c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R739" s="227" t="s">
        <v>447</v>
      </c>
      <c r="AT739" s="227" t="s">
        <v>143</v>
      </c>
      <c r="AU739" s="227" t="s">
        <v>148</v>
      </c>
      <c r="AY739" s="17" t="s">
        <v>140</v>
      </c>
      <c r="BE739" s="228">
        <f>IF(N739="základní",J739,0)</f>
        <v>0</v>
      </c>
      <c r="BF739" s="228">
        <f>IF(N739="snížená",J739,0)</f>
        <v>0</v>
      </c>
      <c r="BG739" s="228">
        <f>IF(N739="zákl. přenesená",J739,0)</f>
        <v>0</v>
      </c>
      <c r="BH739" s="228">
        <f>IF(N739="sníž. přenesená",J739,0)</f>
        <v>0</v>
      </c>
      <c r="BI739" s="228">
        <f>IF(N739="nulová",J739,0)</f>
        <v>0</v>
      </c>
      <c r="BJ739" s="17" t="s">
        <v>148</v>
      </c>
      <c r="BK739" s="228">
        <f>ROUND(I739*H739,2)</f>
        <v>0</v>
      </c>
      <c r="BL739" s="17" t="s">
        <v>447</v>
      </c>
      <c r="BM739" s="227" t="s">
        <v>952</v>
      </c>
    </row>
    <row r="740" s="14" customFormat="1">
      <c r="A740" s="14"/>
      <c r="B740" s="240"/>
      <c r="C740" s="241"/>
      <c r="D740" s="231" t="s">
        <v>150</v>
      </c>
      <c r="E740" s="242" t="s">
        <v>1</v>
      </c>
      <c r="F740" s="243" t="s">
        <v>923</v>
      </c>
      <c r="G740" s="241"/>
      <c r="H740" s="244">
        <v>5.9500000000000002</v>
      </c>
      <c r="I740" s="245"/>
      <c r="J740" s="241"/>
      <c r="K740" s="241"/>
      <c r="L740" s="246"/>
      <c r="M740" s="247"/>
      <c r="N740" s="248"/>
      <c r="O740" s="248"/>
      <c r="P740" s="248"/>
      <c r="Q740" s="248"/>
      <c r="R740" s="248"/>
      <c r="S740" s="248"/>
      <c r="T740" s="249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0" t="s">
        <v>150</v>
      </c>
      <c r="AU740" s="250" t="s">
        <v>148</v>
      </c>
      <c r="AV740" s="14" t="s">
        <v>148</v>
      </c>
      <c r="AW740" s="14" t="s">
        <v>30</v>
      </c>
      <c r="AX740" s="14" t="s">
        <v>81</v>
      </c>
      <c r="AY740" s="250" t="s">
        <v>140</v>
      </c>
    </row>
    <row r="741" s="2" customFormat="1" ht="24.15" customHeight="1">
      <c r="A741" s="38"/>
      <c r="B741" s="39"/>
      <c r="C741" s="215" t="s">
        <v>953</v>
      </c>
      <c r="D741" s="215" t="s">
        <v>143</v>
      </c>
      <c r="E741" s="216" t="s">
        <v>954</v>
      </c>
      <c r="F741" s="217" t="s">
        <v>955</v>
      </c>
      <c r="G741" s="218" t="s">
        <v>146</v>
      </c>
      <c r="H741" s="219">
        <v>0.012</v>
      </c>
      <c r="I741" s="220"/>
      <c r="J741" s="221">
        <f>ROUND(I741*H741,2)</f>
        <v>0</v>
      </c>
      <c r="K741" s="222"/>
      <c r="L741" s="44"/>
      <c r="M741" s="223" t="s">
        <v>1</v>
      </c>
      <c r="N741" s="224" t="s">
        <v>39</v>
      </c>
      <c r="O741" s="91"/>
      <c r="P741" s="225">
        <f>O741*H741</f>
        <v>0</v>
      </c>
      <c r="Q741" s="225">
        <v>0</v>
      </c>
      <c r="R741" s="225">
        <f>Q741*H741</f>
        <v>0</v>
      </c>
      <c r="S741" s="225">
        <v>0</v>
      </c>
      <c r="T741" s="226">
        <f>S741*H741</f>
        <v>0</v>
      </c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R741" s="227" t="s">
        <v>447</v>
      </c>
      <c r="AT741" s="227" t="s">
        <v>143</v>
      </c>
      <c r="AU741" s="227" t="s">
        <v>148</v>
      </c>
      <c r="AY741" s="17" t="s">
        <v>140</v>
      </c>
      <c r="BE741" s="228">
        <f>IF(N741="základní",J741,0)</f>
        <v>0</v>
      </c>
      <c r="BF741" s="228">
        <f>IF(N741="snížená",J741,0)</f>
        <v>0</v>
      </c>
      <c r="BG741" s="228">
        <f>IF(N741="zákl. přenesená",J741,0)</f>
        <v>0</v>
      </c>
      <c r="BH741" s="228">
        <f>IF(N741="sníž. přenesená",J741,0)</f>
        <v>0</v>
      </c>
      <c r="BI741" s="228">
        <f>IF(N741="nulová",J741,0)</f>
        <v>0</v>
      </c>
      <c r="BJ741" s="17" t="s">
        <v>148</v>
      </c>
      <c r="BK741" s="228">
        <f>ROUND(I741*H741,2)</f>
        <v>0</v>
      </c>
      <c r="BL741" s="17" t="s">
        <v>447</v>
      </c>
      <c r="BM741" s="227" t="s">
        <v>956</v>
      </c>
    </row>
    <row r="742" s="2" customFormat="1" ht="33" customHeight="1">
      <c r="A742" s="38"/>
      <c r="B742" s="39"/>
      <c r="C742" s="215" t="s">
        <v>957</v>
      </c>
      <c r="D742" s="215" t="s">
        <v>143</v>
      </c>
      <c r="E742" s="216" t="s">
        <v>958</v>
      </c>
      <c r="F742" s="217" t="s">
        <v>959</v>
      </c>
      <c r="G742" s="218" t="s">
        <v>146</v>
      </c>
      <c r="H742" s="219">
        <v>0.024</v>
      </c>
      <c r="I742" s="220"/>
      <c r="J742" s="221">
        <f>ROUND(I742*H742,2)</f>
        <v>0</v>
      </c>
      <c r="K742" s="222"/>
      <c r="L742" s="44"/>
      <c r="M742" s="223" t="s">
        <v>1</v>
      </c>
      <c r="N742" s="224" t="s">
        <v>39</v>
      </c>
      <c r="O742" s="91"/>
      <c r="P742" s="225">
        <f>O742*H742</f>
        <v>0</v>
      </c>
      <c r="Q742" s="225">
        <v>0</v>
      </c>
      <c r="R742" s="225">
        <f>Q742*H742</f>
        <v>0</v>
      </c>
      <c r="S742" s="225">
        <v>0</v>
      </c>
      <c r="T742" s="226">
        <f>S742*H742</f>
        <v>0</v>
      </c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R742" s="227" t="s">
        <v>447</v>
      </c>
      <c r="AT742" s="227" t="s">
        <v>143</v>
      </c>
      <c r="AU742" s="227" t="s">
        <v>148</v>
      </c>
      <c r="AY742" s="17" t="s">
        <v>140</v>
      </c>
      <c r="BE742" s="228">
        <f>IF(N742="základní",J742,0)</f>
        <v>0</v>
      </c>
      <c r="BF742" s="228">
        <f>IF(N742="snížená",J742,0)</f>
        <v>0</v>
      </c>
      <c r="BG742" s="228">
        <f>IF(N742="zákl. přenesená",J742,0)</f>
        <v>0</v>
      </c>
      <c r="BH742" s="228">
        <f>IF(N742="sníž. přenesená",J742,0)</f>
        <v>0</v>
      </c>
      <c r="BI742" s="228">
        <f>IF(N742="nulová",J742,0)</f>
        <v>0</v>
      </c>
      <c r="BJ742" s="17" t="s">
        <v>148</v>
      </c>
      <c r="BK742" s="228">
        <f>ROUND(I742*H742,2)</f>
        <v>0</v>
      </c>
      <c r="BL742" s="17" t="s">
        <v>447</v>
      </c>
      <c r="BM742" s="227" t="s">
        <v>960</v>
      </c>
    </row>
    <row r="743" s="14" customFormat="1">
      <c r="A743" s="14"/>
      <c r="B743" s="240"/>
      <c r="C743" s="241"/>
      <c r="D743" s="231" t="s">
        <v>150</v>
      </c>
      <c r="E743" s="241"/>
      <c r="F743" s="243" t="s">
        <v>961</v>
      </c>
      <c r="G743" s="241"/>
      <c r="H743" s="244">
        <v>0.024</v>
      </c>
      <c r="I743" s="245"/>
      <c r="J743" s="241"/>
      <c r="K743" s="241"/>
      <c r="L743" s="246"/>
      <c r="M743" s="247"/>
      <c r="N743" s="248"/>
      <c r="O743" s="248"/>
      <c r="P743" s="248"/>
      <c r="Q743" s="248"/>
      <c r="R743" s="248"/>
      <c r="S743" s="248"/>
      <c r="T743" s="249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0" t="s">
        <v>150</v>
      </c>
      <c r="AU743" s="250" t="s">
        <v>148</v>
      </c>
      <c r="AV743" s="14" t="s">
        <v>148</v>
      </c>
      <c r="AW743" s="14" t="s">
        <v>4</v>
      </c>
      <c r="AX743" s="14" t="s">
        <v>81</v>
      </c>
      <c r="AY743" s="250" t="s">
        <v>140</v>
      </c>
    </row>
    <row r="744" s="12" customFormat="1" ht="22.8" customHeight="1">
      <c r="A744" s="12"/>
      <c r="B744" s="199"/>
      <c r="C744" s="200"/>
      <c r="D744" s="201" t="s">
        <v>72</v>
      </c>
      <c r="E744" s="213" t="s">
        <v>962</v>
      </c>
      <c r="F744" s="213" t="s">
        <v>963</v>
      </c>
      <c r="G744" s="200"/>
      <c r="H744" s="200"/>
      <c r="I744" s="203"/>
      <c r="J744" s="214">
        <f>BK744</f>
        <v>0</v>
      </c>
      <c r="K744" s="200"/>
      <c r="L744" s="205"/>
      <c r="M744" s="206"/>
      <c r="N744" s="207"/>
      <c r="O744" s="207"/>
      <c r="P744" s="208">
        <f>SUM(P745:P1067)</f>
        <v>0</v>
      </c>
      <c r="Q744" s="207"/>
      <c r="R744" s="208">
        <f>SUM(R745:R1067)</f>
        <v>0.026146000000000006</v>
      </c>
      <c r="S744" s="207"/>
      <c r="T744" s="209">
        <f>SUM(T745:T1067)</f>
        <v>0.055707</v>
      </c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R744" s="210" t="s">
        <v>148</v>
      </c>
      <c r="AT744" s="211" t="s">
        <v>72</v>
      </c>
      <c r="AU744" s="211" t="s">
        <v>81</v>
      </c>
      <c r="AY744" s="210" t="s">
        <v>140</v>
      </c>
      <c r="BK744" s="212">
        <f>SUM(BK745:BK1067)</f>
        <v>0</v>
      </c>
    </row>
    <row r="745" s="2" customFormat="1" ht="16.5" customHeight="1">
      <c r="A745" s="38"/>
      <c r="B745" s="39"/>
      <c r="C745" s="215" t="s">
        <v>964</v>
      </c>
      <c r="D745" s="215" t="s">
        <v>143</v>
      </c>
      <c r="E745" s="216" t="s">
        <v>965</v>
      </c>
      <c r="F745" s="217" t="s">
        <v>966</v>
      </c>
      <c r="G745" s="218" t="s">
        <v>967</v>
      </c>
      <c r="H745" s="219">
        <v>1</v>
      </c>
      <c r="I745" s="220"/>
      <c r="J745" s="221">
        <f>ROUND(I745*H745,2)</f>
        <v>0</v>
      </c>
      <c r="K745" s="222"/>
      <c r="L745" s="44"/>
      <c r="M745" s="223" t="s">
        <v>1</v>
      </c>
      <c r="N745" s="224" t="s">
        <v>39</v>
      </c>
      <c r="O745" s="91"/>
      <c r="P745" s="225">
        <f>O745*H745</f>
        <v>0</v>
      </c>
      <c r="Q745" s="225">
        <v>0</v>
      </c>
      <c r="R745" s="225">
        <f>Q745*H745</f>
        <v>0</v>
      </c>
      <c r="S745" s="225">
        <v>0</v>
      </c>
      <c r="T745" s="226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227" t="s">
        <v>447</v>
      </c>
      <c r="AT745" s="227" t="s">
        <v>143</v>
      </c>
      <c r="AU745" s="227" t="s">
        <v>148</v>
      </c>
      <c r="AY745" s="17" t="s">
        <v>140</v>
      </c>
      <c r="BE745" s="228">
        <f>IF(N745="základní",J745,0)</f>
        <v>0</v>
      </c>
      <c r="BF745" s="228">
        <f>IF(N745="snížená",J745,0)</f>
        <v>0</v>
      </c>
      <c r="BG745" s="228">
        <f>IF(N745="zákl. přenesená",J745,0)</f>
        <v>0</v>
      </c>
      <c r="BH745" s="228">
        <f>IF(N745="sníž. přenesená",J745,0)</f>
        <v>0</v>
      </c>
      <c r="BI745" s="228">
        <f>IF(N745="nulová",J745,0)</f>
        <v>0</v>
      </c>
      <c r="BJ745" s="17" t="s">
        <v>148</v>
      </c>
      <c r="BK745" s="228">
        <f>ROUND(I745*H745,2)</f>
        <v>0</v>
      </c>
      <c r="BL745" s="17" t="s">
        <v>447</v>
      </c>
      <c r="BM745" s="227" t="s">
        <v>968</v>
      </c>
    </row>
    <row r="746" s="14" customFormat="1">
      <c r="A746" s="14"/>
      <c r="B746" s="240"/>
      <c r="C746" s="241"/>
      <c r="D746" s="231" t="s">
        <v>150</v>
      </c>
      <c r="E746" s="242" t="s">
        <v>1</v>
      </c>
      <c r="F746" s="243" t="s">
        <v>81</v>
      </c>
      <c r="G746" s="241"/>
      <c r="H746" s="244">
        <v>1</v>
      </c>
      <c r="I746" s="245"/>
      <c r="J746" s="241"/>
      <c r="K746" s="241"/>
      <c r="L746" s="246"/>
      <c r="M746" s="247"/>
      <c r="N746" s="248"/>
      <c r="O746" s="248"/>
      <c r="P746" s="248"/>
      <c r="Q746" s="248"/>
      <c r="R746" s="248"/>
      <c r="S746" s="248"/>
      <c r="T746" s="249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0" t="s">
        <v>150</v>
      </c>
      <c r="AU746" s="250" t="s">
        <v>148</v>
      </c>
      <c r="AV746" s="14" t="s">
        <v>148</v>
      </c>
      <c r="AW746" s="14" t="s">
        <v>30</v>
      </c>
      <c r="AX746" s="14" t="s">
        <v>81</v>
      </c>
      <c r="AY746" s="250" t="s">
        <v>140</v>
      </c>
    </row>
    <row r="747" s="2" customFormat="1" ht="16.5" customHeight="1">
      <c r="A747" s="38"/>
      <c r="B747" s="39"/>
      <c r="C747" s="215" t="s">
        <v>969</v>
      </c>
      <c r="D747" s="215" t="s">
        <v>143</v>
      </c>
      <c r="E747" s="216" t="s">
        <v>970</v>
      </c>
      <c r="F747" s="217" t="s">
        <v>971</v>
      </c>
      <c r="G747" s="218" t="s">
        <v>967</v>
      </c>
      <c r="H747" s="219">
        <v>1</v>
      </c>
      <c r="I747" s="220"/>
      <c r="J747" s="221">
        <f>ROUND(I747*H747,2)</f>
        <v>0</v>
      </c>
      <c r="K747" s="222"/>
      <c r="L747" s="44"/>
      <c r="M747" s="223" t="s">
        <v>1</v>
      </c>
      <c r="N747" s="224" t="s">
        <v>39</v>
      </c>
      <c r="O747" s="91"/>
      <c r="P747" s="225">
        <f>O747*H747</f>
        <v>0</v>
      </c>
      <c r="Q747" s="225">
        <v>0</v>
      </c>
      <c r="R747" s="225">
        <f>Q747*H747</f>
        <v>0</v>
      </c>
      <c r="S747" s="225">
        <v>0</v>
      </c>
      <c r="T747" s="226">
        <f>S747*H747</f>
        <v>0</v>
      </c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R747" s="227" t="s">
        <v>447</v>
      </c>
      <c r="AT747" s="227" t="s">
        <v>143</v>
      </c>
      <c r="AU747" s="227" t="s">
        <v>148</v>
      </c>
      <c r="AY747" s="17" t="s">
        <v>140</v>
      </c>
      <c r="BE747" s="228">
        <f>IF(N747="základní",J747,0)</f>
        <v>0</v>
      </c>
      <c r="BF747" s="228">
        <f>IF(N747="snížená",J747,0)</f>
        <v>0</v>
      </c>
      <c r="BG747" s="228">
        <f>IF(N747="zákl. přenesená",J747,0)</f>
        <v>0</v>
      </c>
      <c r="BH747" s="228">
        <f>IF(N747="sníž. přenesená",J747,0)</f>
        <v>0</v>
      </c>
      <c r="BI747" s="228">
        <f>IF(N747="nulová",J747,0)</f>
        <v>0</v>
      </c>
      <c r="BJ747" s="17" t="s">
        <v>148</v>
      </c>
      <c r="BK747" s="228">
        <f>ROUND(I747*H747,2)</f>
        <v>0</v>
      </c>
      <c r="BL747" s="17" t="s">
        <v>447</v>
      </c>
      <c r="BM747" s="227" t="s">
        <v>972</v>
      </c>
    </row>
    <row r="748" s="14" customFormat="1">
      <c r="A748" s="14"/>
      <c r="B748" s="240"/>
      <c r="C748" s="241"/>
      <c r="D748" s="231" t="s">
        <v>150</v>
      </c>
      <c r="E748" s="242" t="s">
        <v>1</v>
      </c>
      <c r="F748" s="243" t="s">
        <v>81</v>
      </c>
      <c r="G748" s="241"/>
      <c r="H748" s="244">
        <v>1</v>
      </c>
      <c r="I748" s="245"/>
      <c r="J748" s="241"/>
      <c r="K748" s="241"/>
      <c r="L748" s="246"/>
      <c r="M748" s="247"/>
      <c r="N748" s="248"/>
      <c r="O748" s="248"/>
      <c r="P748" s="248"/>
      <c r="Q748" s="248"/>
      <c r="R748" s="248"/>
      <c r="S748" s="248"/>
      <c r="T748" s="249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0" t="s">
        <v>150</v>
      </c>
      <c r="AU748" s="250" t="s">
        <v>148</v>
      </c>
      <c r="AV748" s="14" t="s">
        <v>148</v>
      </c>
      <c r="AW748" s="14" t="s">
        <v>30</v>
      </c>
      <c r="AX748" s="14" t="s">
        <v>81</v>
      </c>
      <c r="AY748" s="250" t="s">
        <v>140</v>
      </c>
    </row>
    <row r="749" s="2" customFormat="1" ht="24.15" customHeight="1">
      <c r="A749" s="38"/>
      <c r="B749" s="39"/>
      <c r="C749" s="215" t="s">
        <v>973</v>
      </c>
      <c r="D749" s="215" t="s">
        <v>143</v>
      </c>
      <c r="E749" s="216" t="s">
        <v>974</v>
      </c>
      <c r="F749" s="217" t="s">
        <v>975</v>
      </c>
      <c r="G749" s="218" t="s">
        <v>190</v>
      </c>
      <c r="H749" s="219">
        <v>2.6000000000000001</v>
      </c>
      <c r="I749" s="220"/>
      <c r="J749" s="221">
        <f>ROUND(I749*H749,2)</f>
        <v>0</v>
      </c>
      <c r="K749" s="222"/>
      <c r="L749" s="44"/>
      <c r="M749" s="223" t="s">
        <v>1</v>
      </c>
      <c r="N749" s="224" t="s">
        <v>39</v>
      </c>
      <c r="O749" s="91"/>
      <c r="P749" s="225">
        <f>O749*H749</f>
        <v>0</v>
      </c>
      <c r="Q749" s="225">
        <v>0</v>
      </c>
      <c r="R749" s="225">
        <f>Q749*H749</f>
        <v>0</v>
      </c>
      <c r="S749" s="225">
        <v>0.00027</v>
      </c>
      <c r="T749" s="226">
        <f>S749*H749</f>
        <v>0.00070200000000000004</v>
      </c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R749" s="227" t="s">
        <v>447</v>
      </c>
      <c r="AT749" s="227" t="s">
        <v>143</v>
      </c>
      <c r="AU749" s="227" t="s">
        <v>148</v>
      </c>
      <c r="AY749" s="17" t="s">
        <v>140</v>
      </c>
      <c r="BE749" s="228">
        <f>IF(N749="základní",J749,0)</f>
        <v>0</v>
      </c>
      <c r="BF749" s="228">
        <f>IF(N749="snížená",J749,0)</f>
        <v>0</v>
      </c>
      <c r="BG749" s="228">
        <f>IF(N749="zákl. přenesená",J749,0)</f>
        <v>0</v>
      </c>
      <c r="BH749" s="228">
        <f>IF(N749="sníž. přenesená",J749,0)</f>
        <v>0</v>
      </c>
      <c r="BI749" s="228">
        <f>IF(N749="nulová",J749,0)</f>
        <v>0</v>
      </c>
      <c r="BJ749" s="17" t="s">
        <v>148</v>
      </c>
      <c r="BK749" s="228">
        <f>ROUND(I749*H749,2)</f>
        <v>0</v>
      </c>
      <c r="BL749" s="17" t="s">
        <v>447</v>
      </c>
      <c r="BM749" s="227" t="s">
        <v>976</v>
      </c>
    </row>
    <row r="750" s="13" customFormat="1">
      <c r="A750" s="13"/>
      <c r="B750" s="229"/>
      <c r="C750" s="230"/>
      <c r="D750" s="231" t="s">
        <v>150</v>
      </c>
      <c r="E750" s="232" t="s">
        <v>1</v>
      </c>
      <c r="F750" s="233" t="s">
        <v>405</v>
      </c>
      <c r="G750" s="230"/>
      <c r="H750" s="232" t="s">
        <v>1</v>
      </c>
      <c r="I750" s="234"/>
      <c r="J750" s="230"/>
      <c r="K750" s="230"/>
      <c r="L750" s="235"/>
      <c r="M750" s="236"/>
      <c r="N750" s="237"/>
      <c r="O750" s="237"/>
      <c r="P750" s="237"/>
      <c r="Q750" s="237"/>
      <c r="R750" s="237"/>
      <c r="S750" s="237"/>
      <c r="T750" s="238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9" t="s">
        <v>150</v>
      </c>
      <c r="AU750" s="239" t="s">
        <v>148</v>
      </c>
      <c r="AV750" s="13" t="s">
        <v>81</v>
      </c>
      <c r="AW750" s="13" t="s">
        <v>30</v>
      </c>
      <c r="AX750" s="13" t="s">
        <v>73</v>
      </c>
      <c r="AY750" s="239" t="s">
        <v>140</v>
      </c>
    </row>
    <row r="751" s="14" customFormat="1">
      <c r="A751" s="14"/>
      <c r="B751" s="240"/>
      <c r="C751" s="241"/>
      <c r="D751" s="231" t="s">
        <v>150</v>
      </c>
      <c r="E751" s="242" t="s">
        <v>1</v>
      </c>
      <c r="F751" s="243" t="s">
        <v>977</v>
      </c>
      <c r="G751" s="241"/>
      <c r="H751" s="244">
        <v>2.6000000000000001</v>
      </c>
      <c r="I751" s="245"/>
      <c r="J751" s="241"/>
      <c r="K751" s="241"/>
      <c r="L751" s="246"/>
      <c r="M751" s="247"/>
      <c r="N751" s="248"/>
      <c r="O751" s="248"/>
      <c r="P751" s="248"/>
      <c r="Q751" s="248"/>
      <c r="R751" s="248"/>
      <c r="S751" s="248"/>
      <c r="T751" s="249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0" t="s">
        <v>150</v>
      </c>
      <c r="AU751" s="250" t="s">
        <v>148</v>
      </c>
      <c r="AV751" s="14" t="s">
        <v>148</v>
      </c>
      <c r="AW751" s="14" t="s">
        <v>30</v>
      </c>
      <c r="AX751" s="14" t="s">
        <v>81</v>
      </c>
      <c r="AY751" s="250" t="s">
        <v>140</v>
      </c>
    </row>
    <row r="752" s="2" customFormat="1" ht="16.5" customHeight="1">
      <c r="A752" s="38"/>
      <c r="B752" s="39"/>
      <c r="C752" s="215" t="s">
        <v>978</v>
      </c>
      <c r="D752" s="215" t="s">
        <v>143</v>
      </c>
      <c r="E752" s="216" t="s">
        <v>979</v>
      </c>
      <c r="F752" s="217" t="s">
        <v>980</v>
      </c>
      <c r="G752" s="218" t="s">
        <v>162</v>
      </c>
      <c r="H752" s="219">
        <v>20</v>
      </c>
      <c r="I752" s="220"/>
      <c r="J752" s="221">
        <f>ROUND(I752*H752,2)</f>
        <v>0</v>
      </c>
      <c r="K752" s="222"/>
      <c r="L752" s="44"/>
      <c r="M752" s="223" t="s">
        <v>1</v>
      </c>
      <c r="N752" s="224" t="s">
        <v>39</v>
      </c>
      <c r="O752" s="91"/>
      <c r="P752" s="225">
        <f>O752*H752</f>
        <v>0</v>
      </c>
      <c r="Q752" s="225">
        <v>0</v>
      </c>
      <c r="R752" s="225">
        <f>Q752*H752</f>
        <v>0</v>
      </c>
      <c r="S752" s="225">
        <v>0</v>
      </c>
      <c r="T752" s="226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227" t="s">
        <v>447</v>
      </c>
      <c r="AT752" s="227" t="s">
        <v>143</v>
      </c>
      <c r="AU752" s="227" t="s">
        <v>148</v>
      </c>
      <c r="AY752" s="17" t="s">
        <v>140</v>
      </c>
      <c r="BE752" s="228">
        <f>IF(N752="základní",J752,0)</f>
        <v>0</v>
      </c>
      <c r="BF752" s="228">
        <f>IF(N752="snížená",J752,0)</f>
        <v>0</v>
      </c>
      <c r="BG752" s="228">
        <f>IF(N752="zákl. přenesená",J752,0)</f>
        <v>0</v>
      </c>
      <c r="BH752" s="228">
        <f>IF(N752="sníž. přenesená",J752,0)</f>
        <v>0</v>
      </c>
      <c r="BI752" s="228">
        <f>IF(N752="nulová",J752,0)</f>
        <v>0</v>
      </c>
      <c r="BJ752" s="17" t="s">
        <v>148</v>
      </c>
      <c r="BK752" s="228">
        <f>ROUND(I752*H752,2)</f>
        <v>0</v>
      </c>
      <c r="BL752" s="17" t="s">
        <v>447</v>
      </c>
      <c r="BM752" s="227" t="s">
        <v>981</v>
      </c>
    </row>
    <row r="753" s="14" customFormat="1">
      <c r="A753" s="14"/>
      <c r="B753" s="240"/>
      <c r="C753" s="241"/>
      <c r="D753" s="231" t="s">
        <v>150</v>
      </c>
      <c r="E753" s="242" t="s">
        <v>1</v>
      </c>
      <c r="F753" s="243" t="s">
        <v>303</v>
      </c>
      <c r="G753" s="241"/>
      <c r="H753" s="244">
        <v>20</v>
      </c>
      <c r="I753" s="245"/>
      <c r="J753" s="241"/>
      <c r="K753" s="241"/>
      <c r="L753" s="246"/>
      <c r="M753" s="247"/>
      <c r="N753" s="248"/>
      <c r="O753" s="248"/>
      <c r="P753" s="248"/>
      <c r="Q753" s="248"/>
      <c r="R753" s="248"/>
      <c r="S753" s="248"/>
      <c r="T753" s="249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0" t="s">
        <v>150</v>
      </c>
      <c r="AU753" s="250" t="s">
        <v>148</v>
      </c>
      <c r="AV753" s="14" t="s">
        <v>148</v>
      </c>
      <c r="AW753" s="14" t="s">
        <v>30</v>
      </c>
      <c r="AX753" s="14" t="s">
        <v>81</v>
      </c>
      <c r="AY753" s="250" t="s">
        <v>140</v>
      </c>
    </row>
    <row r="754" s="2" customFormat="1" ht="24.15" customHeight="1">
      <c r="A754" s="38"/>
      <c r="B754" s="39"/>
      <c r="C754" s="262" t="s">
        <v>982</v>
      </c>
      <c r="D754" s="262" t="s">
        <v>154</v>
      </c>
      <c r="E754" s="263" t="s">
        <v>983</v>
      </c>
      <c r="F754" s="264" t="s">
        <v>984</v>
      </c>
      <c r="G754" s="265" t="s">
        <v>162</v>
      </c>
      <c r="H754" s="266">
        <v>20</v>
      </c>
      <c r="I754" s="267"/>
      <c r="J754" s="268">
        <f>ROUND(I754*H754,2)</f>
        <v>0</v>
      </c>
      <c r="K754" s="269"/>
      <c r="L754" s="270"/>
      <c r="M754" s="271" t="s">
        <v>1</v>
      </c>
      <c r="N754" s="272" t="s">
        <v>39</v>
      </c>
      <c r="O754" s="91"/>
      <c r="P754" s="225">
        <f>O754*H754</f>
        <v>0</v>
      </c>
      <c r="Q754" s="225">
        <v>9.0000000000000006E-05</v>
      </c>
      <c r="R754" s="225">
        <f>Q754*H754</f>
        <v>0.0018000000000000002</v>
      </c>
      <c r="S754" s="225">
        <v>0</v>
      </c>
      <c r="T754" s="226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227" t="s">
        <v>359</v>
      </c>
      <c r="AT754" s="227" t="s">
        <v>154</v>
      </c>
      <c r="AU754" s="227" t="s">
        <v>148</v>
      </c>
      <c r="AY754" s="17" t="s">
        <v>140</v>
      </c>
      <c r="BE754" s="228">
        <f>IF(N754="základní",J754,0)</f>
        <v>0</v>
      </c>
      <c r="BF754" s="228">
        <f>IF(N754="snížená",J754,0)</f>
        <v>0</v>
      </c>
      <c r="BG754" s="228">
        <f>IF(N754="zákl. přenesená",J754,0)</f>
        <v>0</v>
      </c>
      <c r="BH754" s="228">
        <f>IF(N754="sníž. přenesená",J754,0)</f>
        <v>0</v>
      </c>
      <c r="BI754" s="228">
        <f>IF(N754="nulová",J754,0)</f>
        <v>0</v>
      </c>
      <c r="BJ754" s="17" t="s">
        <v>148</v>
      </c>
      <c r="BK754" s="228">
        <f>ROUND(I754*H754,2)</f>
        <v>0</v>
      </c>
      <c r="BL754" s="17" t="s">
        <v>447</v>
      </c>
      <c r="BM754" s="227" t="s">
        <v>985</v>
      </c>
    </row>
    <row r="755" s="14" customFormat="1">
      <c r="A755" s="14"/>
      <c r="B755" s="240"/>
      <c r="C755" s="241"/>
      <c r="D755" s="231" t="s">
        <v>150</v>
      </c>
      <c r="E755" s="242" t="s">
        <v>1</v>
      </c>
      <c r="F755" s="243" t="s">
        <v>303</v>
      </c>
      <c r="G755" s="241"/>
      <c r="H755" s="244">
        <v>20</v>
      </c>
      <c r="I755" s="245"/>
      <c r="J755" s="241"/>
      <c r="K755" s="241"/>
      <c r="L755" s="246"/>
      <c r="M755" s="247"/>
      <c r="N755" s="248"/>
      <c r="O755" s="248"/>
      <c r="P755" s="248"/>
      <c r="Q755" s="248"/>
      <c r="R755" s="248"/>
      <c r="S755" s="248"/>
      <c r="T755" s="249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0" t="s">
        <v>150</v>
      </c>
      <c r="AU755" s="250" t="s">
        <v>148</v>
      </c>
      <c r="AV755" s="14" t="s">
        <v>148</v>
      </c>
      <c r="AW755" s="14" t="s">
        <v>30</v>
      </c>
      <c r="AX755" s="14" t="s">
        <v>81</v>
      </c>
      <c r="AY755" s="250" t="s">
        <v>140</v>
      </c>
    </row>
    <row r="756" s="2" customFormat="1" ht="21.75" customHeight="1">
      <c r="A756" s="38"/>
      <c r="B756" s="39"/>
      <c r="C756" s="215" t="s">
        <v>986</v>
      </c>
      <c r="D756" s="215" t="s">
        <v>143</v>
      </c>
      <c r="E756" s="216" t="s">
        <v>987</v>
      </c>
      <c r="F756" s="217" t="s">
        <v>988</v>
      </c>
      <c r="G756" s="218" t="s">
        <v>162</v>
      </c>
      <c r="H756" s="219">
        <v>24</v>
      </c>
      <c r="I756" s="220"/>
      <c r="J756" s="221">
        <f>ROUND(I756*H756,2)</f>
        <v>0</v>
      </c>
      <c r="K756" s="222"/>
      <c r="L756" s="44"/>
      <c r="M756" s="223" t="s">
        <v>1</v>
      </c>
      <c r="N756" s="224" t="s">
        <v>39</v>
      </c>
      <c r="O756" s="91"/>
      <c r="P756" s="225">
        <f>O756*H756</f>
        <v>0</v>
      </c>
      <c r="Q756" s="225">
        <v>0</v>
      </c>
      <c r="R756" s="225">
        <f>Q756*H756</f>
        <v>0</v>
      </c>
      <c r="S756" s="225">
        <v>0</v>
      </c>
      <c r="T756" s="226">
        <f>S756*H756</f>
        <v>0</v>
      </c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R756" s="227" t="s">
        <v>447</v>
      </c>
      <c r="AT756" s="227" t="s">
        <v>143</v>
      </c>
      <c r="AU756" s="227" t="s">
        <v>148</v>
      </c>
      <c r="AY756" s="17" t="s">
        <v>140</v>
      </c>
      <c r="BE756" s="228">
        <f>IF(N756="základní",J756,0)</f>
        <v>0</v>
      </c>
      <c r="BF756" s="228">
        <f>IF(N756="snížená",J756,0)</f>
        <v>0</v>
      </c>
      <c r="BG756" s="228">
        <f>IF(N756="zákl. přenesená",J756,0)</f>
        <v>0</v>
      </c>
      <c r="BH756" s="228">
        <f>IF(N756="sníž. přenesená",J756,0)</f>
        <v>0</v>
      </c>
      <c r="BI756" s="228">
        <f>IF(N756="nulová",J756,0)</f>
        <v>0</v>
      </c>
      <c r="BJ756" s="17" t="s">
        <v>148</v>
      </c>
      <c r="BK756" s="228">
        <f>ROUND(I756*H756,2)</f>
        <v>0</v>
      </c>
      <c r="BL756" s="17" t="s">
        <v>447</v>
      </c>
      <c r="BM756" s="227" t="s">
        <v>989</v>
      </c>
    </row>
    <row r="757" s="14" customFormat="1">
      <c r="A757" s="14"/>
      <c r="B757" s="240"/>
      <c r="C757" s="241"/>
      <c r="D757" s="231" t="s">
        <v>150</v>
      </c>
      <c r="E757" s="242" t="s">
        <v>1</v>
      </c>
      <c r="F757" s="243" t="s">
        <v>990</v>
      </c>
      <c r="G757" s="241"/>
      <c r="H757" s="244">
        <v>24</v>
      </c>
      <c r="I757" s="245"/>
      <c r="J757" s="241"/>
      <c r="K757" s="241"/>
      <c r="L757" s="246"/>
      <c r="M757" s="247"/>
      <c r="N757" s="248"/>
      <c r="O757" s="248"/>
      <c r="P757" s="248"/>
      <c r="Q757" s="248"/>
      <c r="R757" s="248"/>
      <c r="S757" s="248"/>
      <c r="T757" s="249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0" t="s">
        <v>150</v>
      </c>
      <c r="AU757" s="250" t="s">
        <v>148</v>
      </c>
      <c r="AV757" s="14" t="s">
        <v>148</v>
      </c>
      <c r="AW757" s="14" t="s">
        <v>30</v>
      </c>
      <c r="AX757" s="14" t="s">
        <v>81</v>
      </c>
      <c r="AY757" s="250" t="s">
        <v>140</v>
      </c>
    </row>
    <row r="758" s="2" customFormat="1" ht="16.5" customHeight="1">
      <c r="A758" s="38"/>
      <c r="B758" s="39"/>
      <c r="C758" s="262" t="s">
        <v>991</v>
      </c>
      <c r="D758" s="262" t="s">
        <v>154</v>
      </c>
      <c r="E758" s="263" t="s">
        <v>992</v>
      </c>
      <c r="F758" s="264" t="s">
        <v>993</v>
      </c>
      <c r="G758" s="265" t="s">
        <v>162</v>
      </c>
      <c r="H758" s="266">
        <v>24</v>
      </c>
      <c r="I758" s="267"/>
      <c r="J758" s="268">
        <f>ROUND(I758*H758,2)</f>
        <v>0</v>
      </c>
      <c r="K758" s="269"/>
      <c r="L758" s="270"/>
      <c r="M758" s="271" t="s">
        <v>1</v>
      </c>
      <c r="N758" s="272" t="s">
        <v>39</v>
      </c>
      <c r="O758" s="91"/>
      <c r="P758" s="225">
        <f>O758*H758</f>
        <v>0</v>
      </c>
      <c r="Q758" s="225">
        <v>2.0000000000000002E-05</v>
      </c>
      <c r="R758" s="225">
        <f>Q758*H758</f>
        <v>0.00048000000000000007</v>
      </c>
      <c r="S758" s="225">
        <v>0</v>
      </c>
      <c r="T758" s="226">
        <f>S758*H758</f>
        <v>0</v>
      </c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R758" s="227" t="s">
        <v>359</v>
      </c>
      <c r="AT758" s="227" t="s">
        <v>154</v>
      </c>
      <c r="AU758" s="227" t="s">
        <v>148</v>
      </c>
      <c r="AY758" s="17" t="s">
        <v>140</v>
      </c>
      <c r="BE758" s="228">
        <f>IF(N758="základní",J758,0)</f>
        <v>0</v>
      </c>
      <c r="BF758" s="228">
        <f>IF(N758="snížená",J758,0)</f>
        <v>0</v>
      </c>
      <c r="BG758" s="228">
        <f>IF(N758="zákl. přenesená",J758,0)</f>
        <v>0</v>
      </c>
      <c r="BH758" s="228">
        <f>IF(N758="sníž. přenesená",J758,0)</f>
        <v>0</v>
      </c>
      <c r="BI758" s="228">
        <f>IF(N758="nulová",J758,0)</f>
        <v>0</v>
      </c>
      <c r="BJ758" s="17" t="s">
        <v>148</v>
      </c>
      <c r="BK758" s="228">
        <f>ROUND(I758*H758,2)</f>
        <v>0</v>
      </c>
      <c r="BL758" s="17" t="s">
        <v>447</v>
      </c>
      <c r="BM758" s="227" t="s">
        <v>994</v>
      </c>
    </row>
    <row r="759" s="14" customFormat="1">
      <c r="A759" s="14"/>
      <c r="B759" s="240"/>
      <c r="C759" s="241"/>
      <c r="D759" s="231" t="s">
        <v>150</v>
      </c>
      <c r="E759" s="242" t="s">
        <v>1</v>
      </c>
      <c r="F759" s="243" t="s">
        <v>990</v>
      </c>
      <c r="G759" s="241"/>
      <c r="H759" s="244">
        <v>24</v>
      </c>
      <c r="I759" s="245"/>
      <c r="J759" s="241"/>
      <c r="K759" s="241"/>
      <c r="L759" s="246"/>
      <c r="M759" s="247"/>
      <c r="N759" s="248"/>
      <c r="O759" s="248"/>
      <c r="P759" s="248"/>
      <c r="Q759" s="248"/>
      <c r="R759" s="248"/>
      <c r="S759" s="248"/>
      <c r="T759" s="249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0" t="s">
        <v>150</v>
      </c>
      <c r="AU759" s="250" t="s">
        <v>148</v>
      </c>
      <c r="AV759" s="14" t="s">
        <v>148</v>
      </c>
      <c r="AW759" s="14" t="s">
        <v>30</v>
      </c>
      <c r="AX759" s="14" t="s">
        <v>81</v>
      </c>
      <c r="AY759" s="250" t="s">
        <v>140</v>
      </c>
    </row>
    <row r="760" s="2" customFormat="1" ht="21.75" customHeight="1">
      <c r="A760" s="38"/>
      <c r="B760" s="39"/>
      <c r="C760" s="215" t="s">
        <v>995</v>
      </c>
      <c r="D760" s="215" t="s">
        <v>143</v>
      </c>
      <c r="E760" s="216" t="s">
        <v>996</v>
      </c>
      <c r="F760" s="217" t="s">
        <v>997</v>
      </c>
      <c r="G760" s="218" t="s">
        <v>162</v>
      </c>
      <c r="H760" s="219">
        <v>8</v>
      </c>
      <c r="I760" s="220"/>
      <c r="J760" s="221">
        <f>ROUND(I760*H760,2)</f>
        <v>0</v>
      </c>
      <c r="K760" s="222"/>
      <c r="L760" s="44"/>
      <c r="M760" s="223" t="s">
        <v>1</v>
      </c>
      <c r="N760" s="224" t="s">
        <v>39</v>
      </c>
      <c r="O760" s="91"/>
      <c r="P760" s="225">
        <f>O760*H760</f>
        <v>0</v>
      </c>
      <c r="Q760" s="225">
        <v>0</v>
      </c>
      <c r="R760" s="225">
        <f>Q760*H760</f>
        <v>0</v>
      </c>
      <c r="S760" s="225">
        <v>0</v>
      </c>
      <c r="T760" s="226">
        <f>S760*H760</f>
        <v>0</v>
      </c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R760" s="227" t="s">
        <v>447</v>
      </c>
      <c r="AT760" s="227" t="s">
        <v>143</v>
      </c>
      <c r="AU760" s="227" t="s">
        <v>148</v>
      </c>
      <c r="AY760" s="17" t="s">
        <v>140</v>
      </c>
      <c r="BE760" s="228">
        <f>IF(N760="základní",J760,0)</f>
        <v>0</v>
      </c>
      <c r="BF760" s="228">
        <f>IF(N760="snížená",J760,0)</f>
        <v>0</v>
      </c>
      <c r="BG760" s="228">
        <f>IF(N760="zákl. přenesená",J760,0)</f>
        <v>0</v>
      </c>
      <c r="BH760" s="228">
        <f>IF(N760="sníž. přenesená",J760,0)</f>
        <v>0</v>
      </c>
      <c r="BI760" s="228">
        <f>IF(N760="nulová",J760,0)</f>
        <v>0</v>
      </c>
      <c r="BJ760" s="17" t="s">
        <v>148</v>
      </c>
      <c r="BK760" s="228">
        <f>ROUND(I760*H760,2)</f>
        <v>0</v>
      </c>
      <c r="BL760" s="17" t="s">
        <v>447</v>
      </c>
      <c r="BM760" s="227" t="s">
        <v>998</v>
      </c>
    </row>
    <row r="761" s="13" customFormat="1">
      <c r="A761" s="13"/>
      <c r="B761" s="229"/>
      <c r="C761" s="230"/>
      <c r="D761" s="231" t="s">
        <v>150</v>
      </c>
      <c r="E761" s="232" t="s">
        <v>1</v>
      </c>
      <c r="F761" s="233" t="s">
        <v>999</v>
      </c>
      <c r="G761" s="230"/>
      <c r="H761" s="232" t="s">
        <v>1</v>
      </c>
      <c r="I761" s="234"/>
      <c r="J761" s="230"/>
      <c r="K761" s="230"/>
      <c r="L761" s="235"/>
      <c r="M761" s="236"/>
      <c r="N761" s="237"/>
      <c r="O761" s="237"/>
      <c r="P761" s="237"/>
      <c r="Q761" s="237"/>
      <c r="R761" s="237"/>
      <c r="S761" s="237"/>
      <c r="T761" s="238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9" t="s">
        <v>150</v>
      </c>
      <c r="AU761" s="239" t="s">
        <v>148</v>
      </c>
      <c r="AV761" s="13" t="s">
        <v>81</v>
      </c>
      <c r="AW761" s="13" t="s">
        <v>30</v>
      </c>
      <c r="AX761" s="13" t="s">
        <v>73</v>
      </c>
      <c r="AY761" s="239" t="s">
        <v>140</v>
      </c>
    </row>
    <row r="762" s="14" customFormat="1">
      <c r="A762" s="14"/>
      <c r="B762" s="240"/>
      <c r="C762" s="241"/>
      <c r="D762" s="231" t="s">
        <v>150</v>
      </c>
      <c r="E762" s="242" t="s">
        <v>1</v>
      </c>
      <c r="F762" s="243" t="s">
        <v>1000</v>
      </c>
      <c r="G762" s="241"/>
      <c r="H762" s="244">
        <v>8</v>
      </c>
      <c r="I762" s="245"/>
      <c r="J762" s="241"/>
      <c r="K762" s="241"/>
      <c r="L762" s="246"/>
      <c r="M762" s="247"/>
      <c r="N762" s="248"/>
      <c r="O762" s="248"/>
      <c r="P762" s="248"/>
      <c r="Q762" s="248"/>
      <c r="R762" s="248"/>
      <c r="S762" s="248"/>
      <c r="T762" s="249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0" t="s">
        <v>150</v>
      </c>
      <c r="AU762" s="250" t="s">
        <v>148</v>
      </c>
      <c r="AV762" s="14" t="s">
        <v>148</v>
      </c>
      <c r="AW762" s="14" t="s">
        <v>30</v>
      </c>
      <c r="AX762" s="14" t="s">
        <v>81</v>
      </c>
      <c r="AY762" s="250" t="s">
        <v>140</v>
      </c>
    </row>
    <row r="763" s="2" customFormat="1" ht="16.5" customHeight="1">
      <c r="A763" s="38"/>
      <c r="B763" s="39"/>
      <c r="C763" s="262" t="s">
        <v>1001</v>
      </c>
      <c r="D763" s="262" t="s">
        <v>154</v>
      </c>
      <c r="E763" s="263" t="s">
        <v>1002</v>
      </c>
      <c r="F763" s="264" t="s">
        <v>1003</v>
      </c>
      <c r="G763" s="265" t="s">
        <v>162</v>
      </c>
      <c r="H763" s="266">
        <v>8</v>
      </c>
      <c r="I763" s="267"/>
      <c r="J763" s="268">
        <f>ROUND(I763*H763,2)</f>
        <v>0</v>
      </c>
      <c r="K763" s="269"/>
      <c r="L763" s="270"/>
      <c r="M763" s="271" t="s">
        <v>1</v>
      </c>
      <c r="N763" s="272" t="s">
        <v>39</v>
      </c>
      <c r="O763" s="91"/>
      <c r="P763" s="225">
        <f>O763*H763</f>
        <v>0</v>
      </c>
      <c r="Q763" s="225">
        <v>0</v>
      </c>
      <c r="R763" s="225">
        <f>Q763*H763</f>
        <v>0</v>
      </c>
      <c r="S763" s="225">
        <v>0</v>
      </c>
      <c r="T763" s="226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227" t="s">
        <v>359</v>
      </c>
      <c r="AT763" s="227" t="s">
        <v>154</v>
      </c>
      <c r="AU763" s="227" t="s">
        <v>148</v>
      </c>
      <c r="AY763" s="17" t="s">
        <v>140</v>
      </c>
      <c r="BE763" s="228">
        <f>IF(N763="základní",J763,0)</f>
        <v>0</v>
      </c>
      <c r="BF763" s="228">
        <f>IF(N763="snížená",J763,0)</f>
        <v>0</v>
      </c>
      <c r="BG763" s="228">
        <f>IF(N763="zákl. přenesená",J763,0)</f>
        <v>0</v>
      </c>
      <c r="BH763" s="228">
        <f>IF(N763="sníž. přenesená",J763,0)</f>
        <v>0</v>
      </c>
      <c r="BI763" s="228">
        <f>IF(N763="nulová",J763,0)</f>
        <v>0</v>
      </c>
      <c r="BJ763" s="17" t="s">
        <v>148</v>
      </c>
      <c r="BK763" s="228">
        <f>ROUND(I763*H763,2)</f>
        <v>0</v>
      </c>
      <c r="BL763" s="17" t="s">
        <v>447</v>
      </c>
      <c r="BM763" s="227" t="s">
        <v>1004</v>
      </c>
    </row>
    <row r="764" s="13" customFormat="1">
      <c r="A764" s="13"/>
      <c r="B764" s="229"/>
      <c r="C764" s="230"/>
      <c r="D764" s="231" t="s">
        <v>150</v>
      </c>
      <c r="E764" s="232" t="s">
        <v>1</v>
      </c>
      <c r="F764" s="233" t="s">
        <v>999</v>
      </c>
      <c r="G764" s="230"/>
      <c r="H764" s="232" t="s">
        <v>1</v>
      </c>
      <c r="I764" s="234"/>
      <c r="J764" s="230"/>
      <c r="K764" s="230"/>
      <c r="L764" s="235"/>
      <c r="M764" s="236"/>
      <c r="N764" s="237"/>
      <c r="O764" s="237"/>
      <c r="P764" s="237"/>
      <c r="Q764" s="237"/>
      <c r="R764" s="237"/>
      <c r="S764" s="237"/>
      <c r="T764" s="238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9" t="s">
        <v>150</v>
      </c>
      <c r="AU764" s="239" t="s">
        <v>148</v>
      </c>
      <c r="AV764" s="13" t="s">
        <v>81</v>
      </c>
      <c r="AW764" s="13" t="s">
        <v>30</v>
      </c>
      <c r="AX764" s="13" t="s">
        <v>73</v>
      </c>
      <c r="AY764" s="239" t="s">
        <v>140</v>
      </c>
    </row>
    <row r="765" s="14" customFormat="1">
      <c r="A765" s="14"/>
      <c r="B765" s="240"/>
      <c r="C765" s="241"/>
      <c r="D765" s="231" t="s">
        <v>150</v>
      </c>
      <c r="E765" s="242" t="s">
        <v>1</v>
      </c>
      <c r="F765" s="243" t="s">
        <v>1000</v>
      </c>
      <c r="G765" s="241"/>
      <c r="H765" s="244">
        <v>8</v>
      </c>
      <c r="I765" s="245"/>
      <c r="J765" s="241"/>
      <c r="K765" s="241"/>
      <c r="L765" s="246"/>
      <c r="M765" s="247"/>
      <c r="N765" s="248"/>
      <c r="O765" s="248"/>
      <c r="P765" s="248"/>
      <c r="Q765" s="248"/>
      <c r="R765" s="248"/>
      <c r="S765" s="248"/>
      <c r="T765" s="249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0" t="s">
        <v>150</v>
      </c>
      <c r="AU765" s="250" t="s">
        <v>148</v>
      </c>
      <c r="AV765" s="14" t="s">
        <v>148</v>
      </c>
      <c r="AW765" s="14" t="s">
        <v>30</v>
      </c>
      <c r="AX765" s="14" t="s">
        <v>81</v>
      </c>
      <c r="AY765" s="250" t="s">
        <v>140</v>
      </c>
    </row>
    <row r="766" s="2" customFormat="1" ht="16.5" customHeight="1">
      <c r="A766" s="38"/>
      <c r="B766" s="39"/>
      <c r="C766" s="215" t="s">
        <v>1005</v>
      </c>
      <c r="D766" s="215" t="s">
        <v>143</v>
      </c>
      <c r="E766" s="216" t="s">
        <v>1006</v>
      </c>
      <c r="F766" s="217" t="s">
        <v>1007</v>
      </c>
      <c r="G766" s="218" t="s">
        <v>162</v>
      </c>
      <c r="H766" s="219">
        <v>8</v>
      </c>
      <c r="I766" s="220"/>
      <c r="J766" s="221">
        <f>ROUND(I766*H766,2)</f>
        <v>0</v>
      </c>
      <c r="K766" s="222"/>
      <c r="L766" s="44"/>
      <c r="M766" s="223" t="s">
        <v>1</v>
      </c>
      <c r="N766" s="224" t="s">
        <v>39</v>
      </c>
      <c r="O766" s="91"/>
      <c r="P766" s="225">
        <f>O766*H766</f>
        <v>0</v>
      </c>
      <c r="Q766" s="225">
        <v>0</v>
      </c>
      <c r="R766" s="225">
        <f>Q766*H766</f>
        <v>0</v>
      </c>
      <c r="S766" s="225">
        <v>0</v>
      </c>
      <c r="T766" s="226">
        <f>S766*H766</f>
        <v>0</v>
      </c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R766" s="227" t="s">
        <v>447</v>
      </c>
      <c r="AT766" s="227" t="s">
        <v>143</v>
      </c>
      <c r="AU766" s="227" t="s">
        <v>148</v>
      </c>
      <c r="AY766" s="17" t="s">
        <v>140</v>
      </c>
      <c r="BE766" s="228">
        <f>IF(N766="základní",J766,0)</f>
        <v>0</v>
      </c>
      <c r="BF766" s="228">
        <f>IF(N766="snížená",J766,0)</f>
        <v>0</v>
      </c>
      <c r="BG766" s="228">
        <f>IF(N766="zákl. přenesená",J766,0)</f>
        <v>0</v>
      </c>
      <c r="BH766" s="228">
        <f>IF(N766="sníž. přenesená",J766,0)</f>
        <v>0</v>
      </c>
      <c r="BI766" s="228">
        <f>IF(N766="nulová",J766,0)</f>
        <v>0</v>
      </c>
      <c r="BJ766" s="17" t="s">
        <v>148</v>
      </c>
      <c r="BK766" s="228">
        <f>ROUND(I766*H766,2)</f>
        <v>0</v>
      </c>
      <c r="BL766" s="17" t="s">
        <v>447</v>
      </c>
      <c r="BM766" s="227" t="s">
        <v>1008</v>
      </c>
    </row>
    <row r="767" s="14" customFormat="1">
      <c r="A767" s="14"/>
      <c r="B767" s="240"/>
      <c r="C767" s="241"/>
      <c r="D767" s="231" t="s">
        <v>150</v>
      </c>
      <c r="E767" s="242" t="s">
        <v>1</v>
      </c>
      <c r="F767" s="243" t="s">
        <v>157</v>
      </c>
      <c r="G767" s="241"/>
      <c r="H767" s="244">
        <v>8</v>
      </c>
      <c r="I767" s="245"/>
      <c r="J767" s="241"/>
      <c r="K767" s="241"/>
      <c r="L767" s="246"/>
      <c r="M767" s="247"/>
      <c r="N767" s="248"/>
      <c r="O767" s="248"/>
      <c r="P767" s="248"/>
      <c r="Q767" s="248"/>
      <c r="R767" s="248"/>
      <c r="S767" s="248"/>
      <c r="T767" s="249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50" t="s">
        <v>150</v>
      </c>
      <c r="AU767" s="250" t="s">
        <v>148</v>
      </c>
      <c r="AV767" s="14" t="s">
        <v>148</v>
      </c>
      <c r="AW767" s="14" t="s">
        <v>30</v>
      </c>
      <c r="AX767" s="14" t="s">
        <v>81</v>
      </c>
      <c r="AY767" s="250" t="s">
        <v>140</v>
      </c>
    </row>
    <row r="768" s="2" customFormat="1" ht="24.15" customHeight="1">
      <c r="A768" s="38"/>
      <c r="B768" s="39"/>
      <c r="C768" s="262" t="s">
        <v>1009</v>
      </c>
      <c r="D768" s="262" t="s">
        <v>154</v>
      </c>
      <c r="E768" s="263" t="s">
        <v>1010</v>
      </c>
      <c r="F768" s="264" t="s">
        <v>1011</v>
      </c>
      <c r="G768" s="265" t="s">
        <v>162</v>
      </c>
      <c r="H768" s="266">
        <v>8</v>
      </c>
      <c r="I768" s="267"/>
      <c r="J768" s="268">
        <f>ROUND(I768*H768,2)</f>
        <v>0</v>
      </c>
      <c r="K768" s="269"/>
      <c r="L768" s="270"/>
      <c r="M768" s="271" t="s">
        <v>1</v>
      </c>
      <c r="N768" s="272" t="s">
        <v>39</v>
      </c>
      <c r="O768" s="91"/>
      <c r="P768" s="225">
        <f>O768*H768</f>
        <v>0</v>
      </c>
      <c r="Q768" s="225">
        <v>0</v>
      </c>
      <c r="R768" s="225">
        <f>Q768*H768</f>
        <v>0</v>
      </c>
      <c r="S768" s="225">
        <v>0</v>
      </c>
      <c r="T768" s="226">
        <f>S768*H768</f>
        <v>0</v>
      </c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R768" s="227" t="s">
        <v>359</v>
      </c>
      <c r="AT768" s="227" t="s">
        <v>154</v>
      </c>
      <c r="AU768" s="227" t="s">
        <v>148</v>
      </c>
      <c r="AY768" s="17" t="s">
        <v>140</v>
      </c>
      <c r="BE768" s="228">
        <f>IF(N768="základní",J768,0)</f>
        <v>0</v>
      </c>
      <c r="BF768" s="228">
        <f>IF(N768="snížená",J768,0)</f>
        <v>0</v>
      </c>
      <c r="BG768" s="228">
        <f>IF(N768="zákl. přenesená",J768,0)</f>
        <v>0</v>
      </c>
      <c r="BH768" s="228">
        <f>IF(N768="sníž. přenesená",J768,0)</f>
        <v>0</v>
      </c>
      <c r="BI768" s="228">
        <f>IF(N768="nulová",J768,0)</f>
        <v>0</v>
      </c>
      <c r="BJ768" s="17" t="s">
        <v>148</v>
      </c>
      <c r="BK768" s="228">
        <f>ROUND(I768*H768,2)</f>
        <v>0</v>
      </c>
      <c r="BL768" s="17" t="s">
        <v>447</v>
      </c>
      <c r="BM768" s="227" t="s">
        <v>1012</v>
      </c>
    </row>
    <row r="769" s="14" customFormat="1">
      <c r="A769" s="14"/>
      <c r="B769" s="240"/>
      <c r="C769" s="241"/>
      <c r="D769" s="231" t="s">
        <v>150</v>
      </c>
      <c r="E769" s="242" t="s">
        <v>1</v>
      </c>
      <c r="F769" s="243" t="s">
        <v>157</v>
      </c>
      <c r="G769" s="241"/>
      <c r="H769" s="244">
        <v>8</v>
      </c>
      <c r="I769" s="245"/>
      <c r="J769" s="241"/>
      <c r="K769" s="241"/>
      <c r="L769" s="246"/>
      <c r="M769" s="247"/>
      <c r="N769" s="248"/>
      <c r="O769" s="248"/>
      <c r="P769" s="248"/>
      <c r="Q769" s="248"/>
      <c r="R769" s="248"/>
      <c r="S769" s="248"/>
      <c r="T769" s="249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0" t="s">
        <v>150</v>
      </c>
      <c r="AU769" s="250" t="s">
        <v>148</v>
      </c>
      <c r="AV769" s="14" t="s">
        <v>148</v>
      </c>
      <c r="AW769" s="14" t="s">
        <v>30</v>
      </c>
      <c r="AX769" s="14" t="s">
        <v>81</v>
      </c>
      <c r="AY769" s="250" t="s">
        <v>140</v>
      </c>
    </row>
    <row r="770" s="2" customFormat="1" ht="24.15" customHeight="1">
      <c r="A770" s="38"/>
      <c r="B770" s="39"/>
      <c r="C770" s="215" t="s">
        <v>1013</v>
      </c>
      <c r="D770" s="215" t="s">
        <v>143</v>
      </c>
      <c r="E770" s="216" t="s">
        <v>974</v>
      </c>
      <c r="F770" s="217" t="s">
        <v>975</v>
      </c>
      <c r="G770" s="218" t="s">
        <v>190</v>
      </c>
      <c r="H770" s="219">
        <v>2.5</v>
      </c>
      <c r="I770" s="220"/>
      <c r="J770" s="221">
        <f>ROUND(I770*H770,2)</f>
        <v>0</v>
      </c>
      <c r="K770" s="222"/>
      <c r="L770" s="44"/>
      <c r="M770" s="223" t="s">
        <v>1</v>
      </c>
      <c r="N770" s="224" t="s">
        <v>39</v>
      </c>
      <c r="O770" s="91"/>
      <c r="P770" s="225">
        <f>O770*H770</f>
        <v>0</v>
      </c>
      <c r="Q770" s="225">
        <v>0</v>
      </c>
      <c r="R770" s="225">
        <f>Q770*H770</f>
        <v>0</v>
      </c>
      <c r="S770" s="225">
        <v>0.00027</v>
      </c>
      <c r="T770" s="226">
        <f>S770*H770</f>
        <v>0.00067500000000000004</v>
      </c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R770" s="227" t="s">
        <v>447</v>
      </c>
      <c r="AT770" s="227" t="s">
        <v>143</v>
      </c>
      <c r="AU770" s="227" t="s">
        <v>148</v>
      </c>
      <c r="AY770" s="17" t="s">
        <v>140</v>
      </c>
      <c r="BE770" s="228">
        <f>IF(N770="základní",J770,0)</f>
        <v>0</v>
      </c>
      <c r="BF770" s="228">
        <f>IF(N770="snížená",J770,0)</f>
        <v>0</v>
      </c>
      <c r="BG770" s="228">
        <f>IF(N770="zákl. přenesená",J770,0)</f>
        <v>0</v>
      </c>
      <c r="BH770" s="228">
        <f>IF(N770="sníž. přenesená",J770,0)</f>
        <v>0</v>
      </c>
      <c r="BI770" s="228">
        <f>IF(N770="nulová",J770,0)</f>
        <v>0</v>
      </c>
      <c r="BJ770" s="17" t="s">
        <v>148</v>
      </c>
      <c r="BK770" s="228">
        <f>ROUND(I770*H770,2)</f>
        <v>0</v>
      </c>
      <c r="BL770" s="17" t="s">
        <v>447</v>
      </c>
      <c r="BM770" s="227" t="s">
        <v>1014</v>
      </c>
    </row>
    <row r="771" s="13" customFormat="1">
      <c r="A771" s="13"/>
      <c r="B771" s="229"/>
      <c r="C771" s="230"/>
      <c r="D771" s="231" t="s">
        <v>150</v>
      </c>
      <c r="E771" s="232" t="s">
        <v>1</v>
      </c>
      <c r="F771" s="233" t="s">
        <v>225</v>
      </c>
      <c r="G771" s="230"/>
      <c r="H771" s="232" t="s">
        <v>1</v>
      </c>
      <c r="I771" s="234"/>
      <c r="J771" s="230"/>
      <c r="K771" s="230"/>
      <c r="L771" s="235"/>
      <c r="M771" s="236"/>
      <c r="N771" s="237"/>
      <c r="O771" s="237"/>
      <c r="P771" s="237"/>
      <c r="Q771" s="237"/>
      <c r="R771" s="237"/>
      <c r="S771" s="237"/>
      <c r="T771" s="238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9" t="s">
        <v>150</v>
      </c>
      <c r="AU771" s="239" t="s">
        <v>148</v>
      </c>
      <c r="AV771" s="13" t="s">
        <v>81</v>
      </c>
      <c r="AW771" s="13" t="s">
        <v>30</v>
      </c>
      <c r="AX771" s="13" t="s">
        <v>73</v>
      </c>
      <c r="AY771" s="239" t="s">
        <v>140</v>
      </c>
    </row>
    <row r="772" s="14" customFormat="1">
      <c r="A772" s="14"/>
      <c r="B772" s="240"/>
      <c r="C772" s="241"/>
      <c r="D772" s="231" t="s">
        <v>150</v>
      </c>
      <c r="E772" s="242" t="s">
        <v>1</v>
      </c>
      <c r="F772" s="243" t="s">
        <v>1015</v>
      </c>
      <c r="G772" s="241"/>
      <c r="H772" s="244">
        <v>2.5</v>
      </c>
      <c r="I772" s="245"/>
      <c r="J772" s="241"/>
      <c r="K772" s="241"/>
      <c r="L772" s="246"/>
      <c r="M772" s="247"/>
      <c r="N772" s="248"/>
      <c r="O772" s="248"/>
      <c r="P772" s="248"/>
      <c r="Q772" s="248"/>
      <c r="R772" s="248"/>
      <c r="S772" s="248"/>
      <c r="T772" s="249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50" t="s">
        <v>150</v>
      </c>
      <c r="AU772" s="250" t="s">
        <v>148</v>
      </c>
      <c r="AV772" s="14" t="s">
        <v>148</v>
      </c>
      <c r="AW772" s="14" t="s">
        <v>30</v>
      </c>
      <c r="AX772" s="14" t="s">
        <v>81</v>
      </c>
      <c r="AY772" s="250" t="s">
        <v>140</v>
      </c>
    </row>
    <row r="773" s="2" customFormat="1" ht="24.15" customHeight="1">
      <c r="A773" s="38"/>
      <c r="B773" s="39"/>
      <c r="C773" s="215" t="s">
        <v>1016</v>
      </c>
      <c r="D773" s="215" t="s">
        <v>143</v>
      </c>
      <c r="E773" s="216" t="s">
        <v>1017</v>
      </c>
      <c r="F773" s="217" t="s">
        <v>1018</v>
      </c>
      <c r="G773" s="218" t="s">
        <v>190</v>
      </c>
      <c r="H773" s="219">
        <v>223</v>
      </c>
      <c r="I773" s="220"/>
      <c r="J773" s="221">
        <f>ROUND(I773*H773,2)</f>
        <v>0</v>
      </c>
      <c r="K773" s="222"/>
      <c r="L773" s="44"/>
      <c r="M773" s="223" t="s">
        <v>1</v>
      </c>
      <c r="N773" s="224" t="s">
        <v>39</v>
      </c>
      <c r="O773" s="91"/>
      <c r="P773" s="225">
        <f>O773*H773</f>
        <v>0</v>
      </c>
      <c r="Q773" s="225">
        <v>0</v>
      </c>
      <c r="R773" s="225">
        <f>Q773*H773</f>
        <v>0</v>
      </c>
      <c r="S773" s="225">
        <v>0</v>
      </c>
      <c r="T773" s="226">
        <f>S773*H773</f>
        <v>0</v>
      </c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R773" s="227" t="s">
        <v>447</v>
      </c>
      <c r="AT773" s="227" t="s">
        <v>143</v>
      </c>
      <c r="AU773" s="227" t="s">
        <v>148</v>
      </c>
      <c r="AY773" s="17" t="s">
        <v>140</v>
      </c>
      <c r="BE773" s="228">
        <f>IF(N773="základní",J773,0)</f>
        <v>0</v>
      </c>
      <c r="BF773" s="228">
        <f>IF(N773="snížená",J773,0)</f>
        <v>0</v>
      </c>
      <c r="BG773" s="228">
        <f>IF(N773="zákl. přenesená",J773,0)</f>
        <v>0</v>
      </c>
      <c r="BH773" s="228">
        <f>IF(N773="sníž. přenesená",J773,0)</f>
        <v>0</v>
      </c>
      <c r="BI773" s="228">
        <f>IF(N773="nulová",J773,0)</f>
        <v>0</v>
      </c>
      <c r="BJ773" s="17" t="s">
        <v>148</v>
      </c>
      <c r="BK773" s="228">
        <f>ROUND(I773*H773,2)</f>
        <v>0</v>
      </c>
      <c r="BL773" s="17" t="s">
        <v>447</v>
      </c>
      <c r="BM773" s="227" t="s">
        <v>1019</v>
      </c>
    </row>
    <row r="774" s="14" customFormat="1">
      <c r="A774" s="14"/>
      <c r="B774" s="240"/>
      <c r="C774" s="241"/>
      <c r="D774" s="231" t="s">
        <v>150</v>
      </c>
      <c r="E774" s="242" t="s">
        <v>1</v>
      </c>
      <c r="F774" s="243" t="s">
        <v>1020</v>
      </c>
      <c r="G774" s="241"/>
      <c r="H774" s="244">
        <v>223</v>
      </c>
      <c r="I774" s="245"/>
      <c r="J774" s="241"/>
      <c r="K774" s="241"/>
      <c r="L774" s="246"/>
      <c r="M774" s="247"/>
      <c r="N774" s="248"/>
      <c r="O774" s="248"/>
      <c r="P774" s="248"/>
      <c r="Q774" s="248"/>
      <c r="R774" s="248"/>
      <c r="S774" s="248"/>
      <c r="T774" s="249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0" t="s">
        <v>150</v>
      </c>
      <c r="AU774" s="250" t="s">
        <v>148</v>
      </c>
      <c r="AV774" s="14" t="s">
        <v>148</v>
      </c>
      <c r="AW774" s="14" t="s">
        <v>30</v>
      </c>
      <c r="AX774" s="14" t="s">
        <v>81</v>
      </c>
      <c r="AY774" s="250" t="s">
        <v>140</v>
      </c>
    </row>
    <row r="775" s="2" customFormat="1" ht="24.15" customHeight="1">
      <c r="A775" s="38"/>
      <c r="B775" s="39"/>
      <c r="C775" s="262" t="s">
        <v>1021</v>
      </c>
      <c r="D775" s="262" t="s">
        <v>154</v>
      </c>
      <c r="E775" s="263" t="s">
        <v>1022</v>
      </c>
      <c r="F775" s="264" t="s">
        <v>1023</v>
      </c>
      <c r="G775" s="265" t="s">
        <v>190</v>
      </c>
      <c r="H775" s="266">
        <v>102</v>
      </c>
      <c r="I775" s="267"/>
      <c r="J775" s="268">
        <f>ROUND(I775*H775,2)</f>
        <v>0</v>
      </c>
      <c r="K775" s="269"/>
      <c r="L775" s="270"/>
      <c r="M775" s="271" t="s">
        <v>1</v>
      </c>
      <c r="N775" s="272" t="s">
        <v>39</v>
      </c>
      <c r="O775" s="91"/>
      <c r="P775" s="225">
        <f>O775*H775</f>
        <v>0</v>
      </c>
      <c r="Q775" s="225">
        <v>1.0000000000000001E-05</v>
      </c>
      <c r="R775" s="225">
        <f>Q775*H775</f>
        <v>0.0010200000000000001</v>
      </c>
      <c r="S775" s="225">
        <v>0</v>
      </c>
      <c r="T775" s="226">
        <f>S775*H775</f>
        <v>0</v>
      </c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R775" s="227" t="s">
        <v>359</v>
      </c>
      <c r="AT775" s="227" t="s">
        <v>154</v>
      </c>
      <c r="AU775" s="227" t="s">
        <v>148</v>
      </c>
      <c r="AY775" s="17" t="s">
        <v>140</v>
      </c>
      <c r="BE775" s="228">
        <f>IF(N775="základní",J775,0)</f>
        <v>0</v>
      </c>
      <c r="BF775" s="228">
        <f>IF(N775="snížená",J775,0)</f>
        <v>0</v>
      </c>
      <c r="BG775" s="228">
        <f>IF(N775="zákl. přenesená",J775,0)</f>
        <v>0</v>
      </c>
      <c r="BH775" s="228">
        <f>IF(N775="sníž. přenesená",J775,0)</f>
        <v>0</v>
      </c>
      <c r="BI775" s="228">
        <f>IF(N775="nulová",J775,0)</f>
        <v>0</v>
      </c>
      <c r="BJ775" s="17" t="s">
        <v>148</v>
      </c>
      <c r="BK775" s="228">
        <f>ROUND(I775*H775,2)</f>
        <v>0</v>
      </c>
      <c r="BL775" s="17" t="s">
        <v>447</v>
      </c>
      <c r="BM775" s="227" t="s">
        <v>1024</v>
      </c>
    </row>
    <row r="776" s="13" customFormat="1">
      <c r="A776" s="13"/>
      <c r="B776" s="229"/>
      <c r="C776" s="230"/>
      <c r="D776" s="231" t="s">
        <v>150</v>
      </c>
      <c r="E776" s="232" t="s">
        <v>1</v>
      </c>
      <c r="F776" s="233" t="s">
        <v>1025</v>
      </c>
      <c r="G776" s="230"/>
      <c r="H776" s="232" t="s">
        <v>1</v>
      </c>
      <c r="I776" s="234"/>
      <c r="J776" s="230"/>
      <c r="K776" s="230"/>
      <c r="L776" s="235"/>
      <c r="M776" s="236"/>
      <c r="N776" s="237"/>
      <c r="O776" s="237"/>
      <c r="P776" s="237"/>
      <c r="Q776" s="237"/>
      <c r="R776" s="237"/>
      <c r="S776" s="237"/>
      <c r="T776" s="238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9" t="s">
        <v>150</v>
      </c>
      <c r="AU776" s="239" t="s">
        <v>148</v>
      </c>
      <c r="AV776" s="13" t="s">
        <v>81</v>
      </c>
      <c r="AW776" s="13" t="s">
        <v>30</v>
      </c>
      <c r="AX776" s="13" t="s">
        <v>73</v>
      </c>
      <c r="AY776" s="239" t="s">
        <v>140</v>
      </c>
    </row>
    <row r="777" s="13" customFormat="1">
      <c r="A777" s="13"/>
      <c r="B777" s="229"/>
      <c r="C777" s="230"/>
      <c r="D777" s="231" t="s">
        <v>150</v>
      </c>
      <c r="E777" s="232" t="s">
        <v>1</v>
      </c>
      <c r="F777" s="233" t="s">
        <v>1026</v>
      </c>
      <c r="G777" s="230"/>
      <c r="H777" s="232" t="s">
        <v>1</v>
      </c>
      <c r="I777" s="234"/>
      <c r="J777" s="230"/>
      <c r="K777" s="230"/>
      <c r="L777" s="235"/>
      <c r="M777" s="236"/>
      <c r="N777" s="237"/>
      <c r="O777" s="237"/>
      <c r="P777" s="237"/>
      <c r="Q777" s="237"/>
      <c r="R777" s="237"/>
      <c r="S777" s="237"/>
      <c r="T777" s="238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9" t="s">
        <v>150</v>
      </c>
      <c r="AU777" s="239" t="s">
        <v>148</v>
      </c>
      <c r="AV777" s="13" t="s">
        <v>81</v>
      </c>
      <c r="AW777" s="13" t="s">
        <v>30</v>
      </c>
      <c r="AX777" s="13" t="s">
        <v>73</v>
      </c>
      <c r="AY777" s="239" t="s">
        <v>140</v>
      </c>
    </row>
    <row r="778" s="13" customFormat="1">
      <c r="A778" s="13"/>
      <c r="B778" s="229"/>
      <c r="C778" s="230"/>
      <c r="D778" s="231" t="s">
        <v>150</v>
      </c>
      <c r="E778" s="232" t="s">
        <v>1</v>
      </c>
      <c r="F778" s="233" t="s">
        <v>1027</v>
      </c>
      <c r="G778" s="230"/>
      <c r="H778" s="232" t="s">
        <v>1</v>
      </c>
      <c r="I778" s="234"/>
      <c r="J778" s="230"/>
      <c r="K778" s="230"/>
      <c r="L778" s="235"/>
      <c r="M778" s="236"/>
      <c r="N778" s="237"/>
      <c r="O778" s="237"/>
      <c r="P778" s="237"/>
      <c r="Q778" s="237"/>
      <c r="R778" s="237"/>
      <c r="S778" s="237"/>
      <c r="T778" s="238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39" t="s">
        <v>150</v>
      </c>
      <c r="AU778" s="239" t="s">
        <v>148</v>
      </c>
      <c r="AV778" s="13" t="s">
        <v>81</v>
      </c>
      <c r="AW778" s="13" t="s">
        <v>30</v>
      </c>
      <c r="AX778" s="13" t="s">
        <v>73</v>
      </c>
      <c r="AY778" s="239" t="s">
        <v>140</v>
      </c>
    </row>
    <row r="779" s="14" customFormat="1">
      <c r="A779" s="14"/>
      <c r="B779" s="240"/>
      <c r="C779" s="241"/>
      <c r="D779" s="231" t="s">
        <v>150</v>
      </c>
      <c r="E779" s="242" t="s">
        <v>1</v>
      </c>
      <c r="F779" s="243" t="s">
        <v>282</v>
      </c>
      <c r="G779" s="241"/>
      <c r="H779" s="244">
        <v>15</v>
      </c>
      <c r="I779" s="245"/>
      <c r="J779" s="241"/>
      <c r="K779" s="241"/>
      <c r="L779" s="246"/>
      <c r="M779" s="247"/>
      <c r="N779" s="248"/>
      <c r="O779" s="248"/>
      <c r="P779" s="248"/>
      <c r="Q779" s="248"/>
      <c r="R779" s="248"/>
      <c r="S779" s="248"/>
      <c r="T779" s="249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0" t="s">
        <v>150</v>
      </c>
      <c r="AU779" s="250" t="s">
        <v>148</v>
      </c>
      <c r="AV779" s="14" t="s">
        <v>148</v>
      </c>
      <c r="AW779" s="14" t="s">
        <v>30</v>
      </c>
      <c r="AX779" s="14" t="s">
        <v>73</v>
      </c>
      <c r="AY779" s="250" t="s">
        <v>140</v>
      </c>
    </row>
    <row r="780" s="13" customFormat="1">
      <c r="A780" s="13"/>
      <c r="B780" s="229"/>
      <c r="C780" s="230"/>
      <c r="D780" s="231" t="s">
        <v>150</v>
      </c>
      <c r="E780" s="232" t="s">
        <v>1</v>
      </c>
      <c r="F780" s="233" t="s">
        <v>217</v>
      </c>
      <c r="G780" s="230"/>
      <c r="H780" s="232" t="s">
        <v>1</v>
      </c>
      <c r="I780" s="234"/>
      <c r="J780" s="230"/>
      <c r="K780" s="230"/>
      <c r="L780" s="235"/>
      <c r="M780" s="236"/>
      <c r="N780" s="237"/>
      <c r="O780" s="237"/>
      <c r="P780" s="237"/>
      <c r="Q780" s="237"/>
      <c r="R780" s="237"/>
      <c r="S780" s="237"/>
      <c r="T780" s="238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9" t="s">
        <v>150</v>
      </c>
      <c r="AU780" s="239" t="s">
        <v>148</v>
      </c>
      <c r="AV780" s="13" t="s">
        <v>81</v>
      </c>
      <c r="AW780" s="13" t="s">
        <v>30</v>
      </c>
      <c r="AX780" s="13" t="s">
        <v>73</v>
      </c>
      <c r="AY780" s="239" t="s">
        <v>140</v>
      </c>
    </row>
    <row r="781" s="14" customFormat="1">
      <c r="A781" s="14"/>
      <c r="B781" s="240"/>
      <c r="C781" s="241"/>
      <c r="D781" s="231" t="s">
        <v>150</v>
      </c>
      <c r="E781" s="242" t="s">
        <v>1</v>
      </c>
      <c r="F781" s="243" t="s">
        <v>211</v>
      </c>
      <c r="G781" s="241"/>
      <c r="H781" s="244">
        <v>7</v>
      </c>
      <c r="I781" s="245"/>
      <c r="J781" s="241"/>
      <c r="K781" s="241"/>
      <c r="L781" s="246"/>
      <c r="M781" s="247"/>
      <c r="N781" s="248"/>
      <c r="O781" s="248"/>
      <c r="P781" s="248"/>
      <c r="Q781" s="248"/>
      <c r="R781" s="248"/>
      <c r="S781" s="248"/>
      <c r="T781" s="249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50" t="s">
        <v>150</v>
      </c>
      <c r="AU781" s="250" t="s">
        <v>148</v>
      </c>
      <c r="AV781" s="14" t="s">
        <v>148</v>
      </c>
      <c r="AW781" s="14" t="s">
        <v>30</v>
      </c>
      <c r="AX781" s="14" t="s">
        <v>73</v>
      </c>
      <c r="AY781" s="250" t="s">
        <v>140</v>
      </c>
    </row>
    <row r="782" s="13" customFormat="1">
      <c r="A782" s="13"/>
      <c r="B782" s="229"/>
      <c r="C782" s="230"/>
      <c r="D782" s="231" t="s">
        <v>150</v>
      </c>
      <c r="E782" s="232" t="s">
        <v>1</v>
      </c>
      <c r="F782" s="233" t="s">
        <v>469</v>
      </c>
      <c r="G782" s="230"/>
      <c r="H782" s="232" t="s">
        <v>1</v>
      </c>
      <c r="I782" s="234"/>
      <c r="J782" s="230"/>
      <c r="K782" s="230"/>
      <c r="L782" s="235"/>
      <c r="M782" s="236"/>
      <c r="N782" s="237"/>
      <c r="O782" s="237"/>
      <c r="P782" s="237"/>
      <c r="Q782" s="237"/>
      <c r="R782" s="237"/>
      <c r="S782" s="237"/>
      <c r="T782" s="238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9" t="s">
        <v>150</v>
      </c>
      <c r="AU782" s="239" t="s">
        <v>148</v>
      </c>
      <c r="AV782" s="13" t="s">
        <v>81</v>
      </c>
      <c r="AW782" s="13" t="s">
        <v>30</v>
      </c>
      <c r="AX782" s="13" t="s">
        <v>73</v>
      </c>
      <c r="AY782" s="239" t="s">
        <v>140</v>
      </c>
    </row>
    <row r="783" s="14" customFormat="1">
      <c r="A783" s="14"/>
      <c r="B783" s="240"/>
      <c r="C783" s="241"/>
      <c r="D783" s="231" t="s">
        <v>150</v>
      </c>
      <c r="E783" s="242" t="s">
        <v>1</v>
      </c>
      <c r="F783" s="243" t="s">
        <v>8</v>
      </c>
      <c r="G783" s="241"/>
      <c r="H783" s="244">
        <v>12</v>
      </c>
      <c r="I783" s="245"/>
      <c r="J783" s="241"/>
      <c r="K783" s="241"/>
      <c r="L783" s="246"/>
      <c r="M783" s="247"/>
      <c r="N783" s="248"/>
      <c r="O783" s="248"/>
      <c r="P783" s="248"/>
      <c r="Q783" s="248"/>
      <c r="R783" s="248"/>
      <c r="S783" s="248"/>
      <c r="T783" s="249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0" t="s">
        <v>150</v>
      </c>
      <c r="AU783" s="250" t="s">
        <v>148</v>
      </c>
      <c r="AV783" s="14" t="s">
        <v>148</v>
      </c>
      <c r="AW783" s="14" t="s">
        <v>30</v>
      </c>
      <c r="AX783" s="14" t="s">
        <v>73</v>
      </c>
      <c r="AY783" s="250" t="s">
        <v>140</v>
      </c>
    </row>
    <row r="784" s="13" customFormat="1">
      <c r="A784" s="13"/>
      <c r="B784" s="229"/>
      <c r="C784" s="230"/>
      <c r="D784" s="231" t="s">
        <v>150</v>
      </c>
      <c r="E784" s="232" t="s">
        <v>1</v>
      </c>
      <c r="F784" s="233" t="s">
        <v>1028</v>
      </c>
      <c r="G784" s="230"/>
      <c r="H784" s="232" t="s">
        <v>1</v>
      </c>
      <c r="I784" s="234"/>
      <c r="J784" s="230"/>
      <c r="K784" s="230"/>
      <c r="L784" s="235"/>
      <c r="M784" s="236"/>
      <c r="N784" s="237"/>
      <c r="O784" s="237"/>
      <c r="P784" s="237"/>
      <c r="Q784" s="237"/>
      <c r="R784" s="237"/>
      <c r="S784" s="237"/>
      <c r="T784" s="238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9" t="s">
        <v>150</v>
      </c>
      <c r="AU784" s="239" t="s">
        <v>148</v>
      </c>
      <c r="AV784" s="13" t="s">
        <v>81</v>
      </c>
      <c r="AW784" s="13" t="s">
        <v>30</v>
      </c>
      <c r="AX784" s="13" t="s">
        <v>73</v>
      </c>
      <c r="AY784" s="239" t="s">
        <v>140</v>
      </c>
    </row>
    <row r="785" s="13" customFormat="1">
      <c r="A785" s="13"/>
      <c r="B785" s="229"/>
      <c r="C785" s="230"/>
      <c r="D785" s="231" t="s">
        <v>150</v>
      </c>
      <c r="E785" s="232" t="s">
        <v>1</v>
      </c>
      <c r="F785" s="233" t="s">
        <v>405</v>
      </c>
      <c r="G785" s="230"/>
      <c r="H785" s="232" t="s">
        <v>1</v>
      </c>
      <c r="I785" s="234"/>
      <c r="J785" s="230"/>
      <c r="K785" s="230"/>
      <c r="L785" s="235"/>
      <c r="M785" s="236"/>
      <c r="N785" s="237"/>
      <c r="O785" s="237"/>
      <c r="P785" s="237"/>
      <c r="Q785" s="237"/>
      <c r="R785" s="237"/>
      <c r="S785" s="237"/>
      <c r="T785" s="238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9" t="s">
        <v>150</v>
      </c>
      <c r="AU785" s="239" t="s">
        <v>148</v>
      </c>
      <c r="AV785" s="13" t="s">
        <v>81</v>
      </c>
      <c r="AW785" s="13" t="s">
        <v>30</v>
      </c>
      <c r="AX785" s="13" t="s">
        <v>73</v>
      </c>
      <c r="AY785" s="239" t="s">
        <v>140</v>
      </c>
    </row>
    <row r="786" s="14" customFormat="1">
      <c r="A786" s="14"/>
      <c r="B786" s="240"/>
      <c r="C786" s="241"/>
      <c r="D786" s="231" t="s">
        <v>150</v>
      </c>
      <c r="E786" s="242" t="s">
        <v>1</v>
      </c>
      <c r="F786" s="243" t="s">
        <v>293</v>
      </c>
      <c r="G786" s="241"/>
      <c r="H786" s="244">
        <v>18</v>
      </c>
      <c r="I786" s="245"/>
      <c r="J786" s="241"/>
      <c r="K786" s="241"/>
      <c r="L786" s="246"/>
      <c r="M786" s="247"/>
      <c r="N786" s="248"/>
      <c r="O786" s="248"/>
      <c r="P786" s="248"/>
      <c r="Q786" s="248"/>
      <c r="R786" s="248"/>
      <c r="S786" s="248"/>
      <c r="T786" s="249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0" t="s">
        <v>150</v>
      </c>
      <c r="AU786" s="250" t="s">
        <v>148</v>
      </c>
      <c r="AV786" s="14" t="s">
        <v>148</v>
      </c>
      <c r="AW786" s="14" t="s">
        <v>30</v>
      </c>
      <c r="AX786" s="14" t="s">
        <v>73</v>
      </c>
      <c r="AY786" s="250" t="s">
        <v>140</v>
      </c>
    </row>
    <row r="787" s="13" customFormat="1">
      <c r="A787" s="13"/>
      <c r="B787" s="229"/>
      <c r="C787" s="230"/>
      <c r="D787" s="231" t="s">
        <v>150</v>
      </c>
      <c r="E787" s="232" t="s">
        <v>1</v>
      </c>
      <c r="F787" s="233" t="s">
        <v>1029</v>
      </c>
      <c r="G787" s="230"/>
      <c r="H787" s="232" t="s">
        <v>1</v>
      </c>
      <c r="I787" s="234"/>
      <c r="J787" s="230"/>
      <c r="K787" s="230"/>
      <c r="L787" s="235"/>
      <c r="M787" s="236"/>
      <c r="N787" s="237"/>
      <c r="O787" s="237"/>
      <c r="P787" s="237"/>
      <c r="Q787" s="237"/>
      <c r="R787" s="237"/>
      <c r="S787" s="237"/>
      <c r="T787" s="238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9" t="s">
        <v>150</v>
      </c>
      <c r="AU787" s="239" t="s">
        <v>148</v>
      </c>
      <c r="AV787" s="13" t="s">
        <v>81</v>
      </c>
      <c r="AW787" s="13" t="s">
        <v>30</v>
      </c>
      <c r="AX787" s="13" t="s">
        <v>73</v>
      </c>
      <c r="AY787" s="239" t="s">
        <v>140</v>
      </c>
    </row>
    <row r="788" s="14" customFormat="1">
      <c r="A788" s="14"/>
      <c r="B788" s="240"/>
      <c r="C788" s="241"/>
      <c r="D788" s="231" t="s">
        <v>150</v>
      </c>
      <c r="E788" s="242" t="s">
        <v>1</v>
      </c>
      <c r="F788" s="243" t="s">
        <v>274</v>
      </c>
      <c r="G788" s="241"/>
      <c r="H788" s="244">
        <v>13</v>
      </c>
      <c r="I788" s="245"/>
      <c r="J788" s="241"/>
      <c r="K788" s="241"/>
      <c r="L788" s="246"/>
      <c r="M788" s="247"/>
      <c r="N788" s="248"/>
      <c r="O788" s="248"/>
      <c r="P788" s="248"/>
      <c r="Q788" s="248"/>
      <c r="R788" s="248"/>
      <c r="S788" s="248"/>
      <c r="T788" s="249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0" t="s">
        <v>150</v>
      </c>
      <c r="AU788" s="250" t="s">
        <v>148</v>
      </c>
      <c r="AV788" s="14" t="s">
        <v>148</v>
      </c>
      <c r="AW788" s="14" t="s">
        <v>30</v>
      </c>
      <c r="AX788" s="14" t="s">
        <v>73</v>
      </c>
      <c r="AY788" s="250" t="s">
        <v>140</v>
      </c>
    </row>
    <row r="789" s="13" customFormat="1">
      <c r="A789" s="13"/>
      <c r="B789" s="229"/>
      <c r="C789" s="230"/>
      <c r="D789" s="231" t="s">
        <v>150</v>
      </c>
      <c r="E789" s="232" t="s">
        <v>1</v>
      </c>
      <c r="F789" s="233" t="s">
        <v>225</v>
      </c>
      <c r="G789" s="230"/>
      <c r="H789" s="232" t="s">
        <v>1</v>
      </c>
      <c r="I789" s="234"/>
      <c r="J789" s="230"/>
      <c r="K789" s="230"/>
      <c r="L789" s="235"/>
      <c r="M789" s="236"/>
      <c r="N789" s="237"/>
      <c r="O789" s="237"/>
      <c r="P789" s="237"/>
      <c r="Q789" s="237"/>
      <c r="R789" s="237"/>
      <c r="S789" s="237"/>
      <c r="T789" s="238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9" t="s">
        <v>150</v>
      </c>
      <c r="AU789" s="239" t="s">
        <v>148</v>
      </c>
      <c r="AV789" s="13" t="s">
        <v>81</v>
      </c>
      <c r="AW789" s="13" t="s">
        <v>30</v>
      </c>
      <c r="AX789" s="13" t="s">
        <v>73</v>
      </c>
      <c r="AY789" s="239" t="s">
        <v>140</v>
      </c>
    </row>
    <row r="790" s="14" customFormat="1">
      <c r="A790" s="14"/>
      <c r="B790" s="240"/>
      <c r="C790" s="241"/>
      <c r="D790" s="231" t="s">
        <v>150</v>
      </c>
      <c r="E790" s="242" t="s">
        <v>1</v>
      </c>
      <c r="F790" s="243" t="s">
        <v>303</v>
      </c>
      <c r="G790" s="241"/>
      <c r="H790" s="244">
        <v>20</v>
      </c>
      <c r="I790" s="245"/>
      <c r="J790" s="241"/>
      <c r="K790" s="241"/>
      <c r="L790" s="246"/>
      <c r="M790" s="247"/>
      <c r="N790" s="248"/>
      <c r="O790" s="248"/>
      <c r="P790" s="248"/>
      <c r="Q790" s="248"/>
      <c r="R790" s="248"/>
      <c r="S790" s="248"/>
      <c r="T790" s="249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0" t="s">
        <v>150</v>
      </c>
      <c r="AU790" s="250" t="s">
        <v>148</v>
      </c>
      <c r="AV790" s="14" t="s">
        <v>148</v>
      </c>
      <c r="AW790" s="14" t="s">
        <v>30</v>
      </c>
      <c r="AX790" s="14" t="s">
        <v>73</v>
      </c>
      <c r="AY790" s="250" t="s">
        <v>140</v>
      </c>
    </row>
    <row r="791" s="15" customFormat="1">
      <c r="A791" s="15"/>
      <c r="B791" s="251"/>
      <c r="C791" s="252"/>
      <c r="D791" s="231" t="s">
        <v>150</v>
      </c>
      <c r="E791" s="253" t="s">
        <v>1</v>
      </c>
      <c r="F791" s="254" t="s">
        <v>153</v>
      </c>
      <c r="G791" s="252"/>
      <c r="H791" s="255">
        <v>85</v>
      </c>
      <c r="I791" s="256"/>
      <c r="J791" s="252"/>
      <c r="K791" s="252"/>
      <c r="L791" s="257"/>
      <c r="M791" s="258"/>
      <c r="N791" s="259"/>
      <c r="O791" s="259"/>
      <c r="P791" s="259"/>
      <c r="Q791" s="259"/>
      <c r="R791" s="259"/>
      <c r="S791" s="259"/>
      <c r="T791" s="260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61" t="s">
        <v>150</v>
      </c>
      <c r="AU791" s="261" t="s">
        <v>148</v>
      </c>
      <c r="AV791" s="15" t="s">
        <v>147</v>
      </c>
      <c r="AW791" s="15" t="s">
        <v>30</v>
      </c>
      <c r="AX791" s="15" t="s">
        <v>81</v>
      </c>
      <c r="AY791" s="261" t="s">
        <v>140</v>
      </c>
    </row>
    <row r="792" s="14" customFormat="1">
      <c r="A792" s="14"/>
      <c r="B792" s="240"/>
      <c r="C792" s="241"/>
      <c r="D792" s="231" t="s">
        <v>150</v>
      </c>
      <c r="E792" s="241"/>
      <c r="F792" s="243" t="s">
        <v>1030</v>
      </c>
      <c r="G792" s="241"/>
      <c r="H792" s="244">
        <v>102</v>
      </c>
      <c r="I792" s="245"/>
      <c r="J792" s="241"/>
      <c r="K792" s="241"/>
      <c r="L792" s="246"/>
      <c r="M792" s="247"/>
      <c r="N792" s="248"/>
      <c r="O792" s="248"/>
      <c r="P792" s="248"/>
      <c r="Q792" s="248"/>
      <c r="R792" s="248"/>
      <c r="S792" s="248"/>
      <c r="T792" s="249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0" t="s">
        <v>150</v>
      </c>
      <c r="AU792" s="250" t="s">
        <v>148</v>
      </c>
      <c r="AV792" s="14" t="s">
        <v>148</v>
      </c>
      <c r="AW792" s="14" t="s">
        <v>4</v>
      </c>
      <c r="AX792" s="14" t="s">
        <v>81</v>
      </c>
      <c r="AY792" s="250" t="s">
        <v>140</v>
      </c>
    </row>
    <row r="793" s="2" customFormat="1" ht="24.15" customHeight="1">
      <c r="A793" s="38"/>
      <c r="B793" s="39"/>
      <c r="C793" s="262" t="s">
        <v>1031</v>
      </c>
      <c r="D793" s="262" t="s">
        <v>154</v>
      </c>
      <c r="E793" s="263" t="s">
        <v>1032</v>
      </c>
      <c r="F793" s="264" t="s">
        <v>1033</v>
      </c>
      <c r="G793" s="265" t="s">
        <v>190</v>
      </c>
      <c r="H793" s="266">
        <v>165.59999999999999</v>
      </c>
      <c r="I793" s="267"/>
      <c r="J793" s="268">
        <f>ROUND(I793*H793,2)</f>
        <v>0</v>
      </c>
      <c r="K793" s="269"/>
      <c r="L793" s="270"/>
      <c r="M793" s="271" t="s">
        <v>1</v>
      </c>
      <c r="N793" s="272" t="s">
        <v>39</v>
      </c>
      <c r="O793" s="91"/>
      <c r="P793" s="225">
        <f>O793*H793</f>
        <v>0</v>
      </c>
      <c r="Q793" s="225">
        <v>1.0000000000000001E-05</v>
      </c>
      <c r="R793" s="225">
        <f>Q793*H793</f>
        <v>0.0016560000000000001</v>
      </c>
      <c r="S793" s="225">
        <v>0</v>
      </c>
      <c r="T793" s="226">
        <f>S793*H793</f>
        <v>0</v>
      </c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R793" s="227" t="s">
        <v>359</v>
      </c>
      <c r="AT793" s="227" t="s">
        <v>154</v>
      </c>
      <c r="AU793" s="227" t="s">
        <v>148</v>
      </c>
      <c r="AY793" s="17" t="s">
        <v>140</v>
      </c>
      <c r="BE793" s="228">
        <f>IF(N793="základní",J793,0)</f>
        <v>0</v>
      </c>
      <c r="BF793" s="228">
        <f>IF(N793="snížená",J793,0)</f>
        <v>0</v>
      </c>
      <c r="BG793" s="228">
        <f>IF(N793="zákl. přenesená",J793,0)</f>
        <v>0</v>
      </c>
      <c r="BH793" s="228">
        <f>IF(N793="sníž. přenesená",J793,0)</f>
        <v>0</v>
      </c>
      <c r="BI793" s="228">
        <f>IF(N793="nulová",J793,0)</f>
        <v>0</v>
      </c>
      <c r="BJ793" s="17" t="s">
        <v>148</v>
      </c>
      <c r="BK793" s="228">
        <f>ROUND(I793*H793,2)</f>
        <v>0</v>
      </c>
      <c r="BL793" s="17" t="s">
        <v>447</v>
      </c>
      <c r="BM793" s="227" t="s">
        <v>1034</v>
      </c>
    </row>
    <row r="794" s="13" customFormat="1">
      <c r="A794" s="13"/>
      <c r="B794" s="229"/>
      <c r="C794" s="230"/>
      <c r="D794" s="231" t="s">
        <v>150</v>
      </c>
      <c r="E794" s="232" t="s">
        <v>1</v>
      </c>
      <c r="F794" s="233" t="s">
        <v>1035</v>
      </c>
      <c r="G794" s="230"/>
      <c r="H794" s="232" t="s">
        <v>1</v>
      </c>
      <c r="I794" s="234"/>
      <c r="J794" s="230"/>
      <c r="K794" s="230"/>
      <c r="L794" s="235"/>
      <c r="M794" s="236"/>
      <c r="N794" s="237"/>
      <c r="O794" s="237"/>
      <c r="P794" s="237"/>
      <c r="Q794" s="237"/>
      <c r="R794" s="237"/>
      <c r="S794" s="237"/>
      <c r="T794" s="238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9" t="s">
        <v>150</v>
      </c>
      <c r="AU794" s="239" t="s">
        <v>148</v>
      </c>
      <c r="AV794" s="13" t="s">
        <v>81</v>
      </c>
      <c r="AW794" s="13" t="s">
        <v>30</v>
      </c>
      <c r="AX794" s="13" t="s">
        <v>73</v>
      </c>
      <c r="AY794" s="239" t="s">
        <v>140</v>
      </c>
    </row>
    <row r="795" s="13" customFormat="1">
      <c r="A795" s="13"/>
      <c r="B795" s="229"/>
      <c r="C795" s="230"/>
      <c r="D795" s="231" t="s">
        <v>150</v>
      </c>
      <c r="E795" s="232" t="s">
        <v>1</v>
      </c>
      <c r="F795" s="233" t="s">
        <v>1036</v>
      </c>
      <c r="G795" s="230"/>
      <c r="H795" s="232" t="s">
        <v>1</v>
      </c>
      <c r="I795" s="234"/>
      <c r="J795" s="230"/>
      <c r="K795" s="230"/>
      <c r="L795" s="235"/>
      <c r="M795" s="236"/>
      <c r="N795" s="237"/>
      <c r="O795" s="237"/>
      <c r="P795" s="237"/>
      <c r="Q795" s="237"/>
      <c r="R795" s="237"/>
      <c r="S795" s="237"/>
      <c r="T795" s="238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9" t="s">
        <v>150</v>
      </c>
      <c r="AU795" s="239" t="s">
        <v>148</v>
      </c>
      <c r="AV795" s="13" t="s">
        <v>81</v>
      </c>
      <c r="AW795" s="13" t="s">
        <v>30</v>
      </c>
      <c r="AX795" s="13" t="s">
        <v>73</v>
      </c>
      <c r="AY795" s="239" t="s">
        <v>140</v>
      </c>
    </row>
    <row r="796" s="14" customFormat="1">
      <c r="A796" s="14"/>
      <c r="B796" s="240"/>
      <c r="C796" s="241"/>
      <c r="D796" s="231" t="s">
        <v>150</v>
      </c>
      <c r="E796" s="242" t="s">
        <v>1</v>
      </c>
      <c r="F796" s="243" t="s">
        <v>236</v>
      </c>
      <c r="G796" s="241"/>
      <c r="H796" s="244">
        <v>10</v>
      </c>
      <c r="I796" s="245"/>
      <c r="J796" s="241"/>
      <c r="K796" s="241"/>
      <c r="L796" s="246"/>
      <c r="M796" s="247"/>
      <c r="N796" s="248"/>
      <c r="O796" s="248"/>
      <c r="P796" s="248"/>
      <c r="Q796" s="248"/>
      <c r="R796" s="248"/>
      <c r="S796" s="248"/>
      <c r="T796" s="249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50" t="s">
        <v>150</v>
      </c>
      <c r="AU796" s="250" t="s">
        <v>148</v>
      </c>
      <c r="AV796" s="14" t="s">
        <v>148</v>
      </c>
      <c r="AW796" s="14" t="s">
        <v>30</v>
      </c>
      <c r="AX796" s="14" t="s">
        <v>73</v>
      </c>
      <c r="AY796" s="250" t="s">
        <v>140</v>
      </c>
    </row>
    <row r="797" s="13" customFormat="1">
      <c r="A797" s="13"/>
      <c r="B797" s="229"/>
      <c r="C797" s="230"/>
      <c r="D797" s="231" t="s">
        <v>150</v>
      </c>
      <c r="E797" s="232" t="s">
        <v>1</v>
      </c>
      <c r="F797" s="233" t="s">
        <v>1037</v>
      </c>
      <c r="G797" s="230"/>
      <c r="H797" s="232" t="s">
        <v>1</v>
      </c>
      <c r="I797" s="234"/>
      <c r="J797" s="230"/>
      <c r="K797" s="230"/>
      <c r="L797" s="235"/>
      <c r="M797" s="236"/>
      <c r="N797" s="237"/>
      <c r="O797" s="237"/>
      <c r="P797" s="237"/>
      <c r="Q797" s="237"/>
      <c r="R797" s="237"/>
      <c r="S797" s="237"/>
      <c r="T797" s="238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9" t="s">
        <v>150</v>
      </c>
      <c r="AU797" s="239" t="s">
        <v>148</v>
      </c>
      <c r="AV797" s="13" t="s">
        <v>81</v>
      </c>
      <c r="AW797" s="13" t="s">
        <v>30</v>
      </c>
      <c r="AX797" s="13" t="s">
        <v>73</v>
      </c>
      <c r="AY797" s="239" t="s">
        <v>140</v>
      </c>
    </row>
    <row r="798" s="14" customFormat="1">
      <c r="A798" s="14"/>
      <c r="B798" s="240"/>
      <c r="C798" s="241"/>
      <c r="D798" s="231" t="s">
        <v>150</v>
      </c>
      <c r="E798" s="242" t="s">
        <v>1</v>
      </c>
      <c r="F798" s="243" t="s">
        <v>278</v>
      </c>
      <c r="G798" s="241"/>
      <c r="H798" s="244">
        <v>14</v>
      </c>
      <c r="I798" s="245"/>
      <c r="J798" s="241"/>
      <c r="K798" s="241"/>
      <c r="L798" s="246"/>
      <c r="M798" s="247"/>
      <c r="N798" s="248"/>
      <c r="O798" s="248"/>
      <c r="P798" s="248"/>
      <c r="Q798" s="248"/>
      <c r="R798" s="248"/>
      <c r="S798" s="248"/>
      <c r="T798" s="249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50" t="s">
        <v>150</v>
      </c>
      <c r="AU798" s="250" t="s">
        <v>148</v>
      </c>
      <c r="AV798" s="14" t="s">
        <v>148</v>
      </c>
      <c r="AW798" s="14" t="s">
        <v>30</v>
      </c>
      <c r="AX798" s="14" t="s">
        <v>73</v>
      </c>
      <c r="AY798" s="250" t="s">
        <v>140</v>
      </c>
    </row>
    <row r="799" s="13" customFormat="1">
      <c r="A799" s="13"/>
      <c r="B799" s="229"/>
      <c r="C799" s="230"/>
      <c r="D799" s="231" t="s">
        <v>150</v>
      </c>
      <c r="E799" s="232" t="s">
        <v>1</v>
      </c>
      <c r="F799" s="233" t="s">
        <v>1038</v>
      </c>
      <c r="G799" s="230"/>
      <c r="H799" s="232" t="s">
        <v>1</v>
      </c>
      <c r="I799" s="234"/>
      <c r="J799" s="230"/>
      <c r="K799" s="230"/>
      <c r="L799" s="235"/>
      <c r="M799" s="236"/>
      <c r="N799" s="237"/>
      <c r="O799" s="237"/>
      <c r="P799" s="237"/>
      <c r="Q799" s="237"/>
      <c r="R799" s="237"/>
      <c r="S799" s="237"/>
      <c r="T799" s="238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9" t="s">
        <v>150</v>
      </c>
      <c r="AU799" s="239" t="s">
        <v>148</v>
      </c>
      <c r="AV799" s="13" t="s">
        <v>81</v>
      </c>
      <c r="AW799" s="13" t="s">
        <v>30</v>
      </c>
      <c r="AX799" s="13" t="s">
        <v>73</v>
      </c>
      <c r="AY799" s="239" t="s">
        <v>140</v>
      </c>
    </row>
    <row r="800" s="14" customFormat="1">
      <c r="A800" s="14"/>
      <c r="B800" s="240"/>
      <c r="C800" s="241"/>
      <c r="D800" s="231" t="s">
        <v>150</v>
      </c>
      <c r="E800" s="242" t="s">
        <v>1</v>
      </c>
      <c r="F800" s="243" t="s">
        <v>157</v>
      </c>
      <c r="G800" s="241"/>
      <c r="H800" s="244">
        <v>8</v>
      </c>
      <c r="I800" s="245"/>
      <c r="J800" s="241"/>
      <c r="K800" s="241"/>
      <c r="L800" s="246"/>
      <c r="M800" s="247"/>
      <c r="N800" s="248"/>
      <c r="O800" s="248"/>
      <c r="P800" s="248"/>
      <c r="Q800" s="248"/>
      <c r="R800" s="248"/>
      <c r="S800" s="248"/>
      <c r="T800" s="249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0" t="s">
        <v>150</v>
      </c>
      <c r="AU800" s="250" t="s">
        <v>148</v>
      </c>
      <c r="AV800" s="14" t="s">
        <v>148</v>
      </c>
      <c r="AW800" s="14" t="s">
        <v>30</v>
      </c>
      <c r="AX800" s="14" t="s">
        <v>73</v>
      </c>
      <c r="AY800" s="250" t="s">
        <v>140</v>
      </c>
    </row>
    <row r="801" s="13" customFormat="1">
      <c r="A801" s="13"/>
      <c r="B801" s="229"/>
      <c r="C801" s="230"/>
      <c r="D801" s="231" t="s">
        <v>150</v>
      </c>
      <c r="E801" s="232" t="s">
        <v>1</v>
      </c>
      <c r="F801" s="233" t="s">
        <v>1039</v>
      </c>
      <c r="G801" s="230"/>
      <c r="H801" s="232" t="s">
        <v>1</v>
      </c>
      <c r="I801" s="234"/>
      <c r="J801" s="230"/>
      <c r="K801" s="230"/>
      <c r="L801" s="235"/>
      <c r="M801" s="236"/>
      <c r="N801" s="237"/>
      <c r="O801" s="237"/>
      <c r="P801" s="237"/>
      <c r="Q801" s="237"/>
      <c r="R801" s="237"/>
      <c r="S801" s="237"/>
      <c r="T801" s="238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9" t="s">
        <v>150</v>
      </c>
      <c r="AU801" s="239" t="s">
        <v>148</v>
      </c>
      <c r="AV801" s="13" t="s">
        <v>81</v>
      </c>
      <c r="AW801" s="13" t="s">
        <v>30</v>
      </c>
      <c r="AX801" s="13" t="s">
        <v>73</v>
      </c>
      <c r="AY801" s="239" t="s">
        <v>140</v>
      </c>
    </row>
    <row r="802" s="14" customFormat="1">
      <c r="A802" s="14"/>
      <c r="B802" s="240"/>
      <c r="C802" s="241"/>
      <c r="D802" s="231" t="s">
        <v>150</v>
      </c>
      <c r="E802" s="242" t="s">
        <v>1</v>
      </c>
      <c r="F802" s="243" t="s">
        <v>1040</v>
      </c>
      <c r="G802" s="241"/>
      <c r="H802" s="244">
        <v>34</v>
      </c>
      <c r="I802" s="245"/>
      <c r="J802" s="241"/>
      <c r="K802" s="241"/>
      <c r="L802" s="246"/>
      <c r="M802" s="247"/>
      <c r="N802" s="248"/>
      <c r="O802" s="248"/>
      <c r="P802" s="248"/>
      <c r="Q802" s="248"/>
      <c r="R802" s="248"/>
      <c r="S802" s="248"/>
      <c r="T802" s="249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0" t="s">
        <v>150</v>
      </c>
      <c r="AU802" s="250" t="s">
        <v>148</v>
      </c>
      <c r="AV802" s="14" t="s">
        <v>148</v>
      </c>
      <c r="AW802" s="14" t="s">
        <v>30</v>
      </c>
      <c r="AX802" s="14" t="s">
        <v>73</v>
      </c>
      <c r="AY802" s="250" t="s">
        <v>140</v>
      </c>
    </row>
    <row r="803" s="13" customFormat="1">
      <c r="A803" s="13"/>
      <c r="B803" s="229"/>
      <c r="C803" s="230"/>
      <c r="D803" s="231" t="s">
        <v>150</v>
      </c>
      <c r="E803" s="232" t="s">
        <v>1</v>
      </c>
      <c r="F803" s="233" t="s">
        <v>1041</v>
      </c>
      <c r="G803" s="230"/>
      <c r="H803" s="232" t="s">
        <v>1</v>
      </c>
      <c r="I803" s="234"/>
      <c r="J803" s="230"/>
      <c r="K803" s="230"/>
      <c r="L803" s="235"/>
      <c r="M803" s="236"/>
      <c r="N803" s="237"/>
      <c r="O803" s="237"/>
      <c r="P803" s="237"/>
      <c r="Q803" s="237"/>
      <c r="R803" s="237"/>
      <c r="S803" s="237"/>
      <c r="T803" s="238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9" t="s">
        <v>150</v>
      </c>
      <c r="AU803" s="239" t="s">
        <v>148</v>
      </c>
      <c r="AV803" s="13" t="s">
        <v>81</v>
      </c>
      <c r="AW803" s="13" t="s">
        <v>30</v>
      </c>
      <c r="AX803" s="13" t="s">
        <v>73</v>
      </c>
      <c r="AY803" s="239" t="s">
        <v>140</v>
      </c>
    </row>
    <row r="804" s="13" customFormat="1">
      <c r="A804" s="13"/>
      <c r="B804" s="229"/>
      <c r="C804" s="230"/>
      <c r="D804" s="231" t="s">
        <v>150</v>
      </c>
      <c r="E804" s="232" t="s">
        <v>1</v>
      </c>
      <c r="F804" s="233" t="s">
        <v>1027</v>
      </c>
      <c r="G804" s="230"/>
      <c r="H804" s="232" t="s">
        <v>1</v>
      </c>
      <c r="I804" s="234"/>
      <c r="J804" s="230"/>
      <c r="K804" s="230"/>
      <c r="L804" s="235"/>
      <c r="M804" s="236"/>
      <c r="N804" s="237"/>
      <c r="O804" s="237"/>
      <c r="P804" s="237"/>
      <c r="Q804" s="237"/>
      <c r="R804" s="237"/>
      <c r="S804" s="237"/>
      <c r="T804" s="238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9" t="s">
        <v>150</v>
      </c>
      <c r="AU804" s="239" t="s">
        <v>148</v>
      </c>
      <c r="AV804" s="13" t="s">
        <v>81</v>
      </c>
      <c r="AW804" s="13" t="s">
        <v>30</v>
      </c>
      <c r="AX804" s="13" t="s">
        <v>73</v>
      </c>
      <c r="AY804" s="239" t="s">
        <v>140</v>
      </c>
    </row>
    <row r="805" s="14" customFormat="1">
      <c r="A805" s="14"/>
      <c r="B805" s="240"/>
      <c r="C805" s="241"/>
      <c r="D805" s="231" t="s">
        <v>150</v>
      </c>
      <c r="E805" s="242" t="s">
        <v>1</v>
      </c>
      <c r="F805" s="243" t="s">
        <v>157</v>
      </c>
      <c r="G805" s="241"/>
      <c r="H805" s="244">
        <v>8</v>
      </c>
      <c r="I805" s="245"/>
      <c r="J805" s="241"/>
      <c r="K805" s="241"/>
      <c r="L805" s="246"/>
      <c r="M805" s="247"/>
      <c r="N805" s="248"/>
      <c r="O805" s="248"/>
      <c r="P805" s="248"/>
      <c r="Q805" s="248"/>
      <c r="R805" s="248"/>
      <c r="S805" s="248"/>
      <c r="T805" s="249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50" t="s">
        <v>150</v>
      </c>
      <c r="AU805" s="250" t="s">
        <v>148</v>
      </c>
      <c r="AV805" s="14" t="s">
        <v>148</v>
      </c>
      <c r="AW805" s="14" t="s">
        <v>30</v>
      </c>
      <c r="AX805" s="14" t="s">
        <v>73</v>
      </c>
      <c r="AY805" s="250" t="s">
        <v>140</v>
      </c>
    </row>
    <row r="806" s="13" customFormat="1">
      <c r="A806" s="13"/>
      <c r="B806" s="229"/>
      <c r="C806" s="230"/>
      <c r="D806" s="231" t="s">
        <v>150</v>
      </c>
      <c r="E806" s="232" t="s">
        <v>1</v>
      </c>
      <c r="F806" s="233" t="s">
        <v>217</v>
      </c>
      <c r="G806" s="230"/>
      <c r="H806" s="232" t="s">
        <v>1</v>
      </c>
      <c r="I806" s="234"/>
      <c r="J806" s="230"/>
      <c r="K806" s="230"/>
      <c r="L806" s="235"/>
      <c r="M806" s="236"/>
      <c r="N806" s="237"/>
      <c r="O806" s="237"/>
      <c r="P806" s="237"/>
      <c r="Q806" s="237"/>
      <c r="R806" s="237"/>
      <c r="S806" s="237"/>
      <c r="T806" s="238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9" t="s">
        <v>150</v>
      </c>
      <c r="AU806" s="239" t="s">
        <v>148</v>
      </c>
      <c r="AV806" s="13" t="s">
        <v>81</v>
      </c>
      <c r="AW806" s="13" t="s">
        <v>30</v>
      </c>
      <c r="AX806" s="13" t="s">
        <v>73</v>
      </c>
      <c r="AY806" s="239" t="s">
        <v>140</v>
      </c>
    </row>
    <row r="807" s="14" customFormat="1">
      <c r="A807" s="14"/>
      <c r="B807" s="240"/>
      <c r="C807" s="241"/>
      <c r="D807" s="231" t="s">
        <v>150</v>
      </c>
      <c r="E807" s="242" t="s">
        <v>1</v>
      </c>
      <c r="F807" s="243" t="s">
        <v>148</v>
      </c>
      <c r="G807" s="241"/>
      <c r="H807" s="244">
        <v>2</v>
      </c>
      <c r="I807" s="245"/>
      <c r="J807" s="241"/>
      <c r="K807" s="241"/>
      <c r="L807" s="246"/>
      <c r="M807" s="247"/>
      <c r="N807" s="248"/>
      <c r="O807" s="248"/>
      <c r="P807" s="248"/>
      <c r="Q807" s="248"/>
      <c r="R807" s="248"/>
      <c r="S807" s="248"/>
      <c r="T807" s="249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0" t="s">
        <v>150</v>
      </c>
      <c r="AU807" s="250" t="s">
        <v>148</v>
      </c>
      <c r="AV807" s="14" t="s">
        <v>148</v>
      </c>
      <c r="AW807" s="14" t="s">
        <v>30</v>
      </c>
      <c r="AX807" s="14" t="s">
        <v>73</v>
      </c>
      <c r="AY807" s="250" t="s">
        <v>140</v>
      </c>
    </row>
    <row r="808" s="13" customFormat="1">
      <c r="A808" s="13"/>
      <c r="B808" s="229"/>
      <c r="C808" s="230"/>
      <c r="D808" s="231" t="s">
        <v>150</v>
      </c>
      <c r="E808" s="232" t="s">
        <v>1</v>
      </c>
      <c r="F808" s="233" t="s">
        <v>469</v>
      </c>
      <c r="G808" s="230"/>
      <c r="H808" s="232" t="s">
        <v>1</v>
      </c>
      <c r="I808" s="234"/>
      <c r="J808" s="230"/>
      <c r="K808" s="230"/>
      <c r="L808" s="235"/>
      <c r="M808" s="236"/>
      <c r="N808" s="237"/>
      <c r="O808" s="237"/>
      <c r="P808" s="237"/>
      <c r="Q808" s="237"/>
      <c r="R808" s="237"/>
      <c r="S808" s="237"/>
      <c r="T808" s="238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9" t="s">
        <v>150</v>
      </c>
      <c r="AU808" s="239" t="s">
        <v>148</v>
      </c>
      <c r="AV808" s="13" t="s">
        <v>81</v>
      </c>
      <c r="AW808" s="13" t="s">
        <v>30</v>
      </c>
      <c r="AX808" s="13" t="s">
        <v>73</v>
      </c>
      <c r="AY808" s="239" t="s">
        <v>140</v>
      </c>
    </row>
    <row r="809" s="14" customFormat="1">
      <c r="A809" s="14"/>
      <c r="B809" s="240"/>
      <c r="C809" s="241"/>
      <c r="D809" s="231" t="s">
        <v>150</v>
      </c>
      <c r="E809" s="242" t="s">
        <v>1</v>
      </c>
      <c r="F809" s="243" t="s">
        <v>199</v>
      </c>
      <c r="G809" s="241"/>
      <c r="H809" s="244">
        <v>6</v>
      </c>
      <c r="I809" s="245"/>
      <c r="J809" s="241"/>
      <c r="K809" s="241"/>
      <c r="L809" s="246"/>
      <c r="M809" s="247"/>
      <c r="N809" s="248"/>
      <c r="O809" s="248"/>
      <c r="P809" s="248"/>
      <c r="Q809" s="248"/>
      <c r="R809" s="248"/>
      <c r="S809" s="248"/>
      <c r="T809" s="249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50" t="s">
        <v>150</v>
      </c>
      <c r="AU809" s="250" t="s">
        <v>148</v>
      </c>
      <c r="AV809" s="14" t="s">
        <v>148</v>
      </c>
      <c r="AW809" s="14" t="s">
        <v>30</v>
      </c>
      <c r="AX809" s="14" t="s">
        <v>73</v>
      </c>
      <c r="AY809" s="250" t="s">
        <v>140</v>
      </c>
    </row>
    <row r="810" s="13" customFormat="1">
      <c r="A810" s="13"/>
      <c r="B810" s="229"/>
      <c r="C810" s="230"/>
      <c r="D810" s="231" t="s">
        <v>150</v>
      </c>
      <c r="E810" s="232" t="s">
        <v>1</v>
      </c>
      <c r="F810" s="233" t="s">
        <v>1042</v>
      </c>
      <c r="G810" s="230"/>
      <c r="H810" s="232" t="s">
        <v>1</v>
      </c>
      <c r="I810" s="234"/>
      <c r="J810" s="230"/>
      <c r="K810" s="230"/>
      <c r="L810" s="235"/>
      <c r="M810" s="236"/>
      <c r="N810" s="237"/>
      <c r="O810" s="237"/>
      <c r="P810" s="237"/>
      <c r="Q810" s="237"/>
      <c r="R810" s="237"/>
      <c r="S810" s="237"/>
      <c r="T810" s="238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9" t="s">
        <v>150</v>
      </c>
      <c r="AU810" s="239" t="s">
        <v>148</v>
      </c>
      <c r="AV810" s="13" t="s">
        <v>81</v>
      </c>
      <c r="AW810" s="13" t="s">
        <v>30</v>
      </c>
      <c r="AX810" s="13" t="s">
        <v>73</v>
      </c>
      <c r="AY810" s="239" t="s">
        <v>140</v>
      </c>
    </row>
    <row r="811" s="13" customFormat="1">
      <c r="A811" s="13"/>
      <c r="B811" s="229"/>
      <c r="C811" s="230"/>
      <c r="D811" s="231" t="s">
        <v>150</v>
      </c>
      <c r="E811" s="232" t="s">
        <v>1</v>
      </c>
      <c r="F811" s="233" t="s">
        <v>405</v>
      </c>
      <c r="G811" s="230"/>
      <c r="H811" s="232" t="s">
        <v>1</v>
      </c>
      <c r="I811" s="234"/>
      <c r="J811" s="230"/>
      <c r="K811" s="230"/>
      <c r="L811" s="235"/>
      <c r="M811" s="236"/>
      <c r="N811" s="237"/>
      <c r="O811" s="237"/>
      <c r="P811" s="237"/>
      <c r="Q811" s="237"/>
      <c r="R811" s="237"/>
      <c r="S811" s="237"/>
      <c r="T811" s="238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9" t="s">
        <v>150</v>
      </c>
      <c r="AU811" s="239" t="s">
        <v>148</v>
      </c>
      <c r="AV811" s="13" t="s">
        <v>81</v>
      </c>
      <c r="AW811" s="13" t="s">
        <v>30</v>
      </c>
      <c r="AX811" s="13" t="s">
        <v>73</v>
      </c>
      <c r="AY811" s="239" t="s">
        <v>140</v>
      </c>
    </row>
    <row r="812" s="14" customFormat="1">
      <c r="A812" s="14"/>
      <c r="B812" s="240"/>
      <c r="C812" s="241"/>
      <c r="D812" s="231" t="s">
        <v>150</v>
      </c>
      <c r="E812" s="242" t="s">
        <v>1</v>
      </c>
      <c r="F812" s="243" t="s">
        <v>236</v>
      </c>
      <c r="G812" s="241"/>
      <c r="H812" s="244">
        <v>10</v>
      </c>
      <c r="I812" s="245"/>
      <c r="J812" s="241"/>
      <c r="K812" s="241"/>
      <c r="L812" s="246"/>
      <c r="M812" s="247"/>
      <c r="N812" s="248"/>
      <c r="O812" s="248"/>
      <c r="P812" s="248"/>
      <c r="Q812" s="248"/>
      <c r="R812" s="248"/>
      <c r="S812" s="248"/>
      <c r="T812" s="249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0" t="s">
        <v>150</v>
      </c>
      <c r="AU812" s="250" t="s">
        <v>148</v>
      </c>
      <c r="AV812" s="14" t="s">
        <v>148</v>
      </c>
      <c r="AW812" s="14" t="s">
        <v>30</v>
      </c>
      <c r="AX812" s="14" t="s">
        <v>73</v>
      </c>
      <c r="AY812" s="250" t="s">
        <v>140</v>
      </c>
    </row>
    <row r="813" s="13" customFormat="1">
      <c r="A813" s="13"/>
      <c r="B813" s="229"/>
      <c r="C813" s="230"/>
      <c r="D813" s="231" t="s">
        <v>150</v>
      </c>
      <c r="E813" s="232" t="s">
        <v>1</v>
      </c>
      <c r="F813" s="233" t="s">
        <v>1029</v>
      </c>
      <c r="G813" s="230"/>
      <c r="H813" s="232" t="s">
        <v>1</v>
      </c>
      <c r="I813" s="234"/>
      <c r="J813" s="230"/>
      <c r="K813" s="230"/>
      <c r="L813" s="235"/>
      <c r="M813" s="236"/>
      <c r="N813" s="237"/>
      <c r="O813" s="237"/>
      <c r="P813" s="237"/>
      <c r="Q813" s="237"/>
      <c r="R813" s="237"/>
      <c r="S813" s="237"/>
      <c r="T813" s="238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9" t="s">
        <v>150</v>
      </c>
      <c r="AU813" s="239" t="s">
        <v>148</v>
      </c>
      <c r="AV813" s="13" t="s">
        <v>81</v>
      </c>
      <c r="AW813" s="13" t="s">
        <v>30</v>
      </c>
      <c r="AX813" s="13" t="s">
        <v>73</v>
      </c>
      <c r="AY813" s="239" t="s">
        <v>140</v>
      </c>
    </row>
    <row r="814" s="14" customFormat="1">
      <c r="A814" s="14"/>
      <c r="B814" s="240"/>
      <c r="C814" s="241"/>
      <c r="D814" s="231" t="s">
        <v>150</v>
      </c>
      <c r="E814" s="242" t="s">
        <v>1</v>
      </c>
      <c r="F814" s="243" t="s">
        <v>313</v>
      </c>
      <c r="G814" s="241"/>
      <c r="H814" s="244">
        <v>22</v>
      </c>
      <c r="I814" s="245"/>
      <c r="J814" s="241"/>
      <c r="K814" s="241"/>
      <c r="L814" s="246"/>
      <c r="M814" s="247"/>
      <c r="N814" s="248"/>
      <c r="O814" s="248"/>
      <c r="P814" s="248"/>
      <c r="Q814" s="248"/>
      <c r="R814" s="248"/>
      <c r="S814" s="248"/>
      <c r="T814" s="249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0" t="s">
        <v>150</v>
      </c>
      <c r="AU814" s="250" t="s">
        <v>148</v>
      </c>
      <c r="AV814" s="14" t="s">
        <v>148</v>
      </c>
      <c r="AW814" s="14" t="s">
        <v>30</v>
      </c>
      <c r="AX814" s="14" t="s">
        <v>73</v>
      </c>
      <c r="AY814" s="250" t="s">
        <v>140</v>
      </c>
    </row>
    <row r="815" s="13" customFormat="1">
      <c r="A815" s="13"/>
      <c r="B815" s="229"/>
      <c r="C815" s="230"/>
      <c r="D815" s="231" t="s">
        <v>150</v>
      </c>
      <c r="E815" s="232" t="s">
        <v>1</v>
      </c>
      <c r="F815" s="233" t="s">
        <v>225</v>
      </c>
      <c r="G815" s="230"/>
      <c r="H815" s="232" t="s">
        <v>1</v>
      </c>
      <c r="I815" s="234"/>
      <c r="J815" s="230"/>
      <c r="K815" s="230"/>
      <c r="L815" s="235"/>
      <c r="M815" s="236"/>
      <c r="N815" s="237"/>
      <c r="O815" s="237"/>
      <c r="P815" s="237"/>
      <c r="Q815" s="237"/>
      <c r="R815" s="237"/>
      <c r="S815" s="237"/>
      <c r="T815" s="238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9" t="s">
        <v>150</v>
      </c>
      <c r="AU815" s="239" t="s">
        <v>148</v>
      </c>
      <c r="AV815" s="13" t="s">
        <v>81</v>
      </c>
      <c r="AW815" s="13" t="s">
        <v>30</v>
      </c>
      <c r="AX815" s="13" t="s">
        <v>73</v>
      </c>
      <c r="AY815" s="239" t="s">
        <v>140</v>
      </c>
    </row>
    <row r="816" s="14" customFormat="1">
      <c r="A816" s="14"/>
      <c r="B816" s="240"/>
      <c r="C816" s="241"/>
      <c r="D816" s="231" t="s">
        <v>150</v>
      </c>
      <c r="E816" s="242" t="s">
        <v>1</v>
      </c>
      <c r="F816" s="243" t="s">
        <v>325</v>
      </c>
      <c r="G816" s="241"/>
      <c r="H816" s="244">
        <v>24</v>
      </c>
      <c r="I816" s="245"/>
      <c r="J816" s="241"/>
      <c r="K816" s="241"/>
      <c r="L816" s="246"/>
      <c r="M816" s="247"/>
      <c r="N816" s="248"/>
      <c r="O816" s="248"/>
      <c r="P816" s="248"/>
      <c r="Q816" s="248"/>
      <c r="R816" s="248"/>
      <c r="S816" s="248"/>
      <c r="T816" s="249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0" t="s">
        <v>150</v>
      </c>
      <c r="AU816" s="250" t="s">
        <v>148</v>
      </c>
      <c r="AV816" s="14" t="s">
        <v>148</v>
      </c>
      <c r="AW816" s="14" t="s">
        <v>30</v>
      </c>
      <c r="AX816" s="14" t="s">
        <v>73</v>
      </c>
      <c r="AY816" s="250" t="s">
        <v>140</v>
      </c>
    </row>
    <row r="817" s="15" customFormat="1">
      <c r="A817" s="15"/>
      <c r="B817" s="251"/>
      <c r="C817" s="252"/>
      <c r="D817" s="231" t="s">
        <v>150</v>
      </c>
      <c r="E817" s="253" t="s">
        <v>1</v>
      </c>
      <c r="F817" s="254" t="s">
        <v>153</v>
      </c>
      <c r="G817" s="252"/>
      <c r="H817" s="255">
        <v>138</v>
      </c>
      <c r="I817" s="256"/>
      <c r="J817" s="252"/>
      <c r="K817" s="252"/>
      <c r="L817" s="257"/>
      <c r="M817" s="258"/>
      <c r="N817" s="259"/>
      <c r="O817" s="259"/>
      <c r="P817" s="259"/>
      <c r="Q817" s="259"/>
      <c r="R817" s="259"/>
      <c r="S817" s="259"/>
      <c r="T817" s="260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61" t="s">
        <v>150</v>
      </c>
      <c r="AU817" s="261" t="s">
        <v>148</v>
      </c>
      <c r="AV817" s="15" t="s">
        <v>147</v>
      </c>
      <c r="AW817" s="15" t="s">
        <v>30</v>
      </c>
      <c r="AX817" s="15" t="s">
        <v>81</v>
      </c>
      <c r="AY817" s="261" t="s">
        <v>140</v>
      </c>
    </row>
    <row r="818" s="14" customFormat="1">
      <c r="A818" s="14"/>
      <c r="B818" s="240"/>
      <c r="C818" s="241"/>
      <c r="D818" s="231" t="s">
        <v>150</v>
      </c>
      <c r="E818" s="241"/>
      <c r="F818" s="243" t="s">
        <v>1043</v>
      </c>
      <c r="G818" s="241"/>
      <c r="H818" s="244">
        <v>165.59999999999999</v>
      </c>
      <c r="I818" s="245"/>
      <c r="J818" s="241"/>
      <c r="K818" s="241"/>
      <c r="L818" s="246"/>
      <c r="M818" s="247"/>
      <c r="N818" s="248"/>
      <c r="O818" s="248"/>
      <c r="P818" s="248"/>
      <c r="Q818" s="248"/>
      <c r="R818" s="248"/>
      <c r="S818" s="248"/>
      <c r="T818" s="249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50" t="s">
        <v>150</v>
      </c>
      <c r="AU818" s="250" t="s">
        <v>148</v>
      </c>
      <c r="AV818" s="14" t="s">
        <v>148</v>
      </c>
      <c r="AW818" s="14" t="s">
        <v>4</v>
      </c>
      <c r="AX818" s="14" t="s">
        <v>81</v>
      </c>
      <c r="AY818" s="250" t="s">
        <v>140</v>
      </c>
    </row>
    <row r="819" s="2" customFormat="1" ht="24.15" customHeight="1">
      <c r="A819" s="38"/>
      <c r="B819" s="39"/>
      <c r="C819" s="215" t="s">
        <v>1044</v>
      </c>
      <c r="D819" s="215" t="s">
        <v>143</v>
      </c>
      <c r="E819" s="216" t="s">
        <v>1045</v>
      </c>
      <c r="F819" s="217" t="s">
        <v>1046</v>
      </c>
      <c r="G819" s="218" t="s">
        <v>190</v>
      </c>
      <c r="H819" s="219">
        <v>10</v>
      </c>
      <c r="I819" s="220"/>
      <c r="J819" s="221">
        <f>ROUND(I819*H819,2)</f>
        <v>0</v>
      </c>
      <c r="K819" s="222"/>
      <c r="L819" s="44"/>
      <c r="M819" s="223" t="s">
        <v>1</v>
      </c>
      <c r="N819" s="224" t="s">
        <v>39</v>
      </c>
      <c r="O819" s="91"/>
      <c r="P819" s="225">
        <f>O819*H819</f>
        <v>0</v>
      </c>
      <c r="Q819" s="225">
        <v>0</v>
      </c>
      <c r="R819" s="225">
        <f>Q819*H819</f>
        <v>0</v>
      </c>
      <c r="S819" s="225">
        <v>0</v>
      </c>
      <c r="T819" s="226">
        <f>S819*H819</f>
        <v>0</v>
      </c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R819" s="227" t="s">
        <v>447</v>
      </c>
      <c r="AT819" s="227" t="s">
        <v>143</v>
      </c>
      <c r="AU819" s="227" t="s">
        <v>148</v>
      </c>
      <c r="AY819" s="17" t="s">
        <v>140</v>
      </c>
      <c r="BE819" s="228">
        <f>IF(N819="základní",J819,0)</f>
        <v>0</v>
      </c>
      <c r="BF819" s="228">
        <f>IF(N819="snížená",J819,0)</f>
        <v>0</v>
      </c>
      <c r="BG819" s="228">
        <f>IF(N819="zákl. přenesená",J819,0)</f>
        <v>0</v>
      </c>
      <c r="BH819" s="228">
        <f>IF(N819="sníž. přenesená",J819,0)</f>
        <v>0</v>
      </c>
      <c r="BI819" s="228">
        <f>IF(N819="nulová",J819,0)</f>
        <v>0</v>
      </c>
      <c r="BJ819" s="17" t="s">
        <v>148</v>
      </c>
      <c r="BK819" s="228">
        <f>ROUND(I819*H819,2)</f>
        <v>0</v>
      </c>
      <c r="BL819" s="17" t="s">
        <v>447</v>
      </c>
      <c r="BM819" s="227" t="s">
        <v>1047</v>
      </c>
    </row>
    <row r="820" s="13" customFormat="1">
      <c r="A820" s="13"/>
      <c r="B820" s="229"/>
      <c r="C820" s="230"/>
      <c r="D820" s="231" t="s">
        <v>150</v>
      </c>
      <c r="E820" s="232" t="s">
        <v>1</v>
      </c>
      <c r="F820" s="233" t="s">
        <v>1048</v>
      </c>
      <c r="G820" s="230"/>
      <c r="H820" s="232" t="s">
        <v>1</v>
      </c>
      <c r="I820" s="234"/>
      <c r="J820" s="230"/>
      <c r="K820" s="230"/>
      <c r="L820" s="235"/>
      <c r="M820" s="236"/>
      <c r="N820" s="237"/>
      <c r="O820" s="237"/>
      <c r="P820" s="237"/>
      <c r="Q820" s="237"/>
      <c r="R820" s="237"/>
      <c r="S820" s="237"/>
      <c r="T820" s="238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9" t="s">
        <v>150</v>
      </c>
      <c r="AU820" s="239" t="s">
        <v>148</v>
      </c>
      <c r="AV820" s="13" t="s">
        <v>81</v>
      </c>
      <c r="AW820" s="13" t="s">
        <v>30</v>
      </c>
      <c r="AX820" s="13" t="s">
        <v>73</v>
      </c>
      <c r="AY820" s="239" t="s">
        <v>140</v>
      </c>
    </row>
    <row r="821" s="14" customFormat="1">
      <c r="A821" s="14"/>
      <c r="B821" s="240"/>
      <c r="C821" s="241"/>
      <c r="D821" s="231" t="s">
        <v>150</v>
      </c>
      <c r="E821" s="242" t="s">
        <v>1</v>
      </c>
      <c r="F821" s="243" t="s">
        <v>236</v>
      </c>
      <c r="G821" s="241"/>
      <c r="H821" s="244">
        <v>10</v>
      </c>
      <c r="I821" s="245"/>
      <c r="J821" s="241"/>
      <c r="K821" s="241"/>
      <c r="L821" s="246"/>
      <c r="M821" s="247"/>
      <c r="N821" s="248"/>
      <c r="O821" s="248"/>
      <c r="P821" s="248"/>
      <c r="Q821" s="248"/>
      <c r="R821" s="248"/>
      <c r="S821" s="248"/>
      <c r="T821" s="249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0" t="s">
        <v>150</v>
      </c>
      <c r="AU821" s="250" t="s">
        <v>148</v>
      </c>
      <c r="AV821" s="14" t="s">
        <v>148</v>
      </c>
      <c r="AW821" s="14" t="s">
        <v>30</v>
      </c>
      <c r="AX821" s="14" t="s">
        <v>73</v>
      </c>
      <c r="AY821" s="250" t="s">
        <v>140</v>
      </c>
    </row>
    <row r="822" s="15" customFormat="1">
      <c r="A822" s="15"/>
      <c r="B822" s="251"/>
      <c r="C822" s="252"/>
      <c r="D822" s="231" t="s">
        <v>150</v>
      </c>
      <c r="E822" s="253" t="s">
        <v>1</v>
      </c>
      <c r="F822" s="254" t="s">
        <v>153</v>
      </c>
      <c r="G822" s="252"/>
      <c r="H822" s="255">
        <v>10</v>
      </c>
      <c r="I822" s="256"/>
      <c r="J822" s="252"/>
      <c r="K822" s="252"/>
      <c r="L822" s="257"/>
      <c r="M822" s="258"/>
      <c r="N822" s="259"/>
      <c r="O822" s="259"/>
      <c r="P822" s="259"/>
      <c r="Q822" s="259"/>
      <c r="R822" s="259"/>
      <c r="S822" s="259"/>
      <c r="T822" s="260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61" t="s">
        <v>150</v>
      </c>
      <c r="AU822" s="261" t="s">
        <v>148</v>
      </c>
      <c r="AV822" s="15" t="s">
        <v>147</v>
      </c>
      <c r="AW822" s="15" t="s">
        <v>30</v>
      </c>
      <c r="AX822" s="15" t="s">
        <v>81</v>
      </c>
      <c r="AY822" s="261" t="s">
        <v>140</v>
      </c>
    </row>
    <row r="823" s="2" customFormat="1" ht="24.15" customHeight="1">
      <c r="A823" s="38"/>
      <c r="B823" s="39"/>
      <c r="C823" s="262" t="s">
        <v>1049</v>
      </c>
      <c r="D823" s="262" t="s">
        <v>154</v>
      </c>
      <c r="E823" s="263" t="s">
        <v>1050</v>
      </c>
      <c r="F823" s="264" t="s">
        <v>1051</v>
      </c>
      <c r="G823" s="265" t="s">
        <v>190</v>
      </c>
      <c r="H823" s="266">
        <v>12</v>
      </c>
      <c r="I823" s="267"/>
      <c r="J823" s="268">
        <f>ROUND(I823*H823,2)</f>
        <v>0</v>
      </c>
      <c r="K823" s="269"/>
      <c r="L823" s="270"/>
      <c r="M823" s="271" t="s">
        <v>1</v>
      </c>
      <c r="N823" s="272" t="s">
        <v>39</v>
      </c>
      <c r="O823" s="91"/>
      <c r="P823" s="225">
        <f>O823*H823</f>
        <v>0</v>
      </c>
      <c r="Q823" s="225">
        <v>0.00025000000000000001</v>
      </c>
      <c r="R823" s="225">
        <f>Q823*H823</f>
        <v>0.0030000000000000001</v>
      </c>
      <c r="S823" s="225">
        <v>0</v>
      </c>
      <c r="T823" s="226">
        <f>S823*H823</f>
        <v>0</v>
      </c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R823" s="227" t="s">
        <v>359</v>
      </c>
      <c r="AT823" s="227" t="s">
        <v>154</v>
      </c>
      <c r="AU823" s="227" t="s">
        <v>148</v>
      </c>
      <c r="AY823" s="17" t="s">
        <v>140</v>
      </c>
      <c r="BE823" s="228">
        <f>IF(N823="základní",J823,0)</f>
        <v>0</v>
      </c>
      <c r="BF823" s="228">
        <f>IF(N823="snížená",J823,0)</f>
        <v>0</v>
      </c>
      <c r="BG823" s="228">
        <f>IF(N823="zákl. přenesená",J823,0)</f>
        <v>0</v>
      </c>
      <c r="BH823" s="228">
        <f>IF(N823="sníž. přenesená",J823,0)</f>
        <v>0</v>
      </c>
      <c r="BI823" s="228">
        <f>IF(N823="nulová",J823,0)</f>
        <v>0</v>
      </c>
      <c r="BJ823" s="17" t="s">
        <v>148</v>
      </c>
      <c r="BK823" s="228">
        <f>ROUND(I823*H823,2)</f>
        <v>0</v>
      </c>
      <c r="BL823" s="17" t="s">
        <v>447</v>
      </c>
      <c r="BM823" s="227" t="s">
        <v>1052</v>
      </c>
    </row>
    <row r="824" s="14" customFormat="1">
      <c r="A824" s="14"/>
      <c r="B824" s="240"/>
      <c r="C824" s="241"/>
      <c r="D824" s="231" t="s">
        <v>150</v>
      </c>
      <c r="E824" s="242" t="s">
        <v>1</v>
      </c>
      <c r="F824" s="243" t="s">
        <v>236</v>
      </c>
      <c r="G824" s="241"/>
      <c r="H824" s="244">
        <v>10</v>
      </c>
      <c r="I824" s="245"/>
      <c r="J824" s="241"/>
      <c r="K824" s="241"/>
      <c r="L824" s="246"/>
      <c r="M824" s="247"/>
      <c r="N824" s="248"/>
      <c r="O824" s="248"/>
      <c r="P824" s="248"/>
      <c r="Q824" s="248"/>
      <c r="R824" s="248"/>
      <c r="S824" s="248"/>
      <c r="T824" s="249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0" t="s">
        <v>150</v>
      </c>
      <c r="AU824" s="250" t="s">
        <v>148</v>
      </c>
      <c r="AV824" s="14" t="s">
        <v>148</v>
      </c>
      <c r="AW824" s="14" t="s">
        <v>30</v>
      </c>
      <c r="AX824" s="14" t="s">
        <v>81</v>
      </c>
      <c r="AY824" s="250" t="s">
        <v>140</v>
      </c>
    </row>
    <row r="825" s="14" customFormat="1">
      <c r="A825" s="14"/>
      <c r="B825" s="240"/>
      <c r="C825" s="241"/>
      <c r="D825" s="231" t="s">
        <v>150</v>
      </c>
      <c r="E825" s="241"/>
      <c r="F825" s="243" t="s">
        <v>1053</v>
      </c>
      <c r="G825" s="241"/>
      <c r="H825" s="244">
        <v>12</v>
      </c>
      <c r="I825" s="245"/>
      <c r="J825" s="241"/>
      <c r="K825" s="241"/>
      <c r="L825" s="246"/>
      <c r="M825" s="247"/>
      <c r="N825" s="248"/>
      <c r="O825" s="248"/>
      <c r="P825" s="248"/>
      <c r="Q825" s="248"/>
      <c r="R825" s="248"/>
      <c r="S825" s="248"/>
      <c r="T825" s="249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0" t="s">
        <v>150</v>
      </c>
      <c r="AU825" s="250" t="s">
        <v>148</v>
      </c>
      <c r="AV825" s="14" t="s">
        <v>148</v>
      </c>
      <c r="AW825" s="14" t="s">
        <v>4</v>
      </c>
      <c r="AX825" s="14" t="s">
        <v>81</v>
      </c>
      <c r="AY825" s="250" t="s">
        <v>140</v>
      </c>
    </row>
    <row r="826" s="2" customFormat="1" ht="24.15" customHeight="1">
      <c r="A826" s="38"/>
      <c r="B826" s="39"/>
      <c r="C826" s="215" t="s">
        <v>1054</v>
      </c>
      <c r="D826" s="215" t="s">
        <v>143</v>
      </c>
      <c r="E826" s="216" t="s">
        <v>1055</v>
      </c>
      <c r="F826" s="217" t="s">
        <v>1056</v>
      </c>
      <c r="G826" s="218" t="s">
        <v>162</v>
      </c>
      <c r="H826" s="219">
        <v>55</v>
      </c>
      <c r="I826" s="220"/>
      <c r="J826" s="221">
        <f>ROUND(I826*H826,2)</f>
        <v>0</v>
      </c>
      <c r="K826" s="222"/>
      <c r="L826" s="44"/>
      <c r="M826" s="223" t="s">
        <v>1</v>
      </c>
      <c r="N826" s="224" t="s">
        <v>39</v>
      </c>
      <c r="O826" s="91"/>
      <c r="P826" s="225">
        <f>O826*H826</f>
        <v>0</v>
      </c>
      <c r="Q826" s="225">
        <v>0</v>
      </c>
      <c r="R826" s="225">
        <f>Q826*H826</f>
        <v>0</v>
      </c>
      <c r="S826" s="225">
        <v>0</v>
      </c>
      <c r="T826" s="226">
        <f>S826*H826</f>
        <v>0</v>
      </c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R826" s="227" t="s">
        <v>447</v>
      </c>
      <c r="AT826" s="227" t="s">
        <v>143</v>
      </c>
      <c r="AU826" s="227" t="s">
        <v>148</v>
      </c>
      <c r="AY826" s="17" t="s">
        <v>140</v>
      </c>
      <c r="BE826" s="228">
        <f>IF(N826="základní",J826,0)</f>
        <v>0</v>
      </c>
      <c r="BF826" s="228">
        <f>IF(N826="snížená",J826,0)</f>
        <v>0</v>
      </c>
      <c r="BG826" s="228">
        <f>IF(N826="zákl. přenesená",J826,0)</f>
        <v>0</v>
      </c>
      <c r="BH826" s="228">
        <f>IF(N826="sníž. přenesená",J826,0)</f>
        <v>0</v>
      </c>
      <c r="BI826" s="228">
        <f>IF(N826="nulová",J826,0)</f>
        <v>0</v>
      </c>
      <c r="BJ826" s="17" t="s">
        <v>148</v>
      </c>
      <c r="BK826" s="228">
        <f>ROUND(I826*H826,2)</f>
        <v>0</v>
      </c>
      <c r="BL826" s="17" t="s">
        <v>447</v>
      </c>
      <c r="BM826" s="227" t="s">
        <v>1057</v>
      </c>
    </row>
    <row r="827" s="2" customFormat="1" ht="24.15" customHeight="1">
      <c r="A827" s="38"/>
      <c r="B827" s="39"/>
      <c r="C827" s="215" t="s">
        <v>1058</v>
      </c>
      <c r="D827" s="215" t="s">
        <v>143</v>
      </c>
      <c r="E827" s="216" t="s">
        <v>1059</v>
      </c>
      <c r="F827" s="217" t="s">
        <v>1060</v>
      </c>
      <c r="G827" s="218" t="s">
        <v>162</v>
      </c>
      <c r="H827" s="219">
        <v>15</v>
      </c>
      <c r="I827" s="220"/>
      <c r="J827" s="221">
        <f>ROUND(I827*H827,2)</f>
        <v>0</v>
      </c>
      <c r="K827" s="222"/>
      <c r="L827" s="44"/>
      <c r="M827" s="223" t="s">
        <v>1</v>
      </c>
      <c r="N827" s="224" t="s">
        <v>39</v>
      </c>
      <c r="O827" s="91"/>
      <c r="P827" s="225">
        <f>O827*H827</f>
        <v>0</v>
      </c>
      <c r="Q827" s="225">
        <v>0</v>
      </c>
      <c r="R827" s="225">
        <f>Q827*H827</f>
        <v>0</v>
      </c>
      <c r="S827" s="225">
        <v>0</v>
      </c>
      <c r="T827" s="226">
        <f>S827*H827</f>
        <v>0</v>
      </c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R827" s="227" t="s">
        <v>447</v>
      </c>
      <c r="AT827" s="227" t="s">
        <v>143</v>
      </c>
      <c r="AU827" s="227" t="s">
        <v>148</v>
      </c>
      <c r="AY827" s="17" t="s">
        <v>140</v>
      </c>
      <c r="BE827" s="228">
        <f>IF(N827="základní",J827,0)</f>
        <v>0</v>
      </c>
      <c r="BF827" s="228">
        <f>IF(N827="snížená",J827,0)</f>
        <v>0</v>
      </c>
      <c r="BG827" s="228">
        <f>IF(N827="zákl. přenesená",J827,0)</f>
        <v>0</v>
      </c>
      <c r="BH827" s="228">
        <f>IF(N827="sníž. přenesená",J827,0)</f>
        <v>0</v>
      </c>
      <c r="BI827" s="228">
        <f>IF(N827="nulová",J827,0)</f>
        <v>0</v>
      </c>
      <c r="BJ827" s="17" t="s">
        <v>148</v>
      </c>
      <c r="BK827" s="228">
        <f>ROUND(I827*H827,2)</f>
        <v>0</v>
      </c>
      <c r="BL827" s="17" t="s">
        <v>447</v>
      </c>
      <c r="BM827" s="227" t="s">
        <v>1061</v>
      </c>
    </row>
    <row r="828" s="14" customFormat="1">
      <c r="A828" s="14"/>
      <c r="B828" s="240"/>
      <c r="C828" s="241"/>
      <c r="D828" s="231" t="s">
        <v>150</v>
      </c>
      <c r="E828" s="242" t="s">
        <v>1</v>
      </c>
      <c r="F828" s="243" t="s">
        <v>282</v>
      </c>
      <c r="G828" s="241"/>
      <c r="H828" s="244">
        <v>15</v>
      </c>
      <c r="I828" s="245"/>
      <c r="J828" s="241"/>
      <c r="K828" s="241"/>
      <c r="L828" s="246"/>
      <c r="M828" s="247"/>
      <c r="N828" s="248"/>
      <c r="O828" s="248"/>
      <c r="P828" s="248"/>
      <c r="Q828" s="248"/>
      <c r="R828" s="248"/>
      <c r="S828" s="248"/>
      <c r="T828" s="249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50" t="s">
        <v>150</v>
      </c>
      <c r="AU828" s="250" t="s">
        <v>148</v>
      </c>
      <c r="AV828" s="14" t="s">
        <v>148</v>
      </c>
      <c r="AW828" s="14" t="s">
        <v>30</v>
      </c>
      <c r="AX828" s="14" t="s">
        <v>81</v>
      </c>
      <c r="AY828" s="250" t="s">
        <v>140</v>
      </c>
    </row>
    <row r="829" s="2" customFormat="1" ht="21.75" customHeight="1">
      <c r="A829" s="38"/>
      <c r="B829" s="39"/>
      <c r="C829" s="215" t="s">
        <v>1062</v>
      </c>
      <c r="D829" s="215" t="s">
        <v>143</v>
      </c>
      <c r="E829" s="216" t="s">
        <v>1063</v>
      </c>
      <c r="F829" s="217" t="s">
        <v>1064</v>
      </c>
      <c r="G829" s="218" t="s">
        <v>162</v>
      </c>
      <c r="H829" s="219">
        <v>38</v>
      </c>
      <c r="I829" s="220"/>
      <c r="J829" s="221">
        <f>ROUND(I829*H829,2)</f>
        <v>0</v>
      </c>
      <c r="K829" s="222"/>
      <c r="L829" s="44"/>
      <c r="M829" s="223" t="s">
        <v>1</v>
      </c>
      <c r="N829" s="224" t="s">
        <v>39</v>
      </c>
      <c r="O829" s="91"/>
      <c r="P829" s="225">
        <f>O829*H829</f>
        <v>0</v>
      </c>
      <c r="Q829" s="225">
        <v>0</v>
      </c>
      <c r="R829" s="225">
        <f>Q829*H829</f>
        <v>0</v>
      </c>
      <c r="S829" s="225">
        <v>0</v>
      </c>
      <c r="T829" s="226">
        <f>S829*H829</f>
        <v>0</v>
      </c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R829" s="227" t="s">
        <v>447</v>
      </c>
      <c r="AT829" s="227" t="s">
        <v>143</v>
      </c>
      <c r="AU829" s="227" t="s">
        <v>148</v>
      </c>
      <c r="AY829" s="17" t="s">
        <v>140</v>
      </c>
      <c r="BE829" s="228">
        <f>IF(N829="základní",J829,0)</f>
        <v>0</v>
      </c>
      <c r="BF829" s="228">
        <f>IF(N829="snížená",J829,0)</f>
        <v>0</v>
      </c>
      <c r="BG829" s="228">
        <f>IF(N829="zákl. přenesená",J829,0)</f>
        <v>0</v>
      </c>
      <c r="BH829" s="228">
        <f>IF(N829="sníž. přenesená",J829,0)</f>
        <v>0</v>
      </c>
      <c r="BI829" s="228">
        <f>IF(N829="nulová",J829,0)</f>
        <v>0</v>
      </c>
      <c r="BJ829" s="17" t="s">
        <v>148</v>
      </c>
      <c r="BK829" s="228">
        <f>ROUND(I829*H829,2)</f>
        <v>0</v>
      </c>
      <c r="BL829" s="17" t="s">
        <v>447</v>
      </c>
      <c r="BM829" s="227" t="s">
        <v>1065</v>
      </c>
    </row>
    <row r="830" s="2" customFormat="1" ht="24.15" customHeight="1">
      <c r="A830" s="38"/>
      <c r="B830" s="39"/>
      <c r="C830" s="215" t="s">
        <v>1066</v>
      </c>
      <c r="D830" s="215" t="s">
        <v>143</v>
      </c>
      <c r="E830" s="216" t="s">
        <v>1067</v>
      </c>
      <c r="F830" s="217" t="s">
        <v>1068</v>
      </c>
      <c r="G830" s="218" t="s">
        <v>162</v>
      </c>
      <c r="H830" s="219">
        <v>1</v>
      </c>
      <c r="I830" s="220"/>
      <c r="J830" s="221">
        <f>ROUND(I830*H830,2)</f>
        <v>0</v>
      </c>
      <c r="K830" s="222"/>
      <c r="L830" s="44"/>
      <c r="M830" s="223" t="s">
        <v>1</v>
      </c>
      <c r="N830" s="224" t="s">
        <v>39</v>
      </c>
      <c r="O830" s="91"/>
      <c r="P830" s="225">
        <f>O830*H830</f>
        <v>0</v>
      </c>
      <c r="Q830" s="225">
        <v>0</v>
      </c>
      <c r="R830" s="225">
        <f>Q830*H830</f>
        <v>0</v>
      </c>
      <c r="S830" s="225">
        <v>0</v>
      </c>
      <c r="T830" s="226">
        <f>S830*H830</f>
        <v>0</v>
      </c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R830" s="227" t="s">
        <v>447</v>
      </c>
      <c r="AT830" s="227" t="s">
        <v>143</v>
      </c>
      <c r="AU830" s="227" t="s">
        <v>148</v>
      </c>
      <c r="AY830" s="17" t="s">
        <v>140</v>
      </c>
      <c r="BE830" s="228">
        <f>IF(N830="základní",J830,0)</f>
        <v>0</v>
      </c>
      <c r="BF830" s="228">
        <f>IF(N830="snížená",J830,0)</f>
        <v>0</v>
      </c>
      <c r="BG830" s="228">
        <f>IF(N830="zákl. přenesená",J830,0)</f>
        <v>0</v>
      </c>
      <c r="BH830" s="228">
        <f>IF(N830="sníž. přenesená",J830,0)</f>
        <v>0</v>
      </c>
      <c r="BI830" s="228">
        <f>IF(N830="nulová",J830,0)</f>
        <v>0</v>
      </c>
      <c r="BJ830" s="17" t="s">
        <v>148</v>
      </c>
      <c r="BK830" s="228">
        <f>ROUND(I830*H830,2)</f>
        <v>0</v>
      </c>
      <c r="BL830" s="17" t="s">
        <v>447</v>
      </c>
      <c r="BM830" s="227" t="s">
        <v>1069</v>
      </c>
    </row>
    <row r="831" s="2" customFormat="1" ht="24.15" customHeight="1">
      <c r="A831" s="38"/>
      <c r="B831" s="39"/>
      <c r="C831" s="262" t="s">
        <v>1070</v>
      </c>
      <c r="D831" s="262" t="s">
        <v>154</v>
      </c>
      <c r="E831" s="263" t="s">
        <v>1071</v>
      </c>
      <c r="F831" s="264" t="s">
        <v>1072</v>
      </c>
      <c r="G831" s="265" t="s">
        <v>162</v>
      </c>
      <c r="H831" s="266">
        <v>1</v>
      </c>
      <c r="I831" s="267"/>
      <c r="J831" s="268">
        <f>ROUND(I831*H831,2)</f>
        <v>0</v>
      </c>
      <c r="K831" s="269"/>
      <c r="L831" s="270"/>
      <c r="M831" s="271" t="s">
        <v>1</v>
      </c>
      <c r="N831" s="272" t="s">
        <v>39</v>
      </c>
      <c r="O831" s="91"/>
      <c r="P831" s="225">
        <f>O831*H831</f>
        <v>0</v>
      </c>
      <c r="Q831" s="225">
        <v>0.0016199999999999999</v>
      </c>
      <c r="R831" s="225">
        <f>Q831*H831</f>
        <v>0.0016199999999999999</v>
      </c>
      <c r="S831" s="225">
        <v>0</v>
      </c>
      <c r="T831" s="226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227" t="s">
        <v>359</v>
      </c>
      <c r="AT831" s="227" t="s">
        <v>154</v>
      </c>
      <c r="AU831" s="227" t="s">
        <v>148</v>
      </c>
      <c r="AY831" s="17" t="s">
        <v>140</v>
      </c>
      <c r="BE831" s="228">
        <f>IF(N831="základní",J831,0)</f>
        <v>0</v>
      </c>
      <c r="BF831" s="228">
        <f>IF(N831="snížená",J831,0)</f>
        <v>0</v>
      </c>
      <c r="BG831" s="228">
        <f>IF(N831="zákl. přenesená",J831,0)</f>
        <v>0</v>
      </c>
      <c r="BH831" s="228">
        <f>IF(N831="sníž. přenesená",J831,0)</f>
        <v>0</v>
      </c>
      <c r="BI831" s="228">
        <f>IF(N831="nulová",J831,0)</f>
        <v>0</v>
      </c>
      <c r="BJ831" s="17" t="s">
        <v>148</v>
      </c>
      <c r="BK831" s="228">
        <f>ROUND(I831*H831,2)</f>
        <v>0</v>
      </c>
      <c r="BL831" s="17" t="s">
        <v>447</v>
      </c>
      <c r="BM831" s="227" t="s">
        <v>1073</v>
      </c>
    </row>
    <row r="832" s="2" customFormat="1" ht="24.15" customHeight="1">
      <c r="A832" s="38"/>
      <c r="B832" s="39"/>
      <c r="C832" s="215" t="s">
        <v>1074</v>
      </c>
      <c r="D832" s="215" t="s">
        <v>143</v>
      </c>
      <c r="E832" s="216" t="s">
        <v>1075</v>
      </c>
      <c r="F832" s="217" t="s">
        <v>1076</v>
      </c>
      <c r="G832" s="218" t="s">
        <v>162</v>
      </c>
      <c r="H832" s="219">
        <v>1</v>
      </c>
      <c r="I832" s="220"/>
      <c r="J832" s="221">
        <f>ROUND(I832*H832,2)</f>
        <v>0</v>
      </c>
      <c r="K832" s="222"/>
      <c r="L832" s="44"/>
      <c r="M832" s="223" t="s">
        <v>1</v>
      </c>
      <c r="N832" s="224" t="s">
        <v>39</v>
      </c>
      <c r="O832" s="91"/>
      <c r="P832" s="225">
        <f>O832*H832</f>
        <v>0</v>
      </c>
      <c r="Q832" s="225">
        <v>0</v>
      </c>
      <c r="R832" s="225">
        <f>Q832*H832</f>
        <v>0</v>
      </c>
      <c r="S832" s="225">
        <v>0.040000000000000001</v>
      </c>
      <c r="T832" s="226">
        <f>S832*H832</f>
        <v>0.040000000000000001</v>
      </c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R832" s="227" t="s">
        <v>447</v>
      </c>
      <c r="AT832" s="227" t="s">
        <v>143</v>
      </c>
      <c r="AU832" s="227" t="s">
        <v>148</v>
      </c>
      <c r="AY832" s="17" t="s">
        <v>140</v>
      </c>
      <c r="BE832" s="228">
        <f>IF(N832="základní",J832,0)</f>
        <v>0</v>
      </c>
      <c r="BF832" s="228">
        <f>IF(N832="snížená",J832,0)</f>
        <v>0</v>
      </c>
      <c r="BG832" s="228">
        <f>IF(N832="zákl. přenesená",J832,0)</f>
        <v>0</v>
      </c>
      <c r="BH832" s="228">
        <f>IF(N832="sníž. přenesená",J832,0)</f>
        <v>0</v>
      </c>
      <c r="BI832" s="228">
        <f>IF(N832="nulová",J832,0)</f>
        <v>0</v>
      </c>
      <c r="BJ832" s="17" t="s">
        <v>148</v>
      </c>
      <c r="BK832" s="228">
        <f>ROUND(I832*H832,2)</f>
        <v>0</v>
      </c>
      <c r="BL832" s="17" t="s">
        <v>447</v>
      </c>
      <c r="BM832" s="227" t="s">
        <v>1077</v>
      </c>
    </row>
    <row r="833" s="13" customFormat="1">
      <c r="A833" s="13"/>
      <c r="B833" s="229"/>
      <c r="C833" s="230"/>
      <c r="D833" s="231" t="s">
        <v>150</v>
      </c>
      <c r="E833" s="232" t="s">
        <v>1</v>
      </c>
      <c r="F833" s="233" t="s">
        <v>1027</v>
      </c>
      <c r="G833" s="230"/>
      <c r="H833" s="232" t="s">
        <v>1</v>
      </c>
      <c r="I833" s="234"/>
      <c r="J833" s="230"/>
      <c r="K833" s="230"/>
      <c r="L833" s="235"/>
      <c r="M833" s="236"/>
      <c r="N833" s="237"/>
      <c r="O833" s="237"/>
      <c r="P833" s="237"/>
      <c r="Q833" s="237"/>
      <c r="R833" s="237"/>
      <c r="S833" s="237"/>
      <c r="T833" s="238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9" t="s">
        <v>150</v>
      </c>
      <c r="AU833" s="239" t="s">
        <v>148</v>
      </c>
      <c r="AV833" s="13" t="s">
        <v>81</v>
      </c>
      <c r="AW833" s="13" t="s">
        <v>30</v>
      </c>
      <c r="AX833" s="13" t="s">
        <v>73</v>
      </c>
      <c r="AY833" s="239" t="s">
        <v>140</v>
      </c>
    </row>
    <row r="834" s="14" customFormat="1">
      <c r="A834" s="14"/>
      <c r="B834" s="240"/>
      <c r="C834" s="241"/>
      <c r="D834" s="231" t="s">
        <v>150</v>
      </c>
      <c r="E834" s="242" t="s">
        <v>1</v>
      </c>
      <c r="F834" s="243" t="s">
        <v>81</v>
      </c>
      <c r="G834" s="241"/>
      <c r="H834" s="244">
        <v>1</v>
      </c>
      <c r="I834" s="245"/>
      <c r="J834" s="241"/>
      <c r="K834" s="241"/>
      <c r="L834" s="246"/>
      <c r="M834" s="247"/>
      <c r="N834" s="248"/>
      <c r="O834" s="248"/>
      <c r="P834" s="248"/>
      <c r="Q834" s="248"/>
      <c r="R834" s="248"/>
      <c r="S834" s="248"/>
      <c r="T834" s="249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50" t="s">
        <v>150</v>
      </c>
      <c r="AU834" s="250" t="s">
        <v>148</v>
      </c>
      <c r="AV834" s="14" t="s">
        <v>148</v>
      </c>
      <c r="AW834" s="14" t="s">
        <v>30</v>
      </c>
      <c r="AX834" s="14" t="s">
        <v>81</v>
      </c>
      <c r="AY834" s="250" t="s">
        <v>140</v>
      </c>
    </row>
    <row r="835" s="2" customFormat="1" ht="24.15" customHeight="1">
      <c r="A835" s="38"/>
      <c r="B835" s="39"/>
      <c r="C835" s="215" t="s">
        <v>1078</v>
      </c>
      <c r="D835" s="215" t="s">
        <v>143</v>
      </c>
      <c r="E835" s="216" t="s">
        <v>1079</v>
      </c>
      <c r="F835" s="217" t="s">
        <v>1080</v>
      </c>
      <c r="G835" s="218" t="s">
        <v>162</v>
      </c>
      <c r="H835" s="219">
        <v>6</v>
      </c>
      <c r="I835" s="220"/>
      <c r="J835" s="221">
        <f>ROUND(I835*H835,2)</f>
        <v>0</v>
      </c>
      <c r="K835" s="222"/>
      <c r="L835" s="44"/>
      <c r="M835" s="223" t="s">
        <v>1</v>
      </c>
      <c r="N835" s="224" t="s">
        <v>39</v>
      </c>
      <c r="O835" s="91"/>
      <c r="P835" s="225">
        <f>O835*H835</f>
        <v>0</v>
      </c>
      <c r="Q835" s="225">
        <v>0</v>
      </c>
      <c r="R835" s="225">
        <f>Q835*H835</f>
        <v>0</v>
      </c>
      <c r="S835" s="225">
        <v>0.00023000000000000001</v>
      </c>
      <c r="T835" s="226">
        <f>S835*H835</f>
        <v>0.0013800000000000002</v>
      </c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R835" s="227" t="s">
        <v>447</v>
      </c>
      <c r="AT835" s="227" t="s">
        <v>143</v>
      </c>
      <c r="AU835" s="227" t="s">
        <v>148</v>
      </c>
      <c r="AY835" s="17" t="s">
        <v>140</v>
      </c>
      <c r="BE835" s="228">
        <f>IF(N835="základní",J835,0)</f>
        <v>0</v>
      </c>
      <c r="BF835" s="228">
        <f>IF(N835="snížená",J835,0)</f>
        <v>0</v>
      </c>
      <c r="BG835" s="228">
        <f>IF(N835="zákl. přenesená",J835,0)</f>
        <v>0</v>
      </c>
      <c r="BH835" s="228">
        <f>IF(N835="sníž. přenesená",J835,0)</f>
        <v>0</v>
      </c>
      <c r="BI835" s="228">
        <f>IF(N835="nulová",J835,0)</f>
        <v>0</v>
      </c>
      <c r="BJ835" s="17" t="s">
        <v>148</v>
      </c>
      <c r="BK835" s="228">
        <f>ROUND(I835*H835,2)</f>
        <v>0</v>
      </c>
      <c r="BL835" s="17" t="s">
        <v>447</v>
      </c>
      <c r="BM835" s="227" t="s">
        <v>1081</v>
      </c>
    </row>
    <row r="836" s="14" customFormat="1">
      <c r="A836" s="14"/>
      <c r="B836" s="240"/>
      <c r="C836" s="241"/>
      <c r="D836" s="231" t="s">
        <v>150</v>
      </c>
      <c r="E836" s="242" t="s">
        <v>1</v>
      </c>
      <c r="F836" s="243" t="s">
        <v>199</v>
      </c>
      <c r="G836" s="241"/>
      <c r="H836" s="244">
        <v>6</v>
      </c>
      <c r="I836" s="245"/>
      <c r="J836" s="241"/>
      <c r="K836" s="241"/>
      <c r="L836" s="246"/>
      <c r="M836" s="247"/>
      <c r="N836" s="248"/>
      <c r="O836" s="248"/>
      <c r="P836" s="248"/>
      <c r="Q836" s="248"/>
      <c r="R836" s="248"/>
      <c r="S836" s="248"/>
      <c r="T836" s="249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0" t="s">
        <v>150</v>
      </c>
      <c r="AU836" s="250" t="s">
        <v>148</v>
      </c>
      <c r="AV836" s="14" t="s">
        <v>148</v>
      </c>
      <c r="AW836" s="14" t="s">
        <v>30</v>
      </c>
      <c r="AX836" s="14" t="s">
        <v>81</v>
      </c>
      <c r="AY836" s="250" t="s">
        <v>140</v>
      </c>
    </row>
    <row r="837" s="2" customFormat="1" ht="24.15" customHeight="1">
      <c r="A837" s="38"/>
      <c r="B837" s="39"/>
      <c r="C837" s="215" t="s">
        <v>1082</v>
      </c>
      <c r="D837" s="215" t="s">
        <v>143</v>
      </c>
      <c r="E837" s="216" t="s">
        <v>1083</v>
      </c>
      <c r="F837" s="217" t="s">
        <v>1084</v>
      </c>
      <c r="G837" s="218" t="s">
        <v>162</v>
      </c>
      <c r="H837" s="219">
        <v>1</v>
      </c>
      <c r="I837" s="220"/>
      <c r="J837" s="221">
        <f>ROUND(I837*H837,2)</f>
        <v>0</v>
      </c>
      <c r="K837" s="222"/>
      <c r="L837" s="44"/>
      <c r="M837" s="223" t="s">
        <v>1</v>
      </c>
      <c r="N837" s="224" t="s">
        <v>39</v>
      </c>
      <c r="O837" s="91"/>
      <c r="P837" s="225">
        <f>O837*H837</f>
        <v>0</v>
      </c>
      <c r="Q837" s="225">
        <v>0</v>
      </c>
      <c r="R837" s="225">
        <f>Q837*H837</f>
        <v>0</v>
      </c>
      <c r="S837" s="225">
        <v>0</v>
      </c>
      <c r="T837" s="226">
        <f>S837*H837</f>
        <v>0</v>
      </c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R837" s="227" t="s">
        <v>447</v>
      </c>
      <c r="AT837" s="227" t="s">
        <v>143</v>
      </c>
      <c r="AU837" s="227" t="s">
        <v>148</v>
      </c>
      <c r="AY837" s="17" t="s">
        <v>140</v>
      </c>
      <c r="BE837" s="228">
        <f>IF(N837="základní",J837,0)</f>
        <v>0</v>
      </c>
      <c r="BF837" s="228">
        <f>IF(N837="snížená",J837,0)</f>
        <v>0</v>
      </c>
      <c r="BG837" s="228">
        <f>IF(N837="zákl. přenesená",J837,0)</f>
        <v>0</v>
      </c>
      <c r="BH837" s="228">
        <f>IF(N837="sníž. přenesená",J837,0)</f>
        <v>0</v>
      </c>
      <c r="BI837" s="228">
        <f>IF(N837="nulová",J837,0)</f>
        <v>0</v>
      </c>
      <c r="BJ837" s="17" t="s">
        <v>148</v>
      </c>
      <c r="BK837" s="228">
        <f>ROUND(I837*H837,2)</f>
        <v>0</v>
      </c>
      <c r="BL837" s="17" t="s">
        <v>447</v>
      </c>
      <c r="BM837" s="227" t="s">
        <v>1085</v>
      </c>
    </row>
    <row r="838" s="2" customFormat="1" ht="24.15" customHeight="1">
      <c r="A838" s="38"/>
      <c r="B838" s="39"/>
      <c r="C838" s="215" t="s">
        <v>1086</v>
      </c>
      <c r="D838" s="215" t="s">
        <v>143</v>
      </c>
      <c r="E838" s="216" t="s">
        <v>1087</v>
      </c>
      <c r="F838" s="217" t="s">
        <v>1088</v>
      </c>
      <c r="G838" s="218" t="s">
        <v>162</v>
      </c>
      <c r="H838" s="219">
        <v>6</v>
      </c>
      <c r="I838" s="220"/>
      <c r="J838" s="221">
        <f>ROUND(I838*H838,2)</f>
        <v>0</v>
      </c>
      <c r="K838" s="222"/>
      <c r="L838" s="44"/>
      <c r="M838" s="223" t="s">
        <v>1</v>
      </c>
      <c r="N838" s="224" t="s">
        <v>39</v>
      </c>
      <c r="O838" s="91"/>
      <c r="P838" s="225">
        <f>O838*H838</f>
        <v>0</v>
      </c>
      <c r="Q838" s="225">
        <v>0</v>
      </c>
      <c r="R838" s="225">
        <f>Q838*H838</f>
        <v>0</v>
      </c>
      <c r="S838" s="225">
        <v>0</v>
      </c>
      <c r="T838" s="226">
        <f>S838*H838</f>
        <v>0</v>
      </c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R838" s="227" t="s">
        <v>447</v>
      </c>
      <c r="AT838" s="227" t="s">
        <v>143</v>
      </c>
      <c r="AU838" s="227" t="s">
        <v>148</v>
      </c>
      <c r="AY838" s="17" t="s">
        <v>140</v>
      </c>
      <c r="BE838" s="228">
        <f>IF(N838="základní",J838,0)</f>
        <v>0</v>
      </c>
      <c r="BF838" s="228">
        <f>IF(N838="snížená",J838,0)</f>
        <v>0</v>
      </c>
      <c r="BG838" s="228">
        <f>IF(N838="zákl. přenesená",J838,0)</f>
        <v>0</v>
      </c>
      <c r="BH838" s="228">
        <f>IF(N838="sníž. přenesená",J838,0)</f>
        <v>0</v>
      </c>
      <c r="BI838" s="228">
        <f>IF(N838="nulová",J838,0)</f>
        <v>0</v>
      </c>
      <c r="BJ838" s="17" t="s">
        <v>148</v>
      </c>
      <c r="BK838" s="228">
        <f>ROUND(I838*H838,2)</f>
        <v>0</v>
      </c>
      <c r="BL838" s="17" t="s">
        <v>447</v>
      </c>
      <c r="BM838" s="227" t="s">
        <v>1089</v>
      </c>
    </row>
    <row r="839" s="13" customFormat="1">
      <c r="A839" s="13"/>
      <c r="B839" s="229"/>
      <c r="C839" s="230"/>
      <c r="D839" s="231" t="s">
        <v>150</v>
      </c>
      <c r="E839" s="232" t="s">
        <v>1</v>
      </c>
      <c r="F839" s="233" t="s">
        <v>405</v>
      </c>
      <c r="G839" s="230"/>
      <c r="H839" s="232" t="s">
        <v>1</v>
      </c>
      <c r="I839" s="234"/>
      <c r="J839" s="230"/>
      <c r="K839" s="230"/>
      <c r="L839" s="235"/>
      <c r="M839" s="236"/>
      <c r="N839" s="237"/>
      <c r="O839" s="237"/>
      <c r="P839" s="237"/>
      <c r="Q839" s="237"/>
      <c r="R839" s="237"/>
      <c r="S839" s="237"/>
      <c r="T839" s="238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9" t="s">
        <v>150</v>
      </c>
      <c r="AU839" s="239" t="s">
        <v>148</v>
      </c>
      <c r="AV839" s="13" t="s">
        <v>81</v>
      </c>
      <c r="AW839" s="13" t="s">
        <v>30</v>
      </c>
      <c r="AX839" s="13" t="s">
        <v>73</v>
      </c>
      <c r="AY839" s="239" t="s">
        <v>140</v>
      </c>
    </row>
    <row r="840" s="14" customFormat="1">
      <c r="A840" s="14"/>
      <c r="B840" s="240"/>
      <c r="C840" s="241"/>
      <c r="D840" s="231" t="s">
        <v>150</v>
      </c>
      <c r="E840" s="242" t="s">
        <v>1</v>
      </c>
      <c r="F840" s="243" t="s">
        <v>148</v>
      </c>
      <c r="G840" s="241"/>
      <c r="H840" s="244">
        <v>2</v>
      </c>
      <c r="I840" s="245"/>
      <c r="J840" s="241"/>
      <c r="K840" s="241"/>
      <c r="L840" s="246"/>
      <c r="M840" s="247"/>
      <c r="N840" s="248"/>
      <c r="O840" s="248"/>
      <c r="P840" s="248"/>
      <c r="Q840" s="248"/>
      <c r="R840" s="248"/>
      <c r="S840" s="248"/>
      <c r="T840" s="249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50" t="s">
        <v>150</v>
      </c>
      <c r="AU840" s="250" t="s">
        <v>148</v>
      </c>
      <c r="AV840" s="14" t="s">
        <v>148</v>
      </c>
      <c r="AW840" s="14" t="s">
        <v>30</v>
      </c>
      <c r="AX840" s="14" t="s">
        <v>73</v>
      </c>
      <c r="AY840" s="250" t="s">
        <v>140</v>
      </c>
    </row>
    <row r="841" s="13" customFormat="1">
      <c r="A841" s="13"/>
      <c r="B841" s="229"/>
      <c r="C841" s="230"/>
      <c r="D841" s="231" t="s">
        <v>150</v>
      </c>
      <c r="E841" s="232" t="s">
        <v>1</v>
      </c>
      <c r="F841" s="233" t="s">
        <v>217</v>
      </c>
      <c r="G841" s="230"/>
      <c r="H841" s="232" t="s">
        <v>1</v>
      </c>
      <c r="I841" s="234"/>
      <c r="J841" s="230"/>
      <c r="K841" s="230"/>
      <c r="L841" s="235"/>
      <c r="M841" s="236"/>
      <c r="N841" s="237"/>
      <c r="O841" s="237"/>
      <c r="P841" s="237"/>
      <c r="Q841" s="237"/>
      <c r="R841" s="237"/>
      <c r="S841" s="237"/>
      <c r="T841" s="238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9" t="s">
        <v>150</v>
      </c>
      <c r="AU841" s="239" t="s">
        <v>148</v>
      </c>
      <c r="AV841" s="13" t="s">
        <v>81</v>
      </c>
      <c r="AW841" s="13" t="s">
        <v>30</v>
      </c>
      <c r="AX841" s="13" t="s">
        <v>73</v>
      </c>
      <c r="AY841" s="239" t="s">
        <v>140</v>
      </c>
    </row>
    <row r="842" s="14" customFormat="1">
      <c r="A842" s="14"/>
      <c r="B842" s="240"/>
      <c r="C842" s="241"/>
      <c r="D842" s="231" t="s">
        <v>150</v>
      </c>
      <c r="E842" s="242" t="s">
        <v>1</v>
      </c>
      <c r="F842" s="243" t="s">
        <v>81</v>
      </c>
      <c r="G842" s="241"/>
      <c r="H842" s="244">
        <v>1</v>
      </c>
      <c r="I842" s="245"/>
      <c r="J842" s="241"/>
      <c r="K842" s="241"/>
      <c r="L842" s="246"/>
      <c r="M842" s="247"/>
      <c r="N842" s="248"/>
      <c r="O842" s="248"/>
      <c r="P842" s="248"/>
      <c r="Q842" s="248"/>
      <c r="R842" s="248"/>
      <c r="S842" s="248"/>
      <c r="T842" s="249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0" t="s">
        <v>150</v>
      </c>
      <c r="AU842" s="250" t="s">
        <v>148</v>
      </c>
      <c r="AV842" s="14" t="s">
        <v>148</v>
      </c>
      <c r="AW842" s="14" t="s">
        <v>30</v>
      </c>
      <c r="AX842" s="14" t="s">
        <v>73</v>
      </c>
      <c r="AY842" s="250" t="s">
        <v>140</v>
      </c>
    </row>
    <row r="843" s="13" customFormat="1">
      <c r="A843" s="13"/>
      <c r="B843" s="229"/>
      <c r="C843" s="230"/>
      <c r="D843" s="231" t="s">
        <v>150</v>
      </c>
      <c r="E843" s="232" t="s">
        <v>1</v>
      </c>
      <c r="F843" s="233" t="s">
        <v>469</v>
      </c>
      <c r="G843" s="230"/>
      <c r="H843" s="232" t="s">
        <v>1</v>
      </c>
      <c r="I843" s="234"/>
      <c r="J843" s="230"/>
      <c r="K843" s="230"/>
      <c r="L843" s="235"/>
      <c r="M843" s="236"/>
      <c r="N843" s="237"/>
      <c r="O843" s="237"/>
      <c r="P843" s="237"/>
      <c r="Q843" s="237"/>
      <c r="R843" s="237"/>
      <c r="S843" s="237"/>
      <c r="T843" s="238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9" t="s">
        <v>150</v>
      </c>
      <c r="AU843" s="239" t="s">
        <v>148</v>
      </c>
      <c r="AV843" s="13" t="s">
        <v>81</v>
      </c>
      <c r="AW843" s="13" t="s">
        <v>30</v>
      </c>
      <c r="AX843" s="13" t="s">
        <v>73</v>
      </c>
      <c r="AY843" s="239" t="s">
        <v>140</v>
      </c>
    </row>
    <row r="844" s="14" customFormat="1">
      <c r="A844" s="14"/>
      <c r="B844" s="240"/>
      <c r="C844" s="241"/>
      <c r="D844" s="231" t="s">
        <v>150</v>
      </c>
      <c r="E844" s="242" t="s">
        <v>1</v>
      </c>
      <c r="F844" s="243" t="s">
        <v>148</v>
      </c>
      <c r="G844" s="241"/>
      <c r="H844" s="244">
        <v>2</v>
      </c>
      <c r="I844" s="245"/>
      <c r="J844" s="241"/>
      <c r="K844" s="241"/>
      <c r="L844" s="246"/>
      <c r="M844" s="247"/>
      <c r="N844" s="248"/>
      <c r="O844" s="248"/>
      <c r="P844" s="248"/>
      <c r="Q844" s="248"/>
      <c r="R844" s="248"/>
      <c r="S844" s="248"/>
      <c r="T844" s="249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0" t="s">
        <v>150</v>
      </c>
      <c r="AU844" s="250" t="s">
        <v>148</v>
      </c>
      <c r="AV844" s="14" t="s">
        <v>148</v>
      </c>
      <c r="AW844" s="14" t="s">
        <v>30</v>
      </c>
      <c r="AX844" s="14" t="s">
        <v>73</v>
      </c>
      <c r="AY844" s="250" t="s">
        <v>140</v>
      </c>
    </row>
    <row r="845" s="13" customFormat="1">
      <c r="A845" s="13"/>
      <c r="B845" s="229"/>
      <c r="C845" s="230"/>
      <c r="D845" s="231" t="s">
        <v>150</v>
      </c>
      <c r="E845" s="232" t="s">
        <v>1</v>
      </c>
      <c r="F845" s="233" t="s">
        <v>1029</v>
      </c>
      <c r="G845" s="230"/>
      <c r="H845" s="232" t="s">
        <v>1</v>
      </c>
      <c r="I845" s="234"/>
      <c r="J845" s="230"/>
      <c r="K845" s="230"/>
      <c r="L845" s="235"/>
      <c r="M845" s="236"/>
      <c r="N845" s="237"/>
      <c r="O845" s="237"/>
      <c r="P845" s="237"/>
      <c r="Q845" s="237"/>
      <c r="R845" s="237"/>
      <c r="S845" s="237"/>
      <c r="T845" s="238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9" t="s">
        <v>150</v>
      </c>
      <c r="AU845" s="239" t="s">
        <v>148</v>
      </c>
      <c r="AV845" s="13" t="s">
        <v>81</v>
      </c>
      <c r="AW845" s="13" t="s">
        <v>30</v>
      </c>
      <c r="AX845" s="13" t="s">
        <v>73</v>
      </c>
      <c r="AY845" s="239" t="s">
        <v>140</v>
      </c>
    </row>
    <row r="846" s="14" customFormat="1">
      <c r="A846" s="14"/>
      <c r="B846" s="240"/>
      <c r="C846" s="241"/>
      <c r="D846" s="231" t="s">
        <v>150</v>
      </c>
      <c r="E846" s="242" t="s">
        <v>1</v>
      </c>
      <c r="F846" s="243" t="s">
        <v>81</v>
      </c>
      <c r="G846" s="241"/>
      <c r="H846" s="244">
        <v>1</v>
      </c>
      <c r="I846" s="245"/>
      <c r="J846" s="241"/>
      <c r="K846" s="241"/>
      <c r="L846" s="246"/>
      <c r="M846" s="247"/>
      <c r="N846" s="248"/>
      <c r="O846" s="248"/>
      <c r="P846" s="248"/>
      <c r="Q846" s="248"/>
      <c r="R846" s="248"/>
      <c r="S846" s="248"/>
      <c r="T846" s="249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0" t="s">
        <v>150</v>
      </c>
      <c r="AU846" s="250" t="s">
        <v>148</v>
      </c>
      <c r="AV846" s="14" t="s">
        <v>148</v>
      </c>
      <c r="AW846" s="14" t="s">
        <v>30</v>
      </c>
      <c r="AX846" s="14" t="s">
        <v>73</v>
      </c>
      <c r="AY846" s="250" t="s">
        <v>140</v>
      </c>
    </row>
    <row r="847" s="15" customFormat="1">
      <c r="A847" s="15"/>
      <c r="B847" s="251"/>
      <c r="C847" s="252"/>
      <c r="D847" s="231" t="s">
        <v>150</v>
      </c>
      <c r="E847" s="253" t="s">
        <v>1</v>
      </c>
      <c r="F847" s="254" t="s">
        <v>153</v>
      </c>
      <c r="G847" s="252"/>
      <c r="H847" s="255">
        <v>6</v>
      </c>
      <c r="I847" s="256"/>
      <c r="J847" s="252"/>
      <c r="K847" s="252"/>
      <c r="L847" s="257"/>
      <c r="M847" s="258"/>
      <c r="N847" s="259"/>
      <c r="O847" s="259"/>
      <c r="P847" s="259"/>
      <c r="Q847" s="259"/>
      <c r="R847" s="259"/>
      <c r="S847" s="259"/>
      <c r="T847" s="260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T847" s="261" t="s">
        <v>150</v>
      </c>
      <c r="AU847" s="261" t="s">
        <v>148</v>
      </c>
      <c r="AV847" s="15" t="s">
        <v>147</v>
      </c>
      <c r="AW847" s="15" t="s">
        <v>30</v>
      </c>
      <c r="AX847" s="15" t="s">
        <v>81</v>
      </c>
      <c r="AY847" s="261" t="s">
        <v>140</v>
      </c>
    </row>
    <row r="848" s="2" customFormat="1" ht="16.5" customHeight="1">
      <c r="A848" s="38"/>
      <c r="B848" s="39"/>
      <c r="C848" s="262" t="s">
        <v>1090</v>
      </c>
      <c r="D848" s="262" t="s">
        <v>154</v>
      </c>
      <c r="E848" s="263" t="s">
        <v>1091</v>
      </c>
      <c r="F848" s="264" t="s">
        <v>1092</v>
      </c>
      <c r="G848" s="265" t="s">
        <v>162</v>
      </c>
      <c r="H848" s="266">
        <v>6</v>
      </c>
      <c r="I848" s="267"/>
      <c r="J848" s="268">
        <f>ROUND(I848*H848,2)</f>
        <v>0</v>
      </c>
      <c r="K848" s="269"/>
      <c r="L848" s="270"/>
      <c r="M848" s="271" t="s">
        <v>1</v>
      </c>
      <c r="N848" s="272" t="s">
        <v>39</v>
      </c>
      <c r="O848" s="91"/>
      <c r="P848" s="225">
        <f>O848*H848</f>
        <v>0</v>
      </c>
      <c r="Q848" s="225">
        <v>0.00011</v>
      </c>
      <c r="R848" s="225">
        <f>Q848*H848</f>
        <v>0.00066</v>
      </c>
      <c r="S848" s="225">
        <v>0</v>
      </c>
      <c r="T848" s="226">
        <f>S848*H848</f>
        <v>0</v>
      </c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R848" s="227" t="s">
        <v>359</v>
      </c>
      <c r="AT848" s="227" t="s">
        <v>154</v>
      </c>
      <c r="AU848" s="227" t="s">
        <v>148</v>
      </c>
      <c r="AY848" s="17" t="s">
        <v>140</v>
      </c>
      <c r="BE848" s="228">
        <f>IF(N848="základní",J848,0)</f>
        <v>0</v>
      </c>
      <c r="BF848" s="228">
        <f>IF(N848="snížená",J848,0)</f>
        <v>0</v>
      </c>
      <c r="BG848" s="228">
        <f>IF(N848="zákl. přenesená",J848,0)</f>
        <v>0</v>
      </c>
      <c r="BH848" s="228">
        <f>IF(N848="sníž. přenesená",J848,0)</f>
        <v>0</v>
      </c>
      <c r="BI848" s="228">
        <f>IF(N848="nulová",J848,0)</f>
        <v>0</v>
      </c>
      <c r="BJ848" s="17" t="s">
        <v>148</v>
      </c>
      <c r="BK848" s="228">
        <f>ROUND(I848*H848,2)</f>
        <v>0</v>
      </c>
      <c r="BL848" s="17" t="s">
        <v>447</v>
      </c>
      <c r="BM848" s="227" t="s">
        <v>1093</v>
      </c>
    </row>
    <row r="849" s="13" customFormat="1">
      <c r="A849" s="13"/>
      <c r="B849" s="229"/>
      <c r="C849" s="230"/>
      <c r="D849" s="231" t="s">
        <v>150</v>
      </c>
      <c r="E849" s="232" t="s">
        <v>1</v>
      </c>
      <c r="F849" s="233" t="s">
        <v>405</v>
      </c>
      <c r="G849" s="230"/>
      <c r="H849" s="232" t="s">
        <v>1</v>
      </c>
      <c r="I849" s="234"/>
      <c r="J849" s="230"/>
      <c r="K849" s="230"/>
      <c r="L849" s="235"/>
      <c r="M849" s="236"/>
      <c r="N849" s="237"/>
      <c r="O849" s="237"/>
      <c r="P849" s="237"/>
      <c r="Q849" s="237"/>
      <c r="R849" s="237"/>
      <c r="S849" s="237"/>
      <c r="T849" s="238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9" t="s">
        <v>150</v>
      </c>
      <c r="AU849" s="239" t="s">
        <v>148</v>
      </c>
      <c r="AV849" s="13" t="s">
        <v>81</v>
      </c>
      <c r="AW849" s="13" t="s">
        <v>30</v>
      </c>
      <c r="AX849" s="13" t="s">
        <v>73</v>
      </c>
      <c r="AY849" s="239" t="s">
        <v>140</v>
      </c>
    </row>
    <row r="850" s="14" customFormat="1">
      <c r="A850" s="14"/>
      <c r="B850" s="240"/>
      <c r="C850" s="241"/>
      <c r="D850" s="231" t="s">
        <v>150</v>
      </c>
      <c r="E850" s="242" t="s">
        <v>1</v>
      </c>
      <c r="F850" s="243" t="s">
        <v>148</v>
      </c>
      <c r="G850" s="241"/>
      <c r="H850" s="244">
        <v>2</v>
      </c>
      <c r="I850" s="245"/>
      <c r="J850" s="241"/>
      <c r="K850" s="241"/>
      <c r="L850" s="246"/>
      <c r="M850" s="247"/>
      <c r="N850" s="248"/>
      <c r="O850" s="248"/>
      <c r="P850" s="248"/>
      <c r="Q850" s="248"/>
      <c r="R850" s="248"/>
      <c r="S850" s="248"/>
      <c r="T850" s="249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0" t="s">
        <v>150</v>
      </c>
      <c r="AU850" s="250" t="s">
        <v>148</v>
      </c>
      <c r="AV850" s="14" t="s">
        <v>148</v>
      </c>
      <c r="AW850" s="14" t="s">
        <v>30</v>
      </c>
      <c r="AX850" s="14" t="s">
        <v>73</v>
      </c>
      <c r="AY850" s="250" t="s">
        <v>140</v>
      </c>
    </row>
    <row r="851" s="13" customFormat="1">
      <c r="A851" s="13"/>
      <c r="B851" s="229"/>
      <c r="C851" s="230"/>
      <c r="D851" s="231" t="s">
        <v>150</v>
      </c>
      <c r="E851" s="232" t="s">
        <v>1</v>
      </c>
      <c r="F851" s="233" t="s">
        <v>217</v>
      </c>
      <c r="G851" s="230"/>
      <c r="H851" s="232" t="s">
        <v>1</v>
      </c>
      <c r="I851" s="234"/>
      <c r="J851" s="230"/>
      <c r="K851" s="230"/>
      <c r="L851" s="235"/>
      <c r="M851" s="236"/>
      <c r="N851" s="237"/>
      <c r="O851" s="237"/>
      <c r="P851" s="237"/>
      <c r="Q851" s="237"/>
      <c r="R851" s="237"/>
      <c r="S851" s="237"/>
      <c r="T851" s="238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9" t="s">
        <v>150</v>
      </c>
      <c r="AU851" s="239" t="s">
        <v>148</v>
      </c>
      <c r="AV851" s="13" t="s">
        <v>81</v>
      </c>
      <c r="AW851" s="13" t="s">
        <v>30</v>
      </c>
      <c r="AX851" s="13" t="s">
        <v>73</v>
      </c>
      <c r="AY851" s="239" t="s">
        <v>140</v>
      </c>
    </row>
    <row r="852" s="14" customFormat="1">
      <c r="A852" s="14"/>
      <c r="B852" s="240"/>
      <c r="C852" s="241"/>
      <c r="D852" s="231" t="s">
        <v>150</v>
      </c>
      <c r="E852" s="242" t="s">
        <v>1</v>
      </c>
      <c r="F852" s="243" t="s">
        <v>81</v>
      </c>
      <c r="G852" s="241"/>
      <c r="H852" s="244">
        <v>1</v>
      </c>
      <c r="I852" s="245"/>
      <c r="J852" s="241"/>
      <c r="K852" s="241"/>
      <c r="L852" s="246"/>
      <c r="M852" s="247"/>
      <c r="N852" s="248"/>
      <c r="O852" s="248"/>
      <c r="P852" s="248"/>
      <c r="Q852" s="248"/>
      <c r="R852" s="248"/>
      <c r="S852" s="248"/>
      <c r="T852" s="249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0" t="s">
        <v>150</v>
      </c>
      <c r="AU852" s="250" t="s">
        <v>148</v>
      </c>
      <c r="AV852" s="14" t="s">
        <v>148</v>
      </c>
      <c r="AW852" s="14" t="s">
        <v>30</v>
      </c>
      <c r="AX852" s="14" t="s">
        <v>73</v>
      </c>
      <c r="AY852" s="250" t="s">
        <v>140</v>
      </c>
    </row>
    <row r="853" s="13" customFormat="1">
      <c r="A853" s="13"/>
      <c r="B853" s="229"/>
      <c r="C853" s="230"/>
      <c r="D853" s="231" t="s">
        <v>150</v>
      </c>
      <c r="E853" s="232" t="s">
        <v>1</v>
      </c>
      <c r="F853" s="233" t="s">
        <v>469</v>
      </c>
      <c r="G853" s="230"/>
      <c r="H853" s="232" t="s">
        <v>1</v>
      </c>
      <c r="I853" s="234"/>
      <c r="J853" s="230"/>
      <c r="K853" s="230"/>
      <c r="L853" s="235"/>
      <c r="M853" s="236"/>
      <c r="N853" s="237"/>
      <c r="O853" s="237"/>
      <c r="P853" s="237"/>
      <c r="Q853" s="237"/>
      <c r="R853" s="237"/>
      <c r="S853" s="237"/>
      <c r="T853" s="238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9" t="s">
        <v>150</v>
      </c>
      <c r="AU853" s="239" t="s">
        <v>148</v>
      </c>
      <c r="AV853" s="13" t="s">
        <v>81</v>
      </c>
      <c r="AW853" s="13" t="s">
        <v>30</v>
      </c>
      <c r="AX853" s="13" t="s">
        <v>73</v>
      </c>
      <c r="AY853" s="239" t="s">
        <v>140</v>
      </c>
    </row>
    <row r="854" s="14" customFormat="1">
      <c r="A854" s="14"/>
      <c r="B854" s="240"/>
      <c r="C854" s="241"/>
      <c r="D854" s="231" t="s">
        <v>150</v>
      </c>
      <c r="E854" s="242" t="s">
        <v>1</v>
      </c>
      <c r="F854" s="243" t="s">
        <v>148</v>
      </c>
      <c r="G854" s="241"/>
      <c r="H854" s="244">
        <v>2</v>
      </c>
      <c r="I854" s="245"/>
      <c r="J854" s="241"/>
      <c r="K854" s="241"/>
      <c r="L854" s="246"/>
      <c r="M854" s="247"/>
      <c r="N854" s="248"/>
      <c r="O854" s="248"/>
      <c r="P854" s="248"/>
      <c r="Q854" s="248"/>
      <c r="R854" s="248"/>
      <c r="S854" s="248"/>
      <c r="T854" s="249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0" t="s">
        <v>150</v>
      </c>
      <c r="AU854" s="250" t="s">
        <v>148</v>
      </c>
      <c r="AV854" s="14" t="s">
        <v>148</v>
      </c>
      <c r="AW854" s="14" t="s">
        <v>30</v>
      </c>
      <c r="AX854" s="14" t="s">
        <v>73</v>
      </c>
      <c r="AY854" s="250" t="s">
        <v>140</v>
      </c>
    </row>
    <row r="855" s="13" customFormat="1">
      <c r="A855" s="13"/>
      <c r="B855" s="229"/>
      <c r="C855" s="230"/>
      <c r="D855" s="231" t="s">
        <v>150</v>
      </c>
      <c r="E855" s="232" t="s">
        <v>1</v>
      </c>
      <c r="F855" s="233" t="s">
        <v>1029</v>
      </c>
      <c r="G855" s="230"/>
      <c r="H855" s="232" t="s">
        <v>1</v>
      </c>
      <c r="I855" s="234"/>
      <c r="J855" s="230"/>
      <c r="K855" s="230"/>
      <c r="L855" s="235"/>
      <c r="M855" s="236"/>
      <c r="N855" s="237"/>
      <c r="O855" s="237"/>
      <c r="P855" s="237"/>
      <c r="Q855" s="237"/>
      <c r="R855" s="237"/>
      <c r="S855" s="237"/>
      <c r="T855" s="238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9" t="s">
        <v>150</v>
      </c>
      <c r="AU855" s="239" t="s">
        <v>148</v>
      </c>
      <c r="AV855" s="13" t="s">
        <v>81</v>
      </c>
      <c r="AW855" s="13" t="s">
        <v>30</v>
      </c>
      <c r="AX855" s="13" t="s">
        <v>73</v>
      </c>
      <c r="AY855" s="239" t="s">
        <v>140</v>
      </c>
    </row>
    <row r="856" s="14" customFormat="1">
      <c r="A856" s="14"/>
      <c r="B856" s="240"/>
      <c r="C856" s="241"/>
      <c r="D856" s="231" t="s">
        <v>150</v>
      </c>
      <c r="E856" s="242" t="s">
        <v>1</v>
      </c>
      <c r="F856" s="243" t="s">
        <v>81</v>
      </c>
      <c r="G856" s="241"/>
      <c r="H856" s="244">
        <v>1</v>
      </c>
      <c r="I856" s="245"/>
      <c r="J856" s="241"/>
      <c r="K856" s="241"/>
      <c r="L856" s="246"/>
      <c r="M856" s="247"/>
      <c r="N856" s="248"/>
      <c r="O856" s="248"/>
      <c r="P856" s="248"/>
      <c r="Q856" s="248"/>
      <c r="R856" s="248"/>
      <c r="S856" s="248"/>
      <c r="T856" s="249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0" t="s">
        <v>150</v>
      </c>
      <c r="AU856" s="250" t="s">
        <v>148</v>
      </c>
      <c r="AV856" s="14" t="s">
        <v>148</v>
      </c>
      <c r="AW856" s="14" t="s">
        <v>30</v>
      </c>
      <c r="AX856" s="14" t="s">
        <v>73</v>
      </c>
      <c r="AY856" s="250" t="s">
        <v>140</v>
      </c>
    </row>
    <row r="857" s="15" customFormat="1">
      <c r="A857" s="15"/>
      <c r="B857" s="251"/>
      <c r="C857" s="252"/>
      <c r="D857" s="231" t="s">
        <v>150</v>
      </c>
      <c r="E857" s="253" t="s">
        <v>1</v>
      </c>
      <c r="F857" s="254" t="s">
        <v>153</v>
      </c>
      <c r="G857" s="252"/>
      <c r="H857" s="255">
        <v>6</v>
      </c>
      <c r="I857" s="256"/>
      <c r="J857" s="252"/>
      <c r="K857" s="252"/>
      <c r="L857" s="257"/>
      <c r="M857" s="258"/>
      <c r="N857" s="259"/>
      <c r="O857" s="259"/>
      <c r="P857" s="259"/>
      <c r="Q857" s="259"/>
      <c r="R857" s="259"/>
      <c r="S857" s="259"/>
      <c r="T857" s="260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T857" s="261" t="s">
        <v>150</v>
      </c>
      <c r="AU857" s="261" t="s">
        <v>148</v>
      </c>
      <c r="AV857" s="15" t="s">
        <v>147</v>
      </c>
      <c r="AW857" s="15" t="s">
        <v>30</v>
      </c>
      <c r="AX857" s="15" t="s">
        <v>81</v>
      </c>
      <c r="AY857" s="261" t="s">
        <v>140</v>
      </c>
    </row>
    <row r="858" s="2" customFormat="1" ht="24.15" customHeight="1">
      <c r="A858" s="38"/>
      <c r="B858" s="39"/>
      <c r="C858" s="262" t="s">
        <v>1094</v>
      </c>
      <c r="D858" s="262" t="s">
        <v>154</v>
      </c>
      <c r="E858" s="263" t="s">
        <v>1095</v>
      </c>
      <c r="F858" s="264" t="s">
        <v>1096</v>
      </c>
      <c r="G858" s="265" t="s">
        <v>162</v>
      </c>
      <c r="H858" s="266">
        <v>14</v>
      </c>
      <c r="I858" s="267"/>
      <c r="J858" s="268">
        <f>ROUND(I858*H858,2)</f>
        <v>0</v>
      </c>
      <c r="K858" s="269"/>
      <c r="L858" s="270"/>
      <c r="M858" s="271" t="s">
        <v>1</v>
      </c>
      <c r="N858" s="272" t="s">
        <v>39</v>
      </c>
      <c r="O858" s="91"/>
      <c r="P858" s="225">
        <f>O858*H858</f>
        <v>0</v>
      </c>
      <c r="Q858" s="225">
        <v>1.0000000000000001E-05</v>
      </c>
      <c r="R858" s="225">
        <f>Q858*H858</f>
        <v>0.00014000000000000002</v>
      </c>
      <c r="S858" s="225">
        <v>0</v>
      </c>
      <c r="T858" s="226">
        <f>S858*H858</f>
        <v>0</v>
      </c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R858" s="227" t="s">
        <v>359</v>
      </c>
      <c r="AT858" s="227" t="s">
        <v>154</v>
      </c>
      <c r="AU858" s="227" t="s">
        <v>148</v>
      </c>
      <c r="AY858" s="17" t="s">
        <v>140</v>
      </c>
      <c r="BE858" s="228">
        <f>IF(N858="základní",J858,0)</f>
        <v>0</v>
      </c>
      <c r="BF858" s="228">
        <f>IF(N858="snížená",J858,0)</f>
        <v>0</v>
      </c>
      <c r="BG858" s="228">
        <f>IF(N858="zákl. přenesená",J858,0)</f>
        <v>0</v>
      </c>
      <c r="BH858" s="228">
        <f>IF(N858="sníž. přenesená",J858,0)</f>
        <v>0</v>
      </c>
      <c r="BI858" s="228">
        <f>IF(N858="nulová",J858,0)</f>
        <v>0</v>
      </c>
      <c r="BJ858" s="17" t="s">
        <v>148</v>
      </c>
      <c r="BK858" s="228">
        <f>ROUND(I858*H858,2)</f>
        <v>0</v>
      </c>
      <c r="BL858" s="17" t="s">
        <v>447</v>
      </c>
      <c r="BM858" s="227" t="s">
        <v>1097</v>
      </c>
    </row>
    <row r="859" s="13" customFormat="1">
      <c r="A859" s="13"/>
      <c r="B859" s="229"/>
      <c r="C859" s="230"/>
      <c r="D859" s="231" t="s">
        <v>150</v>
      </c>
      <c r="E859" s="232" t="s">
        <v>1</v>
      </c>
      <c r="F859" s="233" t="s">
        <v>1098</v>
      </c>
      <c r="G859" s="230"/>
      <c r="H859" s="232" t="s">
        <v>1</v>
      </c>
      <c r="I859" s="234"/>
      <c r="J859" s="230"/>
      <c r="K859" s="230"/>
      <c r="L859" s="235"/>
      <c r="M859" s="236"/>
      <c r="N859" s="237"/>
      <c r="O859" s="237"/>
      <c r="P859" s="237"/>
      <c r="Q859" s="237"/>
      <c r="R859" s="237"/>
      <c r="S859" s="237"/>
      <c r="T859" s="238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9" t="s">
        <v>150</v>
      </c>
      <c r="AU859" s="239" t="s">
        <v>148</v>
      </c>
      <c r="AV859" s="13" t="s">
        <v>81</v>
      </c>
      <c r="AW859" s="13" t="s">
        <v>30</v>
      </c>
      <c r="AX859" s="13" t="s">
        <v>73</v>
      </c>
      <c r="AY859" s="239" t="s">
        <v>140</v>
      </c>
    </row>
    <row r="860" s="14" customFormat="1">
      <c r="A860" s="14"/>
      <c r="B860" s="240"/>
      <c r="C860" s="241"/>
      <c r="D860" s="231" t="s">
        <v>150</v>
      </c>
      <c r="E860" s="242" t="s">
        <v>1</v>
      </c>
      <c r="F860" s="243" t="s">
        <v>199</v>
      </c>
      <c r="G860" s="241"/>
      <c r="H860" s="244">
        <v>6</v>
      </c>
      <c r="I860" s="245"/>
      <c r="J860" s="241"/>
      <c r="K860" s="241"/>
      <c r="L860" s="246"/>
      <c r="M860" s="247"/>
      <c r="N860" s="248"/>
      <c r="O860" s="248"/>
      <c r="P860" s="248"/>
      <c r="Q860" s="248"/>
      <c r="R860" s="248"/>
      <c r="S860" s="248"/>
      <c r="T860" s="249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50" t="s">
        <v>150</v>
      </c>
      <c r="AU860" s="250" t="s">
        <v>148</v>
      </c>
      <c r="AV860" s="14" t="s">
        <v>148</v>
      </c>
      <c r="AW860" s="14" t="s">
        <v>30</v>
      </c>
      <c r="AX860" s="14" t="s">
        <v>73</v>
      </c>
      <c r="AY860" s="250" t="s">
        <v>140</v>
      </c>
    </row>
    <row r="861" s="13" customFormat="1">
      <c r="A861" s="13"/>
      <c r="B861" s="229"/>
      <c r="C861" s="230"/>
      <c r="D861" s="231" t="s">
        <v>150</v>
      </c>
      <c r="E861" s="232" t="s">
        <v>1</v>
      </c>
      <c r="F861" s="233" t="s">
        <v>1099</v>
      </c>
      <c r="G861" s="230"/>
      <c r="H861" s="232" t="s">
        <v>1</v>
      </c>
      <c r="I861" s="234"/>
      <c r="J861" s="230"/>
      <c r="K861" s="230"/>
      <c r="L861" s="235"/>
      <c r="M861" s="236"/>
      <c r="N861" s="237"/>
      <c r="O861" s="237"/>
      <c r="P861" s="237"/>
      <c r="Q861" s="237"/>
      <c r="R861" s="237"/>
      <c r="S861" s="237"/>
      <c r="T861" s="238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9" t="s">
        <v>150</v>
      </c>
      <c r="AU861" s="239" t="s">
        <v>148</v>
      </c>
      <c r="AV861" s="13" t="s">
        <v>81</v>
      </c>
      <c r="AW861" s="13" t="s">
        <v>30</v>
      </c>
      <c r="AX861" s="13" t="s">
        <v>73</v>
      </c>
      <c r="AY861" s="239" t="s">
        <v>140</v>
      </c>
    </row>
    <row r="862" s="14" customFormat="1">
      <c r="A862" s="14"/>
      <c r="B862" s="240"/>
      <c r="C862" s="241"/>
      <c r="D862" s="231" t="s">
        <v>150</v>
      </c>
      <c r="E862" s="242" t="s">
        <v>1</v>
      </c>
      <c r="F862" s="243" t="s">
        <v>147</v>
      </c>
      <c r="G862" s="241"/>
      <c r="H862" s="244">
        <v>4</v>
      </c>
      <c r="I862" s="245"/>
      <c r="J862" s="241"/>
      <c r="K862" s="241"/>
      <c r="L862" s="246"/>
      <c r="M862" s="247"/>
      <c r="N862" s="248"/>
      <c r="O862" s="248"/>
      <c r="P862" s="248"/>
      <c r="Q862" s="248"/>
      <c r="R862" s="248"/>
      <c r="S862" s="248"/>
      <c r="T862" s="249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50" t="s">
        <v>150</v>
      </c>
      <c r="AU862" s="250" t="s">
        <v>148</v>
      </c>
      <c r="AV862" s="14" t="s">
        <v>148</v>
      </c>
      <c r="AW862" s="14" t="s">
        <v>30</v>
      </c>
      <c r="AX862" s="14" t="s">
        <v>73</v>
      </c>
      <c r="AY862" s="250" t="s">
        <v>140</v>
      </c>
    </row>
    <row r="863" s="13" customFormat="1">
      <c r="A863" s="13"/>
      <c r="B863" s="229"/>
      <c r="C863" s="230"/>
      <c r="D863" s="231" t="s">
        <v>150</v>
      </c>
      <c r="E863" s="232" t="s">
        <v>1</v>
      </c>
      <c r="F863" s="233" t="s">
        <v>1100</v>
      </c>
      <c r="G863" s="230"/>
      <c r="H863" s="232" t="s">
        <v>1</v>
      </c>
      <c r="I863" s="234"/>
      <c r="J863" s="230"/>
      <c r="K863" s="230"/>
      <c r="L863" s="235"/>
      <c r="M863" s="236"/>
      <c r="N863" s="237"/>
      <c r="O863" s="237"/>
      <c r="P863" s="237"/>
      <c r="Q863" s="237"/>
      <c r="R863" s="237"/>
      <c r="S863" s="237"/>
      <c r="T863" s="238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9" t="s">
        <v>150</v>
      </c>
      <c r="AU863" s="239" t="s">
        <v>148</v>
      </c>
      <c r="AV863" s="13" t="s">
        <v>81</v>
      </c>
      <c r="AW863" s="13" t="s">
        <v>30</v>
      </c>
      <c r="AX863" s="13" t="s">
        <v>73</v>
      </c>
      <c r="AY863" s="239" t="s">
        <v>140</v>
      </c>
    </row>
    <row r="864" s="14" customFormat="1">
      <c r="A864" s="14"/>
      <c r="B864" s="240"/>
      <c r="C864" s="241"/>
      <c r="D864" s="231" t="s">
        <v>150</v>
      </c>
      <c r="E864" s="242" t="s">
        <v>1</v>
      </c>
      <c r="F864" s="243" t="s">
        <v>147</v>
      </c>
      <c r="G864" s="241"/>
      <c r="H864" s="244">
        <v>4</v>
      </c>
      <c r="I864" s="245"/>
      <c r="J864" s="241"/>
      <c r="K864" s="241"/>
      <c r="L864" s="246"/>
      <c r="M864" s="247"/>
      <c r="N864" s="248"/>
      <c r="O864" s="248"/>
      <c r="P864" s="248"/>
      <c r="Q864" s="248"/>
      <c r="R864" s="248"/>
      <c r="S864" s="248"/>
      <c r="T864" s="249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50" t="s">
        <v>150</v>
      </c>
      <c r="AU864" s="250" t="s">
        <v>148</v>
      </c>
      <c r="AV864" s="14" t="s">
        <v>148</v>
      </c>
      <c r="AW864" s="14" t="s">
        <v>30</v>
      </c>
      <c r="AX864" s="14" t="s">
        <v>73</v>
      </c>
      <c r="AY864" s="250" t="s">
        <v>140</v>
      </c>
    </row>
    <row r="865" s="15" customFormat="1">
      <c r="A865" s="15"/>
      <c r="B865" s="251"/>
      <c r="C865" s="252"/>
      <c r="D865" s="231" t="s">
        <v>150</v>
      </c>
      <c r="E865" s="253" t="s">
        <v>1</v>
      </c>
      <c r="F865" s="254" t="s">
        <v>153</v>
      </c>
      <c r="G865" s="252"/>
      <c r="H865" s="255">
        <v>14</v>
      </c>
      <c r="I865" s="256"/>
      <c r="J865" s="252"/>
      <c r="K865" s="252"/>
      <c r="L865" s="257"/>
      <c r="M865" s="258"/>
      <c r="N865" s="259"/>
      <c r="O865" s="259"/>
      <c r="P865" s="259"/>
      <c r="Q865" s="259"/>
      <c r="R865" s="259"/>
      <c r="S865" s="259"/>
      <c r="T865" s="260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T865" s="261" t="s">
        <v>150</v>
      </c>
      <c r="AU865" s="261" t="s">
        <v>148</v>
      </c>
      <c r="AV865" s="15" t="s">
        <v>147</v>
      </c>
      <c r="AW865" s="15" t="s">
        <v>30</v>
      </c>
      <c r="AX865" s="15" t="s">
        <v>81</v>
      </c>
      <c r="AY865" s="261" t="s">
        <v>140</v>
      </c>
    </row>
    <row r="866" s="2" customFormat="1" ht="16.5" customHeight="1">
      <c r="A866" s="38"/>
      <c r="B866" s="39"/>
      <c r="C866" s="262" t="s">
        <v>1101</v>
      </c>
      <c r="D866" s="262" t="s">
        <v>154</v>
      </c>
      <c r="E866" s="263" t="s">
        <v>1102</v>
      </c>
      <c r="F866" s="264" t="s">
        <v>1103</v>
      </c>
      <c r="G866" s="265" t="s">
        <v>162</v>
      </c>
      <c r="H866" s="266">
        <v>8</v>
      </c>
      <c r="I866" s="267"/>
      <c r="J866" s="268">
        <f>ROUND(I866*H866,2)</f>
        <v>0</v>
      </c>
      <c r="K866" s="269"/>
      <c r="L866" s="270"/>
      <c r="M866" s="271" t="s">
        <v>1</v>
      </c>
      <c r="N866" s="272" t="s">
        <v>39</v>
      </c>
      <c r="O866" s="91"/>
      <c r="P866" s="225">
        <f>O866*H866</f>
        <v>0</v>
      </c>
      <c r="Q866" s="225">
        <v>2.0000000000000002E-05</v>
      </c>
      <c r="R866" s="225">
        <f>Q866*H866</f>
        <v>0.00016000000000000001</v>
      </c>
      <c r="S866" s="225">
        <v>0</v>
      </c>
      <c r="T866" s="226">
        <f>S866*H866</f>
        <v>0</v>
      </c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R866" s="227" t="s">
        <v>359</v>
      </c>
      <c r="AT866" s="227" t="s">
        <v>154</v>
      </c>
      <c r="AU866" s="227" t="s">
        <v>148</v>
      </c>
      <c r="AY866" s="17" t="s">
        <v>140</v>
      </c>
      <c r="BE866" s="228">
        <f>IF(N866="základní",J866,0)</f>
        <v>0</v>
      </c>
      <c r="BF866" s="228">
        <f>IF(N866="snížená",J866,0)</f>
        <v>0</v>
      </c>
      <c r="BG866" s="228">
        <f>IF(N866="zákl. přenesená",J866,0)</f>
        <v>0</v>
      </c>
      <c r="BH866" s="228">
        <f>IF(N866="sníž. přenesená",J866,0)</f>
        <v>0</v>
      </c>
      <c r="BI866" s="228">
        <f>IF(N866="nulová",J866,0)</f>
        <v>0</v>
      </c>
      <c r="BJ866" s="17" t="s">
        <v>148</v>
      </c>
      <c r="BK866" s="228">
        <f>ROUND(I866*H866,2)</f>
        <v>0</v>
      </c>
      <c r="BL866" s="17" t="s">
        <v>447</v>
      </c>
      <c r="BM866" s="227" t="s">
        <v>1104</v>
      </c>
    </row>
    <row r="867" s="14" customFormat="1">
      <c r="A867" s="14"/>
      <c r="B867" s="240"/>
      <c r="C867" s="241"/>
      <c r="D867" s="231" t="s">
        <v>150</v>
      </c>
      <c r="E867" s="242" t="s">
        <v>1</v>
      </c>
      <c r="F867" s="243" t="s">
        <v>157</v>
      </c>
      <c r="G867" s="241"/>
      <c r="H867" s="244">
        <v>8</v>
      </c>
      <c r="I867" s="245"/>
      <c r="J867" s="241"/>
      <c r="K867" s="241"/>
      <c r="L867" s="246"/>
      <c r="M867" s="247"/>
      <c r="N867" s="248"/>
      <c r="O867" s="248"/>
      <c r="P867" s="248"/>
      <c r="Q867" s="248"/>
      <c r="R867" s="248"/>
      <c r="S867" s="248"/>
      <c r="T867" s="249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50" t="s">
        <v>150</v>
      </c>
      <c r="AU867" s="250" t="s">
        <v>148</v>
      </c>
      <c r="AV867" s="14" t="s">
        <v>148</v>
      </c>
      <c r="AW867" s="14" t="s">
        <v>30</v>
      </c>
      <c r="AX867" s="14" t="s">
        <v>81</v>
      </c>
      <c r="AY867" s="250" t="s">
        <v>140</v>
      </c>
    </row>
    <row r="868" s="2" customFormat="1" ht="16.5" customHeight="1">
      <c r="A868" s="38"/>
      <c r="B868" s="39"/>
      <c r="C868" s="262" t="s">
        <v>1105</v>
      </c>
      <c r="D868" s="262" t="s">
        <v>154</v>
      </c>
      <c r="E868" s="263" t="s">
        <v>1106</v>
      </c>
      <c r="F868" s="264" t="s">
        <v>1107</v>
      </c>
      <c r="G868" s="265" t="s">
        <v>162</v>
      </c>
      <c r="H868" s="266">
        <v>2</v>
      </c>
      <c r="I868" s="267"/>
      <c r="J868" s="268">
        <f>ROUND(I868*H868,2)</f>
        <v>0</v>
      </c>
      <c r="K868" s="269"/>
      <c r="L868" s="270"/>
      <c r="M868" s="271" t="s">
        <v>1</v>
      </c>
      <c r="N868" s="272" t="s">
        <v>39</v>
      </c>
      <c r="O868" s="91"/>
      <c r="P868" s="225">
        <f>O868*H868</f>
        <v>0</v>
      </c>
      <c r="Q868" s="225">
        <v>3.0000000000000001E-05</v>
      </c>
      <c r="R868" s="225">
        <f>Q868*H868</f>
        <v>6.0000000000000002E-05</v>
      </c>
      <c r="S868" s="225">
        <v>0</v>
      </c>
      <c r="T868" s="226">
        <f>S868*H868</f>
        <v>0</v>
      </c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R868" s="227" t="s">
        <v>359</v>
      </c>
      <c r="AT868" s="227" t="s">
        <v>154</v>
      </c>
      <c r="AU868" s="227" t="s">
        <v>148</v>
      </c>
      <c r="AY868" s="17" t="s">
        <v>140</v>
      </c>
      <c r="BE868" s="228">
        <f>IF(N868="základní",J868,0)</f>
        <v>0</v>
      </c>
      <c r="BF868" s="228">
        <f>IF(N868="snížená",J868,0)</f>
        <v>0</v>
      </c>
      <c r="BG868" s="228">
        <f>IF(N868="zákl. přenesená",J868,0)</f>
        <v>0</v>
      </c>
      <c r="BH868" s="228">
        <f>IF(N868="sníž. přenesená",J868,0)</f>
        <v>0</v>
      </c>
      <c r="BI868" s="228">
        <f>IF(N868="nulová",J868,0)</f>
        <v>0</v>
      </c>
      <c r="BJ868" s="17" t="s">
        <v>148</v>
      </c>
      <c r="BK868" s="228">
        <f>ROUND(I868*H868,2)</f>
        <v>0</v>
      </c>
      <c r="BL868" s="17" t="s">
        <v>447</v>
      </c>
      <c r="BM868" s="227" t="s">
        <v>1108</v>
      </c>
    </row>
    <row r="869" s="13" customFormat="1">
      <c r="A869" s="13"/>
      <c r="B869" s="229"/>
      <c r="C869" s="230"/>
      <c r="D869" s="231" t="s">
        <v>150</v>
      </c>
      <c r="E869" s="232" t="s">
        <v>1</v>
      </c>
      <c r="F869" s="233" t="s">
        <v>1109</v>
      </c>
      <c r="G869" s="230"/>
      <c r="H869" s="232" t="s">
        <v>1</v>
      </c>
      <c r="I869" s="234"/>
      <c r="J869" s="230"/>
      <c r="K869" s="230"/>
      <c r="L869" s="235"/>
      <c r="M869" s="236"/>
      <c r="N869" s="237"/>
      <c r="O869" s="237"/>
      <c r="P869" s="237"/>
      <c r="Q869" s="237"/>
      <c r="R869" s="237"/>
      <c r="S869" s="237"/>
      <c r="T869" s="238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9" t="s">
        <v>150</v>
      </c>
      <c r="AU869" s="239" t="s">
        <v>148</v>
      </c>
      <c r="AV869" s="13" t="s">
        <v>81</v>
      </c>
      <c r="AW869" s="13" t="s">
        <v>30</v>
      </c>
      <c r="AX869" s="13" t="s">
        <v>73</v>
      </c>
      <c r="AY869" s="239" t="s">
        <v>140</v>
      </c>
    </row>
    <row r="870" s="14" customFormat="1">
      <c r="A870" s="14"/>
      <c r="B870" s="240"/>
      <c r="C870" s="241"/>
      <c r="D870" s="231" t="s">
        <v>150</v>
      </c>
      <c r="E870" s="242" t="s">
        <v>1</v>
      </c>
      <c r="F870" s="243" t="s">
        <v>148</v>
      </c>
      <c r="G870" s="241"/>
      <c r="H870" s="244">
        <v>2</v>
      </c>
      <c r="I870" s="245"/>
      <c r="J870" s="241"/>
      <c r="K870" s="241"/>
      <c r="L870" s="246"/>
      <c r="M870" s="247"/>
      <c r="N870" s="248"/>
      <c r="O870" s="248"/>
      <c r="P870" s="248"/>
      <c r="Q870" s="248"/>
      <c r="R870" s="248"/>
      <c r="S870" s="248"/>
      <c r="T870" s="249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50" t="s">
        <v>150</v>
      </c>
      <c r="AU870" s="250" t="s">
        <v>148</v>
      </c>
      <c r="AV870" s="14" t="s">
        <v>148</v>
      </c>
      <c r="AW870" s="14" t="s">
        <v>30</v>
      </c>
      <c r="AX870" s="14" t="s">
        <v>81</v>
      </c>
      <c r="AY870" s="250" t="s">
        <v>140</v>
      </c>
    </row>
    <row r="871" s="2" customFormat="1" ht="16.5" customHeight="1">
      <c r="A871" s="38"/>
      <c r="B871" s="39"/>
      <c r="C871" s="262" t="s">
        <v>1110</v>
      </c>
      <c r="D871" s="262" t="s">
        <v>154</v>
      </c>
      <c r="E871" s="263" t="s">
        <v>1111</v>
      </c>
      <c r="F871" s="264" t="s">
        <v>1112</v>
      </c>
      <c r="G871" s="265" t="s">
        <v>162</v>
      </c>
      <c r="H871" s="266">
        <v>4</v>
      </c>
      <c r="I871" s="267"/>
      <c r="J871" s="268">
        <f>ROUND(I871*H871,2)</f>
        <v>0</v>
      </c>
      <c r="K871" s="269"/>
      <c r="L871" s="270"/>
      <c r="M871" s="271" t="s">
        <v>1</v>
      </c>
      <c r="N871" s="272" t="s">
        <v>39</v>
      </c>
      <c r="O871" s="91"/>
      <c r="P871" s="225">
        <f>O871*H871</f>
        <v>0</v>
      </c>
      <c r="Q871" s="225">
        <v>4.0000000000000003E-05</v>
      </c>
      <c r="R871" s="225">
        <f>Q871*H871</f>
        <v>0.00016000000000000001</v>
      </c>
      <c r="S871" s="225">
        <v>0</v>
      </c>
      <c r="T871" s="226">
        <f>S871*H871</f>
        <v>0</v>
      </c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R871" s="227" t="s">
        <v>359</v>
      </c>
      <c r="AT871" s="227" t="s">
        <v>154</v>
      </c>
      <c r="AU871" s="227" t="s">
        <v>148</v>
      </c>
      <c r="AY871" s="17" t="s">
        <v>140</v>
      </c>
      <c r="BE871" s="228">
        <f>IF(N871="základní",J871,0)</f>
        <v>0</v>
      </c>
      <c r="BF871" s="228">
        <f>IF(N871="snížená",J871,0)</f>
        <v>0</v>
      </c>
      <c r="BG871" s="228">
        <f>IF(N871="zákl. přenesená",J871,0)</f>
        <v>0</v>
      </c>
      <c r="BH871" s="228">
        <f>IF(N871="sníž. přenesená",J871,0)</f>
        <v>0</v>
      </c>
      <c r="BI871" s="228">
        <f>IF(N871="nulová",J871,0)</f>
        <v>0</v>
      </c>
      <c r="BJ871" s="17" t="s">
        <v>148</v>
      </c>
      <c r="BK871" s="228">
        <f>ROUND(I871*H871,2)</f>
        <v>0</v>
      </c>
      <c r="BL871" s="17" t="s">
        <v>447</v>
      </c>
      <c r="BM871" s="227" t="s">
        <v>1113</v>
      </c>
    </row>
    <row r="872" s="13" customFormat="1">
      <c r="A872" s="13"/>
      <c r="B872" s="229"/>
      <c r="C872" s="230"/>
      <c r="D872" s="231" t="s">
        <v>150</v>
      </c>
      <c r="E872" s="232" t="s">
        <v>1</v>
      </c>
      <c r="F872" s="233" t="s">
        <v>1114</v>
      </c>
      <c r="G872" s="230"/>
      <c r="H872" s="232" t="s">
        <v>1</v>
      </c>
      <c r="I872" s="234"/>
      <c r="J872" s="230"/>
      <c r="K872" s="230"/>
      <c r="L872" s="235"/>
      <c r="M872" s="236"/>
      <c r="N872" s="237"/>
      <c r="O872" s="237"/>
      <c r="P872" s="237"/>
      <c r="Q872" s="237"/>
      <c r="R872" s="237"/>
      <c r="S872" s="237"/>
      <c r="T872" s="238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9" t="s">
        <v>150</v>
      </c>
      <c r="AU872" s="239" t="s">
        <v>148</v>
      </c>
      <c r="AV872" s="13" t="s">
        <v>81</v>
      </c>
      <c r="AW872" s="13" t="s">
        <v>30</v>
      </c>
      <c r="AX872" s="13" t="s">
        <v>73</v>
      </c>
      <c r="AY872" s="239" t="s">
        <v>140</v>
      </c>
    </row>
    <row r="873" s="14" customFormat="1">
      <c r="A873" s="14"/>
      <c r="B873" s="240"/>
      <c r="C873" s="241"/>
      <c r="D873" s="231" t="s">
        <v>150</v>
      </c>
      <c r="E873" s="242" t="s">
        <v>1</v>
      </c>
      <c r="F873" s="243" t="s">
        <v>147</v>
      </c>
      <c r="G873" s="241"/>
      <c r="H873" s="244">
        <v>4</v>
      </c>
      <c r="I873" s="245"/>
      <c r="J873" s="241"/>
      <c r="K873" s="241"/>
      <c r="L873" s="246"/>
      <c r="M873" s="247"/>
      <c r="N873" s="248"/>
      <c r="O873" s="248"/>
      <c r="P873" s="248"/>
      <c r="Q873" s="248"/>
      <c r="R873" s="248"/>
      <c r="S873" s="248"/>
      <c r="T873" s="249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50" t="s">
        <v>150</v>
      </c>
      <c r="AU873" s="250" t="s">
        <v>148</v>
      </c>
      <c r="AV873" s="14" t="s">
        <v>148</v>
      </c>
      <c r="AW873" s="14" t="s">
        <v>30</v>
      </c>
      <c r="AX873" s="14" t="s">
        <v>81</v>
      </c>
      <c r="AY873" s="250" t="s">
        <v>140</v>
      </c>
    </row>
    <row r="874" s="2" customFormat="1" ht="24.15" customHeight="1">
      <c r="A874" s="38"/>
      <c r="B874" s="39"/>
      <c r="C874" s="215" t="s">
        <v>1115</v>
      </c>
      <c r="D874" s="215" t="s">
        <v>143</v>
      </c>
      <c r="E874" s="216" t="s">
        <v>1116</v>
      </c>
      <c r="F874" s="217" t="s">
        <v>1117</v>
      </c>
      <c r="G874" s="218" t="s">
        <v>162</v>
      </c>
      <c r="H874" s="219">
        <v>4</v>
      </c>
      <c r="I874" s="220"/>
      <c r="J874" s="221">
        <f>ROUND(I874*H874,2)</f>
        <v>0</v>
      </c>
      <c r="K874" s="222"/>
      <c r="L874" s="44"/>
      <c r="M874" s="223" t="s">
        <v>1</v>
      </c>
      <c r="N874" s="224" t="s">
        <v>39</v>
      </c>
      <c r="O874" s="91"/>
      <c r="P874" s="225">
        <f>O874*H874</f>
        <v>0</v>
      </c>
      <c r="Q874" s="225">
        <v>0</v>
      </c>
      <c r="R874" s="225">
        <f>Q874*H874</f>
        <v>0</v>
      </c>
      <c r="S874" s="225">
        <v>0</v>
      </c>
      <c r="T874" s="226">
        <f>S874*H874</f>
        <v>0</v>
      </c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R874" s="227" t="s">
        <v>447</v>
      </c>
      <c r="AT874" s="227" t="s">
        <v>143</v>
      </c>
      <c r="AU874" s="227" t="s">
        <v>148</v>
      </c>
      <c r="AY874" s="17" t="s">
        <v>140</v>
      </c>
      <c r="BE874" s="228">
        <f>IF(N874="základní",J874,0)</f>
        <v>0</v>
      </c>
      <c r="BF874" s="228">
        <f>IF(N874="snížená",J874,0)</f>
        <v>0</v>
      </c>
      <c r="BG874" s="228">
        <f>IF(N874="zákl. přenesená",J874,0)</f>
        <v>0</v>
      </c>
      <c r="BH874" s="228">
        <f>IF(N874="sníž. přenesená",J874,0)</f>
        <v>0</v>
      </c>
      <c r="BI874" s="228">
        <f>IF(N874="nulová",J874,0)</f>
        <v>0</v>
      </c>
      <c r="BJ874" s="17" t="s">
        <v>148</v>
      </c>
      <c r="BK874" s="228">
        <f>ROUND(I874*H874,2)</f>
        <v>0</v>
      </c>
      <c r="BL874" s="17" t="s">
        <v>447</v>
      </c>
      <c r="BM874" s="227" t="s">
        <v>1118</v>
      </c>
    </row>
    <row r="875" s="13" customFormat="1">
      <c r="A875" s="13"/>
      <c r="B875" s="229"/>
      <c r="C875" s="230"/>
      <c r="D875" s="231" t="s">
        <v>150</v>
      </c>
      <c r="E875" s="232" t="s">
        <v>1</v>
      </c>
      <c r="F875" s="233" t="s">
        <v>1027</v>
      </c>
      <c r="G875" s="230"/>
      <c r="H875" s="232" t="s">
        <v>1</v>
      </c>
      <c r="I875" s="234"/>
      <c r="J875" s="230"/>
      <c r="K875" s="230"/>
      <c r="L875" s="235"/>
      <c r="M875" s="236"/>
      <c r="N875" s="237"/>
      <c r="O875" s="237"/>
      <c r="P875" s="237"/>
      <c r="Q875" s="237"/>
      <c r="R875" s="237"/>
      <c r="S875" s="237"/>
      <c r="T875" s="238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39" t="s">
        <v>150</v>
      </c>
      <c r="AU875" s="239" t="s">
        <v>148</v>
      </c>
      <c r="AV875" s="13" t="s">
        <v>81</v>
      </c>
      <c r="AW875" s="13" t="s">
        <v>30</v>
      </c>
      <c r="AX875" s="13" t="s">
        <v>73</v>
      </c>
      <c r="AY875" s="239" t="s">
        <v>140</v>
      </c>
    </row>
    <row r="876" s="14" customFormat="1">
      <c r="A876" s="14"/>
      <c r="B876" s="240"/>
      <c r="C876" s="241"/>
      <c r="D876" s="231" t="s">
        <v>150</v>
      </c>
      <c r="E876" s="242" t="s">
        <v>1</v>
      </c>
      <c r="F876" s="243" t="s">
        <v>148</v>
      </c>
      <c r="G876" s="241"/>
      <c r="H876" s="244">
        <v>2</v>
      </c>
      <c r="I876" s="245"/>
      <c r="J876" s="241"/>
      <c r="K876" s="241"/>
      <c r="L876" s="246"/>
      <c r="M876" s="247"/>
      <c r="N876" s="248"/>
      <c r="O876" s="248"/>
      <c r="P876" s="248"/>
      <c r="Q876" s="248"/>
      <c r="R876" s="248"/>
      <c r="S876" s="248"/>
      <c r="T876" s="249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50" t="s">
        <v>150</v>
      </c>
      <c r="AU876" s="250" t="s">
        <v>148</v>
      </c>
      <c r="AV876" s="14" t="s">
        <v>148</v>
      </c>
      <c r="AW876" s="14" t="s">
        <v>30</v>
      </c>
      <c r="AX876" s="14" t="s">
        <v>73</v>
      </c>
      <c r="AY876" s="250" t="s">
        <v>140</v>
      </c>
    </row>
    <row r="877" s="13" customFormat="1">
      <c r="A877" s="13"/>
      <c r="B877" s="229"/>
      <c r="C877" s="230"/>
      <c r="D877" s="231" t="s">
        <v>150</v>
      </c>
      <c r="E877" s="232" t="s">
        <v>1</v>
      </c>
      <c r="F877" s="233" t="s">
        <v>225</v>
      </c>
      <c r="G877" s="230"/>
      <c r="H877" s="232" t="s">
        <v>1</v>
      </c>
      <c r="I877" s="234"/>
      <c r="J877" s="230"/>
      <c r="K877" s="230"/>
      <c r="L877" s="235"/>
      <c r="M877" s="236"/>
      <c r="N877" s="237"/>
      <c r="O877" s="237"/>
      <c r="P877" s="237"/>
      <c r="Q877" s="237"/>
      <c r="R877" s="237"/>
      <c r="S877" s="237"/>
      <c r="T877" s="238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39" t="s">
        <v>150</v>
      </c>
      <c r="AU877" s="239" t="s">
        <v>148</v>
      </c>
      <c r="AV877" s="13" t="s">
        <v>81</v>
      </c>
      <c r="AW877" s="13" t="s">
        <v>30</v>
      </c>
      <c r="AX877" s="13" t="s">
        <v>73</v>
      </c>
      <c r="AY877" s="239" t="s">
        <v>140</v>
      </c>
    </row>
    <row r="878" s="14" customFormat="1">
      <c r="A878" s="14"/>
      <c r="B878" s="240"/>
      <c r="C878" s="241"/>
      <c r="D878" s="231" t="s">
        <v>150</v>
      </c>
      <c r="E878" s="242" t="s">
        <v>1</v>
      </c>
      <c r="F878" s="243" t="s">
        <v>148</v>
      </c>
      <c r="G878" s="241"/>
      <c r="H878" s="244">
        <v>2</v>
      </c>
      <c r="I878" s="245"/>
      <c r="J878" s="241"/>
      <c r="K878" s="241"/>
      <c r="L878" s="246"/>
      <c r="M878" s="247"/>
      <c r="N878" s="248"/>
      <c r="O878" s="248"/>
      <c r="P878" s="248"/>
      <c r="Q878" s="248"/>
      <c r="R878" s="248"/>
      <c r="S878" s="248"/>
      <c r="T878" s="249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0" t="s">
        <v>150</v>
      </c>
      <c r="AU878" s="250" t="s">
        <v>148</v>
      </c>
      <c r="AV878" s="14" t="s">
        <v>148</v>
      </c>
      <c r="AW878" s="14" t="s">
        <v>30</v>
      </c>
      <c r="AX878" s="14" t="s">
        <v>73</v>
      </c>
      <c r="AY878" s="250" t="s">
        <v>140</v>
      </c>
    </row>
    <row r="879" s="15" customFormat="1">
      <c r="A879" s="15"/>
      <c r="B879" s="251"/>
      <c r="C879" s="252"/>
      <c r="D879" s="231" t="s">
        <v>150</v>
      </c>
      <c r="E879" s="253" t="s">
        <v>1</v>
      </c>
      <c r="F879" s="254" t="s">
        <v>153</v>
      </c>
      <c r="G879" s="252"/>
      <c r="H879" s="255">
        <v>4</v>
      </c>
      <c r="I879" s="256"/>
      <c r="J879" s="252"/>
      <c r="K879" s="252"/>
      <c r="L879" s="257"/>
      <c r="M879" s="258"/>
      <c r="N879" s="259"/>
      <c r="O879" s="259"/>
      <c r="P879" s="259"/>
      <c r="Q879" s="259"/>
      <c r="R879" s="259"/>
      <c r="S879" s="259"/>
      <c r="T879" s="260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T879" s="261" t="s">
        <v>150</v>
      </c>
      <c r="AU879" s="261" t="s">
        <v>148</v>
      </c>
      <c r="AV879" s="15" t="s">
        <v>147</v>
      </c>
      <c r="AW879" s="15" t="s">
        <v>30</v>
      </c>
      <c r="AX879" s="15" t="s">
        <v>81</v>
      </c>
      <c r="AY879" s="261" t="s">
        <v>140</v>
      </c>
    </row>
    <row r="880" s="2" customFormat="1" ht="24.15" customHeight="1">
      <c r="A880" s="38"/>
      <c r="B880" s="39"/>
      <c r="C880" s="262" t="s">
        <v>1119</v>
      </c>
      <c r="D880" s="262" t="s">
        <v>154</v>
      </c>
      <c r="E880" s="263" t="s">
        <v>1120</v>
      </c>
      <c r="F880" s="264" t="s">
        <v>1121</v>
      </c>
      <c r="G880" s="265" t="s">
        <v>162</v>
      </c>
      <c r="H880" s="266">
        <v>4</v>
      </c>
      <c r="I880" s="267"/>
      <c r="J880" s="268">
        <f>ROUND(I880*H880,2)</f>
        <v>0</v>
      </c>
      <c r="K880" s="269"/>
      <c r="L880" s="270"/>
      <c r="M880" s="271" t="s">
        <v>1</v>
      </c>
      <c r="N880" s="272" t="s">
        <v>39</v>
      </c>
      <c r="O880" s="91"/>
      <c r="P880" s="225">
        <f>O880*H880</f>
        <v>0</v>
      </c>
      <c r="Q880" s="225">
        <v>4.0000000000000003E-05</v>
      </c>
      <c r="R880" s="225">
        <f>Q880*H880</f>
        <v>0.00016000000000000001</v>
      </c>
      <c r="S880" s="225">
        <v>0</v>
      </c>
      <c r="T880" s="226">
        <f>S880*H880</f>
        <v>0</v>
      </c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R880" s="227" t="s">
        <v>359</v>
      </c>
      <c r="AT880" s="227" t="s">
        <v>154</v>
      </c>
      <c r="AU880" s="227" t="s">
        <v>148</v>
      </c>
      <c r="AY880" s="17" t="s">
        <v>140</v>
      </c>
      <c r="BE880" s="228">
        <f>IF(N880="základní",J880,0)</f>
        <v>0</v>
      </c>
      <c r="BF880" s="228">
        <f>IF(N880="snížená",J880,0)</f>
        <v>0</v>
      </c>
      <c r="BG880" s="228">
        <f>IF(N880="zákl. přenesená",J880,0)</f>
        <v>0</v>
      </c>
      <c r="BH880" s="228">
        <f>IF(N880="sníž. přenesená",J880,0)</f>
        <v>0</v>
      </c>
      <c r="BI880" s="228">
        <f>IF(N880="nulová",J880,0)</f>
        <v>0</v>
      </c>
      <c r="BJ880" s="17" t="s">
        <v>148</v>
      </c>
      <c r="BK880" s="228">
        <f>ROUND(I880*H880,2)</f>
        <v>0</v>
      </c>
      <c r="BL880" s="17" t="s">
        <v>447</v>
      </c>
      <c r="BM880" s="227" t="s">
        <v>1122</v>
      </c>
    </row>
    <row r="881" s="13" customFormat="1">
      <c r="A881" s="13"/>
      <c r="B881" s="229"/>
      <c r="C881" s="230"/>
      <c r="D881" s="231" t="s">
        <v>150</v>
      </c>
      <c r="E881" s="232" t="s">
        <v>1</v>
      </c>
      <c r="F881" s="233" t="s">
        <v>1027</v>
      </c>
      <c r="G881" s="230"/>
      <c r="H881" s="232" t="s">
        <v>1</v>
      </c>
      <c r="I881" s="234"/>
      <c r="J881" s="230"/>
      <c r="K881" s="230"/>
      <c r="L881" s="235"/>
      <c r="M881" s="236"/>
      <c r="N881" s="237"/>
      <c r="O881" s="237"/>
      <c r="P881" s="237"/>
      <c r="Q881" s="237"/>
      <c r="R881" s="237"/>
      <c r="S881" s="237"/>
      <c r="T881" s="238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9" t="s">
        <v>150</v>
      </c>
      <c r="AU881" s="239" t="s">
        <v>148</v>
      </c>
      <c r="AV881" s="13" t="s">
        <v>81</v>
      </c>
      <c r="AW881" s="13" t="s">
        <v>30</v>
      </c>
      <c r="AX881" s="13" t="s">
        <v>73</v>
      </c>
      <c r="AY881" s="239" t="s">
        <v>140</v>
      </c>
    </row>
    <row r="882" s="14" customFormat="1">
      <c r="A882" s="14"/>
      <c r="B882" s="240"/>
      <c r="C882" s="241"/>
      <c r="D882" s="231" t="s">
        <v>150</v>
      </c>
      <c r="E882" s="242" t="s">
        <v>1</v>
      </c>
      <c r="F882" s="243" t="s">
        <v>148</v>
      </c>
      <c r="G882" s="241"/>
      <c r="H882" s="244">
        <v>2</v>
      </c>
      <c r="I882" s="245"/>
      <c r="J882" s="241"/>
      <c r="K882" s="241"/>
      <c r="L882" s="246"/>
      <c r="M882" s="247"/>
      <c r="N882" s="248"/>
      <c r="O882" s="248"/>
      <c r="P882" s="248"/>
      <c r="Q882" s="248"/>
      <c r="R882" s="248"/>
      <c r="S882" s="248"/>
      <c r="T882" s="249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50" t="s">
        <v>150</v>
      </c>
      <c r="AU882" s="250" t="s">
        <v>148</v>
      </c>
      <c r="AV882" s="14" t="s">
        <v>148</v>
      </c>
      <c r="AW882" s="14" t="s">
        <v>30</v>
      </c>
      <c r="AX882" s="14" t="s">
        <v>73</v>
      </c>
      <c r="AY882" s="250" t="s">
        <v>140</v>
      </c>
    </row>
    <row r="883" s="13" customFormat="1">
      <c r="A883" s="13"/>
      <c r="B883" s="229"/>
      <c r="C883" s="230"/>
      <c r="D883" s="231" t="s">
        <v>150</v>
      </c>
      <c r="E883" s="232" t="s">
        <v>1</v>
      </c>
      <c r="F883" s="233" t="s">
        <v>225</v>
      </c>
      <c r="G883" s="230"/>
      <c r="H883" s="232" t="s">
        <v>1</v>
      </c>
      <c r="I883" s="234"/>
      <c r="J883" s="230"/>
      <c r="K883" s="230"/>
      <c r="L883" s="235"/>
      <c r="M883" s="236"/>
      <c r="N883" s="237"/>
      <c r="O883" s="237"/>
      <c r="P883" s="237"/>
      <c r="Q883" s="237"/>
      <c r="R883" s="237"/>
      <c r="S883" s="237"/>
      <c r="T883" s="238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9" t="s">
        <v>150</v>
      </c>
      <c r="AU883" s="239" t="s">
        <v>148</v>
      </c>
      <c r="AV883" s="13" t="s">
        <v>81</v>
      </c>
      <c r="AW883" s="13" t="s">
        <v>30</v>
      </c>
      <c r="AX883" s="13" t="s">
        <v>73</v>
      </c>
      <c r="AY883" s="239" t="s">
        <v>140</v>
      </c>
    </row>
    <row r="884" s="14" customFormat="1">
      <c r="A884" s="14"/>
      <c r="B884" s="240"/>
      <c r="C884" s="241"/>
      <c r="D884" s="231" t="s">
        <v>150</v>
      </c>
      <c r="E884" s="242" t="s">
        <v>1</v>
      </c>
      <c r="F884" s="243" t="s">
        <v>148</v>
      </c>
      <c r="G884" s="241"/>
      <c r="H884" s="244">
        <v>2</v>
      </c>
      <c r="I884" s="245"/>
      <c r="J884" s="241"/>
      <c r="K884" s="241"/>
      <c r="L884" s="246"/>
      <c r="M884" s="247"/>
      <c r="N884" s="248"/>
      <c r="O884" s="248"/>
      <c r="P884" s="248"/>
      <c r="Q884" s="248"/>
      <c r="R884" s="248"/>
      <c r="S884" s="248"/>
      <c r="T884" s="249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50" t="s">
        <v>150</v>
      </c>
      <c r="AU884" s="250" t="s">
        <v>148</v>
      </c>
      <c r="AV884" s="14" t="s">
        <v>148</v>
      </c>
      <c r="AW884" s="14" t="s">
        <v>30</v>
      </c>
      <c r="AX884" s="14" t="s">
        <v>73</v>
      </c>
      <c r="AY884" s="250" t="s">
        <v>140</v>
      </c>
    </row>
    <row r="885" s="15" customFormat="1">
      <c r="A885" s="15"/>
      <c r="B885" s="251"/>
      <c r="C885" s="252"/>
      <c r="D885" s="231" t="s">
        <v>150</v>
      </c>
      <c r="E885" s="253" t="s">
        <v>1</v>
      </c>
      <c r="F885" s="254" t="s">
        <v>153</v>
      </c>
      <c r="G885" s="252"/>
      <c r="H885" s="255">
        <v>4</v>
      </c>
      <c r="I885" s="256"/>
      <c r="J885" s="252"/>
      <c r="K885" s="252"/>
      <c r="L885" s="257"/>
      <c r="M885" s="258"/>
      <c r="N885" s="259"/>
      <c r="O885" s="259"/>
      <c r="P885" s="259"/>
      <c r="Q885" s="259"/>
      <c r="R885" s="259"/>
      <c r="S885" s="259"/>
      <c r="T885" s="260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T885" s="261" t="s">
        <v>150</v>
      </c>
      <c r="AU885" s="261" t="s">
        <v>148</v>
      </c>
      <c r="AV885" s="15" t="s">
        <v>147</v>
      </c>
      <c r="AW885" s="15" t="s">
        <v>30</v>
      </c>
      <c r="AX885" s="15" t="s">
        <v>81</v>
      </c>
      <c r="AY885" s="261" t="s">
        <v>140</v>
      </c>
    </row>
    <row r="886" s="2" customFormat="1" ht="16.5" customHeight="1">
      <c r="A886" s="38"/>
      <c r="B886" s="39"/>
      <c r="C886" s="262" t="s">
        <v>1123</v>
      </c>
      <c r="D886" s="262" t="s">
        <v>154</v>
      </c>
      <c r="E886" s="263" t="s">
        <v>1124</v>
      </c>
      <c r="F886" s="264" t="s">
        <v>1125</v>
      </c>
      <c r="G886" s="265" t="s">
        <v>162</v>
      </c>
      <c r="H886" s="266">
        <v>4</v>
      </c>
      <c r="I886" s="267"/>
      <c r="J886" s="268">
        <f>ROUND(I886*H886,2)</f>
        <v>0</v>
      </c>
      <c r="K886" s="269"/>
      <c r="L886" s="270"/>
      <c r="M886" s="271" t="s">
        <v>1</v>
      </c>
      <c r="N886" s="272" t="s">
        <v>39</v>
      </c>
      <c r="O886" s="91"/>
      <c r="P886" s="225">
        <f>O886*H886</f>
        <v>0</v>
      </c>
      <c r="Q886" s="225">
        <v>5.0000000000000002E-05</v>
      </c>
      <c r="R886" s="225">
        <f>Q886*H886</f>
        <v>0.00020000000000000001</v>
      </c>
      <c r="S886" s="225">
        <v>0</v>
      </c>
      <c r="T886" s="226">
        <f>S886*H886</f>
        <v>0</v>
      </c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R886" s="227" t="s">
        <v>359</v>
      </c>
      <c r="AT886" s="227" t="s">
        <v>154</v>
      </c>
      <c r="AU886" s="227" t="s">
        <v>148</v>
      </c>
      <c r="AY886" s="17" t="s">
        <v>140</v>
      </c>
      <c r="BE886" s="228">
        <f>IF(N886="základní",J886,0)</f>
        <v>0</v>
      </c>
      <c r="BF886" s="228">
        <f>IF(N886="snížená",J886,0)</f>
        <v>0</v>
      </c>
      <c r="BG886" s="228">
        <f>IF(N886="zákl. přenesená",J886,0)</f>
        <v>0</v>
      </c>
      <c r="BH886" s="228">
        <f>IF(N886="sníž. přenesená",J886,0)</f>
        <v>0</v>
      </c>
      <c r="BI886" s="228">
        <f>IF(N886="nulová",J886,0)</f>
        <v>0</v>
      </c>
      <c r="BJ886" s="17" t="s">
        <v>148</v>
      </c>
      <c r="BK886" s="228">
        <f>ROUND(I886*H886,2)</f>
        <v>0</v>
      </c>
      <c r="BL886" s="17" t="s">
        <v>447</v>
      </c>
      <c r="BM886" s="227" t="s">
        <v>1126</v>
      </c>
    </row>
    <row r="887" s="13" customFormat="1">
      <c r="A887" s="13"/>
      <c r="B887" s="229"/>
      <c r="C887" s="230"/>
      <c r="D887" s="231" t="s">
        <v>150</v>
      </c>
      <c r="E887" s="232" t="s">
        <v>1</v>
      </c>
      <c r="F887" s="233" t="s">
        <v>1027</v>
      </c>
      <c r="G887" s="230"/>
      <c r="H887" s="232" t="s">
        <v>1</v>
      </c>
      <c r="I887" s="234"/>
      <c r="J887" s="230"/>
      <c r="K887" s="230"/>
      <c r="L887" s="235"/>
      <c r="M887" s="236"/>
      <c r="N887" s="237"/>
      <c r="O887" s="237"/>
      <c r="P887" s="237"/>
      <c r="Q887" s="237"/>
      <c r="R887" s="237"/>
      <c r="S887" s="237"/>
      <c r="T887" s="238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9" t="s">
        <v>150</v>
      </c>
      <c r="AU887" s="239" t="s">
        <v>148</v>
      </c>
      <c r="AV887" s="13" t="s">
        <v>81</v>
      </c>
      <c r="AW887" s="13" t="s">
        <v>30</v>
      </c>
      <c r="AX887" s="13" t="s">
        <v>73</v>
      </c>
      <c r="AY887" s="239" t="s">
        <v>140</v>
      </c>
    </row>
    <row r="888" s="14" customFormat="1">
      <c r="A888" s="14"/>
      <c r="B888" s="240"/>
      <c r="C888" s="241"/>
      <c r="D888" s="231" t="s">
        <v>150</v>
      </c>
      <c r="E888" s="242" t="s">
        <v>1</v>
      </c>
      <c r="F888" s="243" t="s">
        <v>148</v>
      </c>
      <c r="G888" s="241"/>
      <c r="H888" s="244">
        <v>2</v>
      </c>
      <c r="I888" s="245"/>
      <c r="J888" s="241"/>
      <c r="K888" s="241"/>
      <c r="L888" s="246"/>
      <c r="M888" s="247"/>
      <c r="N888" s="248"/>
      <c r="O888" s="248"/>
      <c r="P888" s="248"/>
      <c r="Q888" s="248"/>
      <c r="R888" s="248"/>
      <c r="S888" s="248"/>
      <c r="T888" s="249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50" t="s">
        <v>150</v>
      </c>
      <c r="AU888" s="250" t="s">
        <v>148</v>
      </c>
      <c r="AV888" s="14" t="s">
        <v>148</v>
      </c>
      <c r="AW888" s="14" t="s">
        <v>30</v>
      </c>
      <c r="AX888" s="14" t="s">
        <v>73</v>
      </c>
      <c r="AY888" s="250" t="s">
        <v>140</v>
      </c>
    </row>
    <row r="889" s="13" customFormat="1">
      <c r="A889" s="13"/>
      <c r="B889" s="229"/>
      <c r="C889" s="230"/>
      <c r="D889" s="231" t="s">
        <v>150</v>
      </c>
      <c r="E889" s="232" t="s">
        <v>1</v>
      </c>
      <c r="F889" s="233" t="s">
        <v>225</v>
      </c>
      <c r="G889" s="230"/>
      <c r="H889" s="232" t="s">
        <v>1</v>
      </c>
      <c r="I889" s="234"/>
      <c r="J889" s="230"/>
      <c r="K889" s="230"/>
      <c r="L889" s="235"/>
      <c r="M889" s="236"/>
      <c r="N889" s="237"/>
      <c r="O889" s="237"/>
      <c r="P889" s="237"/>
      <c r="Q889" s="237"/>
      <c r="R889" s="237"/>
      <c r="S889" s="237"/>
      <c r="T889" s="238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9" t="s">
        <v>150</v>
      </c>
      <c r="AU889" s="239" t="s">
        <v>148</v>
      </c>
      <c r="AV889" s="13" t="s">
        <v>81</v>
      </c>
      <c r="AW889" s="13" t="s">
        <v>30</v>
      </c>
      <c r="AX889" s="13" t="s">
        <v>73</v>
      </c>
      <c r="AY889" s="239" t="s">
        <v>140</v>
      </c>
    </row>
    <row r="890" s="14" customFormat="1">
      <c r="A890" s="14"/>
      <c r="B890" s="240"/>
      <c r="C890" s="241"/>
      <c r="D890" s="231" t="s">
        <v>150</v>
      </c>
      <c r="E890" s="242" t="s">
        <v>1</v>
      </c>
      <c r="F890" s="243" t="s">
        <v>148</v>
      </c>
      <c r="G890" s="241"/>
      <c r="H890" s="244">
        <v>2</v>
      </c>
      <c r="I890" s="245"/>
      <c r="J890" s="241"/>
      <c r="K890" s="241"/>
      <c r="L890" s="246"/>
      <c r="M890" s="247"/>
      <c r="N890" s="248"/>
      <c r="O890" s="248"/>
      <c r="P890" s="248"/>
      <c r="Q890" s="248"/>
      <c r="R890" s="248"/>
      <c r="S890" s="248"/>
      <c r="T890" s="249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50" t="s">
        <v>150</v>
      </c>
      <c r="AU890" s="250" t="s">
        <v>148</v>
      </c>
      <c r="AV890" s="14" t="s">
        <v>148</v>
      </c>
      <c r="AW890" s="14" t="s">
        <v>30</v>
      </c>
      <c r="AX890" s="14" t="s">
        <v>73</v>
      </c>
      <c r="AY890" s="250" t="s">
        <v>140</v>
      </c>
    </row>
    <row r="891" s="15" customFormat="1">
      <c r="A891" s="15"/>
      <c r="B891" s="251"/>
      <c r="C891" s="252"/>
      <c r="D891" s="231" t="s">
        <v>150</v>
      </c>
      <c r="E891" s="253" t="s">
        <v>1</v>
      </c>
      <c r="F891" s="254" t="s">
        <v>153</v>
      </c>
      <c r="G891" s="252"/>
      <c r="H891" s="255">
        <v>4</v>
      </c>
      <c r="I891" s="256"/>
      <c r="J891" s="252"/>
      <c r="K891" s="252"/>
      <c r="L891" s="257"/>
      <c r="M891" s="258"/>
      <c r="N891" s="259"/>
      <c r="O891" s="259"/>
      <c r="P891" s="259"/>
      <c r="Q891" s="259"/>
      <c r="R891" s="259"/>
      <c r="S891" s="259"/>
      <c r="T891" s="260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T891" s="261" t="s">
        <v>150</v>
      </c>
      <c r="AU891" s="261" t="s">
        <v>148</v>
      </c>
      <c r="AV891" s="15" t="s">
        <v>147</v>
      </c>
      <c r="AW891" s="15" t="s">
        <v>30</v>
      </c>
      <c r="AX891" s="15" t="s">
        <v>81</v>
      </c>
      <c r="AY891" s="261" t="s">
        <v>140</v>
      </c>
    </row>
    <row r="892" s="2" customFormat="1" ht="33" customHeight="1">
      <c r="A892" s="38"/>
      <c r="B892" s="39"/>
      <c r="C892" s="215" t="s">
        <v>1127</v>
      </c>
      <c r="D892" s="215" t="s">
        <v>143</v>
      </c>
      <c r="E892" s="216" t="s">
        <v>1128</v>
      </c>
      <c r="F892" s="217" t="s">
        <v>1129</v>
      </c>
      <c r="G892" s="218" t="s">
        <v>162</v>
      </c>
      <c r="H892" s="219">
        <v>8</v>
      </c>
      <c r="I892" s="220"/>
      <c r="J892" s="221">
        <f>ROUND(I892*H892,2)</f>
        <v>0</v>
      </c>
      <c r="K892" s="222"/>
      <c r="L892" s="44"/>
      <c r="M892" s="223" t="s">
        <v>1</v>
      </c>
      <c r="N892" s="224" t="s">
        <v>39</v>
      </c>
      <c r="O892" s="91"/>
      <c r="P892" s="225">
        <f>O892*H892</f>
        <v>0</v>
      </c>
      <c r="Q892" s="225">
        <v>0</v>
      </c>
      <c r="R892" s="225">
        <f>Q892*H892</f>
        <v>0</v>
      </c>
      <c r="S892" s="225">
        <v>5.0000000000000002E-05</v>
      </c>
      <c r="T892" s="226">
        <f>S892*H892</f>
        <v>0.00040000000000000002</v>
      </c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R892" s="227" t="s">
        <v>447</v>
      </c>
      <c r="AT892" s="227" t="s">
        <v>143</v>
      </c>
      <c r="AU892" s="227" t="s">
        <v>148</v>
      </c>
      <c r="AY892" s="17" t="s">
        <v>140</v>
      </c>
      <c r="BE892" s="228">
        <f>IF(N892="základní",J892,0)</f>
        <v>0</v>
      </c>
      <c r="BF892" s="228">
        <f>IF(N892="snížená",J892,0)</f>
        <v>0</v>
      </c>
      <c r="BG892" s="228">
        <f>IF(N892="zákl. přenesená",J892,0)</f>
        <v>0</v>
      </c>
      <c r="BH892" s="228">
        <f>IF(N892="sníž. přenesená",J892,0)</f>
        <v>0</v>
      </c>
      <c r="BI892" s="228">
        <f>IF(N892="nulová",J892,0)</f>
        <v>0</v>
      </c>
      <c r="BJ892" s="17" t="s">
        <v>148</v>
      </c>
      <c r="BK892" s="228">
        <f>ROUND(I892*H892,2)</f>
        <v>0</v>
      </c>
      <c r="BL892" s="17" t="s">
        <v>447</v>
      </c>
      <c r="BM892" s="227" t="s">
        <v>1130</v>
      </c>
    </row>
    <row r="893" s="13" customFormat="1">
      <c r="A893" s="13"/>
      <c r="B893" s="229"/>
      <c r="C893" s="230"/>
      <c r="D893" s="231" t="s">
        <v>150</v>
      </c>
      <c r="E893" s="232" t="s">
        <v>1</v>
      </c>
      <c r="F893" s="233" t="s">
        <v>1027</v>
      </c>
      <c r="G893" s="230"/>
      <c r="H893" s="232" t="s">
        <v>1</v>
      </c>
      <c r="I893" s="234"/>
      <c r="J893" s="230"/>
      <c r="K893" s="230"/>
      <c r="L893" s="235"/>
      <c r="M893" s="236"/>
      <c r="N893" s="237"/>
      <c r="O893" s="237"/>
      <c r="P893" s="237"/>
      <c r="Q893" s="237"/>
      <c r="R893" s="237"/>
      <c r="S893" s="237"/>
      <c r="T893" s="238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9" t="s">
        <v>150</v>
      </c>
      <c r="AU893" s="239" t="s">
        <v>148</v>
      </c>
      <c r="AV893" s="13" t="s">
        <v>81</v>
      </c>
      <c r="AW893" s="13" t="s">
        <v>30</v>
      </c>
      <c r="AX893" s="13" t="s">
        <v>73</v>
      </c>
      <c r="AY893" s="239" t="s">
        <v>140</v>
      </c>
    </row>
    <row r="894" s="14" customFormat="1">
      <c r="A894" s="14"/>
      <c r="B894" s="240"/>
      <c r="C894" s="241"/>
      <c r="D894" s="231" t="s">
        <v>150</v>
      </c>
      <c r="E894" s="242" t="s">
        <v>1</v>
      </c>
      <c r="F894" s="243" t="s">
        <v>148</v>
      </c>
      <c r="G894" s="241"/>
      <c r="H894" s="244">
        <v>2</v>
      </c>
      <c r="I894" s="245"/>
      <c r="J894" s="241"/>
      <c r="K894" s="241"/>
      <c r="L894" s="246"/>
      <c r="M894" s="247"/>
      <c r="N894" s="248"/>
      <c r="O894" s="248"/>
      <c r="P894" s="248"/>
      <c r="Q894" s="248"/>
      <c r="R894" s="248"/>
      <c r="S894" s="248"/>
      <c r="T894" s="249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0" t="s">
        <v>150</v>
      </c>
      <c r="AU894" s="250" t="s">
        <v>148</v>
      </c>
      <c r="AV894" s="14" t="s">
        <v>148</v>
      </c>
      <c r="AW894" s="14" t="s">
        <v>30</v>
      </c>
      <c r="AX894" s="14" t="s">
        <v>73</v>
      </c>
      <c r="AY894" s="250" t="s">
        <v>140</v>
      </c>
    </row>
    <row r="895" s="13" customFormat="1">
      <c r="A895" s="13"/>
      <c r="B895" s="229"/>
      <c r="C895" s="230"/>
      <c r="D895" s="231" t="s">
        <v>150</v>
      </c>
      <c r="E895" s="232" t="s">
        <v>1</v>
      </c>
      <c r="F895" s="233" t="s">
        <v>469</v>
      </c>
      <c r="G895" s="230"/>
      <c r="H895" s="232" t="s">
        <v>1</v>
      </c>
      <c r="I895" s="234"/>
      <c r="J895" s="230"/>
      <c r="K895" s="230"/>
      <c r="L895" s="235"/>
      <c r="M895" s="236"/>
      <c r="N895" s="237"/>
      <c r="O895" s="237"/>
      <c r="P895" s="237"/>
      <c r="Q895" s="237"/>
      <c r="R895" s="237"/>
      <c r="S895" s="237"/>
      <c r="T895" s="238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9" t="s">
        <v>150</v>
      </c>
      <c r="AU895" s="239" t="s">
        <v>148</v>
      </c>
      <c r="AV895" s="13" t="s">
        <v>81</v>
      </c>
      <c r="AW895" s="13" t="s">
        <v>30</v>
      </c>
      <c r="AX895" s="13" t="s">
        <v>73</v>
      </c>
      <c r="AY895" s="239" t="s">
        <v>140</v>
      </c>
    </row>
    <row r="896" s="14" customFormat="1">
      <c r="A896" s="14"/>
      <c r="B896" s="240"/>
      <c r="C896" s="241"/>
      <c r="D896" s="231" t="s">
        <v>150</v>
      </c>
      <c r="E896" s="242" t="s">
        <v>1</v>
      </c>
      <c r="F896" s="243" t="s">
        <v>81</v>
      </c>
      <c r="G896" s="241"/>
      <c r="H896" s="244">
        <v>1</v>
      </c>
      <c r="I896" s="245"/>
      <c r="J896" s="241"/>
      <c r="K896" s="241"/>
      <c r="L896" s="246"/>
      <c r="M896" s="247"/>
      <c r="N896" s="248"/>
      <c r="O896" s="248"/>
      <c r="P896" s="248"/>
      <c r="Q896" s="248"/>
      <c r="R896" s="248"/>
      <c r="S896" s="248"/>
      <c r="T896" s="249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0" t="s">
        <v>150</v>
      </c>
      <c r="AU896" s="250" t="s">
        <v>148</v>
      </c>
      <c r="AV896" s="14" t="s">
        <v>148</v>
      </c>
      <c r="AW896" s="14" t="s">
        <v>30</v>
      </c>
      <c r="AX896" s="14" t="s">
        <v>73</v>
      </c>
      <c r="AY896" s="250" t="s">
        <v>140</v>
      </c>
    </row>
    <row r="897" s="13" customFormat="1">
      <c r="A897" s="13"/>
      <c r="B897" s="229"/>
      <c r="C897" s="230"/>
      <c r="D897" s="231" t="s">
        <v>150</v>
      </c>
      <c r="E897" s="232" t="s">
        <v>1</v>
      </c>
      <c r="F897" s="233" t="s">
        <v>1029</v>
      </c>
      <c r="G897" s="230"/>
      <c r="H897" s="232" t="s">
        <v>1</v>
      </c>
      <c r="I897" s="234"/>
      <c r="J897" s="230"/>
      <c r="K897" s="230"/>
      <c r="L897" s="235"/>
      <c r="M897" s="236"/>
      <c r="N897" s="237"/>
      <c r="O897" s="237"/>
      <c r="P897" s="237"/>
      <c r="Q897" s="237"/>
      <c r="R897" s="237"/>
      <c r="S897" s="237"/>
      <c r="T897" s="238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9" t="s">
        <v>150</v>
      </c>
      <c r="AU897" s="239" t="s">
        <v>148</v>
      </c>
      <c r="AV897" s="13" t="s">
        <v>81</v>
      </c>
      <c r="AW897" s="13" t="s">
        <v>30</v>
      </c>
      <c r="AX897" s="13" t="s">
        <v>73</v>
      </c>
      <c r="AY897" s="239" t="s">
        <v>140</v>
      </c>
    </row>
    <row r="898" s="14" customFormat="1">
      <c r="A898" s="14"/>
      <c r="B898" s="240"/>
      <c r="C898" s="241"/>
      <c r="D898" s="231" t="s">
        <v>150</v>
      </c>
      <c r="E898" s="242" t="s">
        <v>1</v>
      </c>
      <c r="F898" s="243" t="s">
        <v>81</v>
      </c>
      <c r="G898" s="241"/>
      <c r="H898" s="244">
        <v>1</v>
      </c>
      <c r="I898" s="245"/>
      <c r="J898" s="241"/>
      <c r="K898" s="241"/>
      <c r="L898" s="246"/>
      <c r="M898" s="247"/>
      <c r="N898" s="248"/>
      <c r="O898" s="248"/>
      <c r="P898" s="248"/>
      <c r="Q898" s="248"/>
      <c r="R898" s="248"/>
      <c r="S898" s="248"/>
      <c r="T898" s="249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0" t="s">
        <v>150</v>
      </c>
      <c r="AU898" s="250" t="s">
        <v>148</v>
      </c>
      <c r="AV898" s="14" t="s">
        <v>148</v>
      </c>
      <c r="AW898" s="14" t="s">
        <v>30</v>
      </c>
      <c r="AX898" s="14" t="s">
        <v>73</v>
      </c>
      <c r="AY898" s="250" t="s">
        <v>140</v>
      </c>
    </row>
    <row r="899" s="13" customFormat="1">
      <c r="A899" s="13"/>
      <c r="B899" s="229"/>
      <c r="C899" s="230"/>
      <c r="D899" s="231" t="s">
        <v>150</v>
      </c>
      <c r="E899" s="232" t="s">
        <v>1</v>
      </c>
      <c r="F899" s="233" t="s">
        <v>1131</v>
      </c>
      <c r="G899" s="230"/>
      <c r="H899" s="232" t="s">
        <v>1</v>
      </c>
      <c r="I899" s="234"/>
      <c r="J899" s="230"/>
      <c r="K899" s="230"/>
      <c r="L899" s="235"/>
      <c r="M899" s="236"/>
      <c r="N899" s="237"/>
      <c r="O899" s="237"/>
      <c r="P899" s="237"/>
      <c r="Q899" s="237"/>
      <c r="R899" s="237"/>
      <c r="S899" s="237"/>
      <c r="T899" s="238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39" t="s">
        <v>150</v>
      </c>
      <c r="AU899" s="239" t="s">
        <v>148</v>
      </c>
      <c r="AV899" s="13" t="s">
        <v>81</v>
      </c>
      <c r="AW899" s="13" t="s">
        <v>30</v>
      </c>
      <c r="AX899" s="13" t="s">
        <v>73</v>
      </c>
      <c r="AY899" s="239" t="s">
        <v>140</v>
      </c>
    </row>
    <row r="900" s="14" customFormat="1">
      <c r="A900" s="14"/>
      <c r="B900" s="240"/>
      <c r="C900" s="241"/>
      <c r="D900" s="231" t="s">
        <v>150</v>
      </c>
      <c r="E900" s="242" t="s">
        <v>1</v>
      </c>
      <c r="F900" s="243" t="s">
        <v>81</v>
      </c>
      <c r="G900" s="241"/>
      <c r="H900" s="244">
        <v>1</v>
      </c>
      <c r="I900" s="245"/>
      <c r="J900" s="241"/>
      <c r="K900" s="241"/>
      <c r="L900" s="246"/>
      <c r="M900" s="247"/>
      <c r="N900" s="248"/>
      <c r="O900" s="248"/>
      <c r="P900" s="248"/>
      <c r="Q900" s="248"/>
      <c r="R900" s="248"/>
      <c r="S900" s="248"/>
      <c r="T900" s="249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50" t="s">
        <v>150</v>
      </c>
      <c r="AU900" s="250" t="s">
        <v>148</v>
      </c>
      <c r="AV900" s="14" t="s">
        <v>148</v>
      </c>
      <c r="AW900" s="14" t="s">
        <v>30</v>
      </c>
      <c r="AX900" s="14" t="s">
        <v>73</v>
      </c>
      <c r="AY900" s="250" t="s">
        <v>140</v>
      </c>
    </row>
    <row r="901" s="13" customFormat="1">
      <c r="A901" s="13"/>
      <c r="B901" s="229"/>
      <c r="C901" s="230"/>
      <c r="D901" s="231" t="s">
        <v>150</v>
      </c>
      <c r="E901" s="232" t="s">
        <v>1</v>
      </c>
      <c r="F901" s="233" t="s">
        <v>405</v>
      </c>
      <c r="G901" s="230"/>
      <c r="H901" s="232" t="s">
        <v>1</v>
      </c>
      <c r="I901" s="234"/>
      <c r="J901" s="230"/>
      <c r="K901" s="230"/>
      <c r="L901" s="235"/>
      <c r="M901" s="236"/>
      <c r="N901" s="237"/>
      <c r="O901" s="237"/>
      <c r="P901" s="237"/>
      <c r="Q901" s="237"/>
      <c r="R901" s="237"/>
      <c r="S901" s="237"/>
      <c r="T901" s="238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39" t="s">
        <v>150</v>
      </c>
      <c r="AU901" s="239" t="s">
        <v>148</v>
      </c>
      <c r="AV901" s="13" t="s">
        <v>81</v>
      </c>
      <c r="AW901" s="13" t="s">
        <v>30</v>
      </c>
      <c r="AX901" s="13" t="s">
        <v>73</v>
      </c>
      <c r="AY901" s="239" t="s">
        <v>140</v>
      </c>
    </row>
    <row r="902" s="14" customFormat="1">
      <c r="A902" s="14"/>
      <c r="B902" s="240"/>
      <c r="C902" s="241"/>
      <c r="D902" s="231" t="s">
        <v>150</v>
      </c>
      <c r="E902" s="242" t="s">
        <v>1</v>
      </c>
      <c r="F902" s="243" t="s">
        <v>148</v>
      </c>
      <c r="G902" s="241"/>
      <c r="H902" s="244">
        <v>2</v>
      </c>
      <c r="I902" s="245"/>
      <c r="J902" s="241"/>
      <c r="K902" s="241"/>
      <c r="L902" s="246"/>
      <c r="M902" s="247"/>
      <c r="N902" s="248"/>
      <c r="O902" s="248"/>
      <c r="P902" s="248"/>
      <c r="Q902" s="248"/>
      <c r="R902" s="248"/>
      <c r="S902" s="248"/>
      <c r="T902" s="249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50" t="s">
        <v>150</v>
      </c>
      <c r="AU902" s="250" t="s">
        <v>148</v>
      </c>
      <c r="AV902" s="14" t="s">
        <v>148</v>
      </c>
      <c r="AW902" s="14" t="s">
        <v>30</v>
      </c>
      <c r="AX902" s="14" t="s">
        <v>73</v>
      </c>
      <c r="AY902" s="250" t="s">
        <v>140</v>
      </c>
    </row>
    <row r="903" s="13" customFormat="1">
      <c r="A903" s="13"/>
      <c r="B903" s="229"/>
      <c r="C903" s="230"/>
      <c r="D903" s="231" t="s">
        <v>150</v>
      </c>
      <c r="E903" s="232" t="s">
        <v>1</v>
      </c>
      <c r="F903" s="233" t="s">
        <v>217</v>
      </c>
      <c r="G903" s="230"/>
      <c r="H903" s="232" t="s">
        <v>1</v>
      </c>
      <c r="I903" s="234"/>
      <c r="J903" s="230"/>
      <c r="K903" s="230"/>
      <c r="L903" s="235"/>
      <c r="M903" s="236"/>
      <c r="N903" s="237"/>
      <c r="O903" s="237"/>
      <c r="P903" s="237"/>
      <c r="Q903" s="237"/>
      <c r="R903" s="237"/>
      <c r="S903" s="237"/>
      <c r="T903" s="238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39" t="s">
        <v>150</v>
      </c>
      <c r="AU903" s="239" t="s">
        <v>148</v>
      </c>
      <c r="AV903" s="13" t="s">
        <v>81</v>
      </c>
      <c r="AW903" s="13" t="s">
        <v>30</v>
      </c>
      <c r="AX903" s="13" t="s">
        <v>73</v>
      </c>
      <c r="AY903" s="239" t="s">
        <v>140</v>
      </c>
    </row>
    <row r="904" s="14" customFormat="1">
      <c r="A904" s="14"/>
      <c r="B904" s="240"/>
      <c r="C904" s="241"/>
      <c r="D904" s="231" t="s">
        <v>150</v>
      </c>
      <c r="E904" s="242" t="s">
        <v>1</v>
      </c>
      <c r="F904" s="243" t="s">
        <v>81</v>
      </c>
      <c r="G904" s="241"/>
      <c r="H904" s="244">
        <v>1</v>
      </c>
      <c r="I904" s="245"/>
      <c r="J904" s="241"/>
      <c r="K904" s="241"/>
      <c r="L904" s="246"/>
      <c r="M904" s="247"/>
      <c r="N904" s="248"/>
      <c r="O904" s="248"/>
      <c r="P904" s="248"/>
      <c r="Q904" s="248"/>
      <c r="R904" s="248"/>
      <c r="S904" s="248"/>
      <c r="T904" s="249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50" t="s">
        <v>150</v>
      </c>
      <c r="AU904" s="250" t="s">
        <v>148</v>
      </c>
      <c r="AV904" s="14" t="s">
        <v>148</v>
      </c>
      <c r="AW904" s="14" t="s">
        <v>30</v>
      </c>
      <c r="AX904" s="14" t="s">
        <v>73</v>
      </c>
      <c r="AY904" s="250" t="s">
        <v>140</v>
      </c>
    </row>
    <row r="905" s="15" customFormat="1">
      <c r="A905" s="15"/>
      <c r="B905" s="251"/>
      <c r="C905" s="252"/>
      <c r="D905" s="231" t="s">
        <v>150</v>
      </c>
      <c r="E905" s="253" t="s">
        <v>1</v>
      </c>
      <c r="F905" s="254" t="s">
        <v>153</v>
      </c>
      <c r="G905" s="252"/>
      <c r="H905" s="255">
        <v>8</v>
      </c>
      <c r="I905" s="256"/>
      <c r="J905" s="252"/>
      <c r="K905" s="252"/>
      <c r="L905" s="257"/>
      <c r="M905" s="258"/>
      <c r="N905" s="259"/>
      <c r="O905" s="259"/>
      <c r="P905" s="259"/>
      <c r="Q905" s="259"/>
      <c r="R905" s="259"/>
      <c r="S905" s="259"/>
      <c r="T905" s="260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T905" s="261" t="s">
        <v>150</v>
      </c>
      <c r="AU905" s="261" t="s">
        <v>148</v>
      </c>
      <c r="AV905" s="15" t="s">
        <v>147</v>
      </c>
      <c r="AW905" s="15" t="s">
        <v>30</v>
      </c>
      <c r="AX905" s="15" t="s">
        <v>81</v>
      </c>
      <c r="AY905" s="261" t="s">
        <v>140</v>
      </c>
    </row>
    <row r="906" s="2" customFormat="1" ht="24.15" customHeight="1">
      <c r="A906" s="38"/>
      <c r="B906" s="39"/>
      <c r="C906" s="215" t="s">
        <v>1132</v>
      </c>
      <c r="D906" s="215" t="s">
        <v>143</v>
      </c>
      <c r="E906" s="216" t="s">
        <v>1133</v>
      </c>
      <c r="F906" s="217" t="s">
        <v>1134</v>
      </c>
      <c r="G906" s="218" t="s">
        <v>162</v>
      </c>
      <c r="H906" s="219">
        <v>1</v>
      </c>
      <c r="I906" s="220"/>
      <c r="J906" s="221">
        <f>ROUND(I906*H906,2)</f>
        <v>0</v>
      </c>
      <c r="K906" s="222"/>
      <c r="L906" s="44"/>
      <c r="M906" s="223" t="s">
        <v>1</v>
      </c>
      <c r="N906" s="224" t="s">
        <v>39</v>
      </c>
      <c r="O906" s="91"/>
      <c r="P906" s="225">
        <f>O906*H906</f>
        <v>0</v>
      </c>
      <c r="Q906" s="225">
        <v>0</v>
      </c>
      <c r="R906" s="225">
        <f>Q906*H906</f>
        <v>0</v>
      </c>
      <c r="S906" s="225">
        <v>0</v>
      </c>
      <c r="T906" s="226">
        <f>S906*H906</f>
        <v>0</v>
      </c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R906" s="227" t="s">
        <v>447</v>
      </c>
      <c r="AT906" s="227" t="s">
        <v>143</v>
      </c>
      <c r="AU906" s="227" t="s">
        <v>148</v>
      </c>
      <c r="AY906" s="17" t="s">
        <v>140</v>
      </c>
      <c r="BE906" s="228">
        <f>IF(N906="základní",J906,0)</f>
        <v>0</v>
      </c>
      <c r="BF906" s="228">
        <f>IF(N906="snížená",J906,0)</f>
        <v>0</v>
      </c>
      <c r="BG906" s="228">
        <f>IF(N906="zákl. přenesená",J906,0)</f>
        <v>0</v>
      </c>
      <c r="BH906" s="228">
        <f>IF(N906="sníž. přenesená",J906,0)</f>
        <v>0</v>
      </c>
      <c r="BI906" s="228">
        <f>IF(N906="nulová",J906,0)</f>
        <v>0</v>
      </c>
      <c r="BJ906" s="17" t="s">
        <v>148</v>
      </c>
      <c r="BK906" s="228">
        <f>ROUND(I906*H906,2)</f>
        <v>0</v>
      </c>
      <c r="BL906" s="17" t="s">
        <v>447</v>
      </c>
      <c r="BM906" s="227" t="s">
        <v>1135</v>
      </c>
    </row>
    <row r="907" s="13" customFormat="1">
      <c r="A907" s="13"/>
      <c r="B907" s="229"/>
      <c r="C907" s="230"/>
      <c r="D907" s="231" t="s">
        <v>150</v>
      </c>
      <c r="E907" s="232" t="s">
        <v>1</v>
      </c>
      <c r="F907" s="233" t="s">
        <v>1136</v>
      </c>
      <c r="G907" s="230"/>
      <c r="H907" s="232" t="s">
        <v>1</v>
      </c>
      <c r="I907" s="234"/>
      <c r="J907" s="230"/>
      <c r="K907" s="230"/>
      <c r="L907" s="235"/>
      <c r="M907" s="236"/>
      <c r="N907" s="237"/>
      <c r="O907" s="237"/>
      <c r="P907" s="237"/>
      <c r="Q907" s="237"/>
      <c r="R907" s="237"/>
      <c r="S907" s="237"/>
      <c r="T907" s="238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39" t="s">
        <v>150</v>
      </c>
      <c r="AU907" s="239" t="s">
        <v>148</v>
      </c>
      <c r="AV907" s="13" t="s">
        <v>81</v>
      </c>
      <c r="AW907" s="13" t="s">
        <v>30</v>
      </c>
      <c r="AX907" s="13" t="s">
        <v>73</v>
      </c>
      <c r="AY907" s="239" t="s">
        <v>140</v>
      </c>
    </row>
    <row r="908" s="14" customFormat="1">
      <c r="A908" s="14"/>
      <c r="B908" s="240"/>
      <c r="C908" s="241"/>
      <c r="D908" s="231" t="s">
        <v>150</v>
      </c>
      <c r="E908" s="242" t="s">
        <v>1</v>
      </c>
      <c r="F908" s="243" t="s">
        <v>81</v>
      </c>
      <c r="G908" s="241"/>
      <c r="H908" s="244">
        <v>1</v>
      </c>
      <c r="I908" s="245"/>
      <c r="J908" s="241"/>
      <c r="K908" s="241"/>
      <c r="L908" s="246"/>
      <c r="M908" s="247"/>
      <c r="N908" s="248"/>
      <c r="O908" s="248"/>
      <c r="P908" s="248"/>
      <c r="Q908" s="248"/>
      <c r="R908" s="248"/>
      <c r="S908" s="248"/>
      <c r="T908" s="249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50" t="s">
        <v>150</v>
      </c>
      <c r="AU908" s="250" t="s">
        <v>148</v>
      </c>
      <c r="AV908" s="14" t="s">
        <v>148</v>
      </c>
      <c r="AW908" s="14" t="s">
        <v>30</v>
      </c>
      <c r="AX908" s="14" t="s">
        <v>81</v>
      </c>
      <c r="AY908" s="250" t="s">
        <v>140</v>
      </c>
    </row>
    <row r="909" s="2" customFormat="1" ht="16.5" customHeight="1">
      <c r="A909" s="38"/>
      <c r="B909" s="39"/>
      <c r="C909" s="262" t="s">
        <v>1137</v>
      </c>
      <c r="D909" s="262" t="s">
        <v>154</v>
      </c>
      <c r="E909" s="263" t="s">
        <v>1138</v>
      </c>
      <c r="F909" s="264" t="s">
        <v>1139</v>
      </c>
      <c r="G909" s="265" t="s">
        <v>162</v>
      </c>
      <c r="H909" s="266">
        <v>1</v>
      </c>
      <c r="I909" s="267"/>
      <c r="J909" s="268">
        <f>ROUND(I909*H909,2)</f>
        <v>0</v>
      </c>
      <c r="K909" s="269"/>
      <c r="L909" s="270"/>
      <c r="M909" s="271" t="s">
        <v>1</v>
      </c>
      <c r="N909" s="272" t="s">
        <v>39</v>
      </c>
      <c r="O909" s="91"/>
      <c r="P909" s="225">
        <f>O909*H909</f>
        <v>0</v>
      </c>
      <c r="Q909" s="225">
        <v>0</v>
      </c>
      <c r="R909" s="225">
        <f>Q909*H909</f>
        <v>0</v>
      </c>
      <c r="S909" s="225">
        <v>0</v>
      </c>
      <c r="T909" s="226">
        <f>S909*H909</f>
        <v>0</v>
      </c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R909" s="227" t="s">
        <v>359</v>
      </c>
      <c r="AT909" s="227" t="s">
        <v>154</v>
      </c>
      <c r="AU909" s="227" t="s">
        <v>148</v>
      </c>
      <c r="AY909" s="17" t="s">
        <v>140</v>
      </c>
      <c r="BE909" s="228">
        <f>IF(N909="základní",J909,0)</f>
        <v>0</v>
      </c>
      <c r="BF909" s="228">
        <f>IF(N909="snížená",J909,0)</f>
        <v>0</v>
      </c>
      <c r="BG909" s="228">
        <f>IF(N909="zákl. přenesená",J909,0)</f>
        <v>0</v>
      </c>
      <c r="BH909" s="228">
        <f>IF(N909="sníž. přenesená",J909,0)</f>
        <v>0</v>
      </c>
      <c r="BI909" s="228">
        <f>IF(N909="nulová",J909,0)</f>
        <v>0</v>
      </c>
      <c r="BJ909" s="17" t="s">
        <v>148</v>
      </c>
      <c r="BK909" s="228">
        <f>ROUND(I909*H909,2)</f>
        <v>0</v>
      </c>
      <c r="BL909" s="17" t="s">
        <v>447</v>
      </c>
      <c r="BM909" s="227" t="s">
        <v>1140</v>
      </c>
    </row>
    <row r="910" s="13" customFormat="1">
      <c r="A910" s="13"/>
      <c r="B910" s="229"/>
      <c r="C910" s="230"/>
      <c r="D910" s="231" t="s">
        <v>150</v>
      </c>
      <c r="E910" s="232" t="s">
        <v>1</v>
      </c>
      <c r="F910" s="233" t="s">
        <v>1136</v>
      </c>
      <c r="G910" s="230"/>
      <c r="H910" s="232" t="s">
        <v>1</v>
      </c>
      <c r="I910" s="234"/>
      <c r="J910" s="230"/>
      <c r="K910" s="230"/>
      <c r="L910" s="235"/>
      <c r="M910" s="236"/>
      <c r="N910" s="237"/>
      <c r="O910" s="237"/>
      <c r="P910" s="237"/>
      <c r="Q910" s="237"/>
      <c r="R910" s="237"/>
      <c r="S910" s="237"/>
      <c r="T910" s="238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9" t="s">
        <v>150</v>
      </c>
      <c r="AU910" s="239" t="s">
        <v>148</v>
      </c>
      <c r="AV910" s="13" t="s">
        <v>81</v>
      </c>
      <c r="AW910" s="13" t="s">
        <v>30</v>
      </c>
      <c r="AX910" s="13" t="s">
        <v>73</v>
      </c>
      <c r="AY910" s="239" t="s">
        <v>140</v>
      </c>
    </row>
    <row r="911" s="14" customFormat="1">
      <c r="A911" s="14"/>
      <c r="B911" s="240"/>
      <c r="C911" s="241"/>
      <c r="D911" s="231" t="s">
        <v>150</v>
      </c>
      <c r="E911" s="242" t="s">
        <v>1</v>
      </c>
      <c r="F911" s="243" t="s">
        <v>81</v>
      </c>
      <c r="G911" s="241"/>
      <c r="H911" s="244">
        <v>1</v>
      </c>
      <c r="I911" s="245"/>
      <c r="J911" s="241"/>
      <c r="K911" s="241"/>
      <c r="L911" s="246"/>
      <c r="M911" s="247"/>
      <c r="N911" s="248"/>
      <c r="O911" s="248"/>
      <c r="P911" s="248"/>
      <c r="Q911" s="248"/>
      <c r="R911" s="248"/>
      <c r="S911" s="248"/>
      <c r="T911" s="249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50" t="s">
        <v>150</v>
      </c>
      <c r="AU911" s="250" t="s">
        <v>148</v>
      </c>
      <c r="AV911" s="14" t="s">
        <v>148</v>
      </c>
      <c r="AW911" s="14" t="s">
        <v>30</v>
      </c>
      <c r="AX911" s="14" t="s">
        <v>81</v>
      </c>
      <c r="AY911" s="250" t="s">
        <v>140</v>
      </c>
    </row>
    <row r="912" s="2" customFormat="1" ht="24.15" customHeight="1">
      <c r="A912" s="38"/>
      <c r="B912" s="39"/>
      <c r="C912" s="215" t="s">
        <v>1141</v>
      </c>
      <c r="D912" s="215" t="s">
        <v>143</v>
      </c>
      <c r="E912" s="216" t="s">
        <v>1142</v>
      </c>
      <c r="F912" s="217" t="s">
        <v>1143</v>
      </c>
      <c r="G912" s="218" t="s">
        <v>162</v>
      </c>
      <c r="H912" s="219">
        <v>32</v>
      </c>
      <c r="I912" s="220"/>
      <c r="J912" s="221">
        <f>ROUND(I912*H912,2)</f>
        <v>0</v>
      </c>
      <c r="K912" s="222"/>
      <c r="L912" s="44"/>
      <c r="M912" s="223" t="s">
        <v>1</v>
      </c>
      <c r="N912" s="224" t="s">
        <v>39</v>
      </c>
      <c r="O912" s="91"/>
      <c r="P912" s="225">
        <f>O912*H912</f>
        <v>0</v>
      </c>
      <c r="Q912" s="225">
        <v>0</v>
      </c>
      <c r="R912" s="225">
        <f>Q912*H912</f>
        <v>0</v>
      </c>
      <c r="S912" s="225">
        <v>0</v>
      </c>
      <c r="T912" s="226">
        <f>S912*H912</f>
        <v>0</v>
      </c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R912" s="227" t="s">
        <v>447</v>
      </c>
      <c r="AT912" s="227" t="s">
        <v>143</v>
      </c>
      <c r="AU912" s="227" t="s">
        <v>148</v>
      </c>
      <c r="AY912" s="17" t="s">
        <v>140</v>
      </c>
      <c r="BE912" s="228">
        <f>IF(N912="základní",J912,0)</f>
        <v>0</v>
      </c>
      <c r="BF912" s="228">
        <f>IF(N912="snížená",J912,0)</f>
        <v>0</v>
      </c>
      <c r="BG912" s="228">
        <f>IF(N912="zákl. přenesená",J912,0)</f>
        <v>0</v>
      </c>
      <c r="BH912" s="228">
        <f>IF(N912="sníž. přenesená",J912,0)</f>
        <v>0</v>
      </c>
      <c r="BI912" s="228">
        <f>IF(N912="nulová",J912,0)</f>
        <v>0</v>
      </c>
      <c r="BJ912" s="17" t="s">
        <v>148</v>
      </c>
      <c r="BK912" s="228">
        <f>ROUND(I912*H912,2)</f>
        <v>0</v>
      </c>
      <c r="BL912" s="17" t="s">
        <v>447</v>
      </c>
      <c r="BM912" s="227" t="s">
        <v>1144</v>
      </c>
    </row>
    <row r="913" s="13" customFormat="1">
      <c r="A913" s="13"/>
      <c r="B913" s="229"/>
      <c r="C913" s="230"/>
      <c r="D913" s="231" t="s">
        <v>150</v>
      </c>
      <c r="E913" s="232" t="s">
        <v>1</v>
      </c>
      <c r="F913" s="233" t="s">
        <v>1145</v>
      </c>
      <c r="G913" s="230"/>
      <c r="H913" s="232" t="s">
        <v>1</v>
      </c>
      <c r="I913" s="234"/>
      <c r="J913" s="230"/>
      <c r="K913" s="230"/>
      <c r="L913" s="235"/>
      <c r="M913" s="236"/>
      <c r="N913" s="237"/>
      <c r="O913" s="237"/>
      <c r="P913" s="237"/>
      <c r="Q913" s="237"/>
      <c r="R913" s="237"/>
      <c r="S913" s="237"/>
      <c r="T913" s="238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9" t="s">
        <v>150</v>
      </c>
      <c r="AU913" s="239" t="s">
        <v>148</v>
      </c>
      <c r="AV913" s="13" t="s">
        <v>81</v>
      </c>
      <c r="AW913" s="13" t="s">
        <v>30</v>
      </c>
      <c r="AX913" s="13" t="s">
        <v>73</v>
      </c>
      <c r="AY913" s="239" t="s">
        <v>140</v>
      </c>
    </row>
    <row r="914" s="14" customFormat="1">
      <c r="A914" s="14"/>
      <c r="B914" s="240"/>
      <c r="C914" s="241"/>
      <c r="D914" s="231" t="s">
        <v>150</v>
      </c>
      <c r="E914" s="242" t="s">
        <v>1</v>
      </c>
      <c r="F914" s="243" t="s">
        <v>81</v>
      </c>
      <c r="G914" s="241"/>
      <c r="H914" s="244">
        <v>1</v>
      </c>
      <c r="I914" s="245"/>
      <c r="J914" s="241"/>
      <c r="K914" s="241"/>
      <c r="L914" s="246"/>
      <c r="M914" s="247"/>
      <c r="N914" s="248"/>
      <c r="O914" s="248"/>
      <c r="P914" s="248"/>
      <c r="Q914" s="248"/>
      <c r="R914" s="248"/>
      <c r="S914" s="248"/>
      <c r="T914" s="249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50" t="s">
        <v>150</v>
      </c>
      <c r="AU914" s="250" t="s">
        <v>148</v>
      </c>
      <c r="AV914" s="14" t="s">
        <v>148</v>
      </c>
      <c r="AW914" s="14" t="s">
        <v>30</v>
      </c>
      <c r="AX914" s="14" t="s">
        <v>73</v>
      </c>
      <c r="AY914" s="250" t="s">
        <v>140</v>
      </c>
    </row>
    <row r="915" s="13" customFormat="1">
      <c r="A915" s="13"/>
      <c r="B915" s="229"/>
      <c r="C915" s="230"/>
      <c r="D915" s="231" t="s">
        <v>150</v>
      </c>
      <c r="E915" s="232" t="s">
        <v>1</v>
      </c>
      <c r="F915" s="233" t="s">
        <v>1146</v>
      </c>
      <c r="G915" s="230"/>
      <c r="H915" s="232" t="s">
        <v>1</v>
      </c>
      <c r="I915" s="234"/>
      <c r="J915" s="230"/>
      <c r="K915" s="230"/>
      <c r="L915" s="235"/>
      <c r="M915" s="236"/>
      <c r="N915" s="237"/>
      <c r="O915" s="237"/>
      <c r="P915" s="237"/>
      <c r="Q915" s="237"/>
      <c r="R915" s="237"/>
      <c r="S915" s="237"/>
      <c r="T915" s="238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9" t="s">
        <v>150</v>
      </c>
      <c r="AU915" s="239" t="s">
        <v>148</v>
      </c>
      <c r="AV915" s="13" t="s">
        <v>81</v>
      </c>
      <c r="AW915" s="13" t="s">
        <v>30</v>
      </c>
      <c r="AX915" s="13" t="s">
        <v>73</v>
      </c>
      <c r="AY915" s="239" t="s">
        <v>140</v>
      </c>
    </row>
    <row r="916" s="14" customFormat="1">
      <c r="A916" s="14"/>
      <c r="B916" s="240"/>
      <c r="C916" s="241"/>
      <c r="D916" s="231" t="s">
        <v>150</v>
      </c>
      <c r="E916" s="242" t="s">
        <v>1</v>
      </c>
      <c r="F916" s="243" t="s">
        <v>81</v>
      </c>
      <c r="G916" s="241"/>
      <c r="H916" s="244">
        <v>1</v>
      </c>
      <c r="I916" s="245"/>
      <c r="J916" s="241"/>
      <c r="K916" s="241"/>
      <c r="L916" s="246"/>
      <c r="M916" s="247"/>
      <c r="N916" s="248"/>
      <c r="O916" s="248"/>
      <c r="P916" s="248"/>
      <c r="Q916" s="248"/>
      <c r="R916" s="248"/>
      <c r="S916" s="248"/>
      <c r="T916" s="249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0" t="s">
        <v>150</v>
      </c>
      <c r="AU916" s="250" t="s">
        <v>148</v>
      </c>
      <c r="AV916" s="14" t="s">
        <v>148</v>
      </c>
      <c r="AW916" s="14" t="s">
        <v>30</v>
      </c>
      <c r="AX916" s="14" t="s">
        <v>73</v>
      </c>
      <c r="AY916" s="250" t="s">
        <v>140</v>
      </c>
    </row>
    <row r="917" s="13" customFormat="1">
      <c r="A917" s="13"/>
      <c r="B917" s="229"/>
      <c r="C917" s="230"/>
      <c r="D917" s="231" t="s">
        <v>150</v>
      </c>
      <c r="E917" s="232" t="s">
        <v>1</v>
      </c>
      <c r="F917" s="233" t="s">
        <v>1147</v>
      </c>
      <c r="G917" s="230"/>
      <c r="H917" s="232" t="s">
        <v>1</v>
      </c>
      <c r="I917" s="234"/>
      <c r="J917" s="230"/>
      <c r="K917" s="230"/>
      <c r="L917" s="235"/>
      <c r="M917" s="236"/>
      <c r="N917" s="237"/>
      <c r="O917" s="237"/>
      <c r="P917" s="237"/>
      <c r="Q917" s="237"/>
      <c r="R917" s="237"/>
      <c r="S917" s="237"/>
      <c r="T917" s="238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9" t="s">
        <v>150</v>
      </c>
      <c r="AU917" s="239" t="s">
        <v>148</v>
      </c>
      <c r="AV917" s="13" t="s">
        <v>81</v>
      </c>
      <c r="AW917" s="13" t="s">
        <v>30</v>
      </c>
      <c r="AX917" s="13" t="s">
        <v>73</v>
      </c>
      <c r="AY917" s="239" t="s">
        <v>140</v>
      </c>
    </row>
    <row r="918" s="14" customFormat="1">
      <c r="A918" s="14"/>
      <c r="B918" s="240"/>
      <c r="C918" s="241"/>
      <c r="D918" s="231" t="s">
        <v>150</v>
      </c>
      <c r="E918" s="242" t="s">
        <v>1</v>
      </c>
      <c r="F918" s="243" t="s">
        <v>81</v>
      </c>
      <c r="G918" s="241"/>
      <c r="H918" s="244">
        <v>1</v>
      </c>
      <c r="I918" s="245"/>
      <c r="J918" s="241"/>
      <c r="K918" s="241"/>
      <c r="L918" s="246"/>
      <c r="M918" s="247"/>
      <c r="N918" s="248"/>
      <c r="O918" s="248"/>
      <c r="P918" s="248"/>
      <c r="Q918" s="248"/>
      <c r="R918" s="248"/>
      <c r="S918" s="248"/>
      <c r="T918" s="249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50" t="s">
        <v>150</v>
      </c>
      <c r="AU918" s="250" t="s">
        <v>148</v>
      </c>
      <c r="AV918" s="14" t="s">
        <v>148</v>
      </c>
      <c r="AW918" s="14" t="s">
        <v>30</v>
      </c>
      <c r="AX918" s="14" t="s">
        <v>73</v>
      </c>
      <c r="AY918" s="250" t="s">
        <v>140</v>
      </c>
    </row>
    <row r="919" s="13" customFormat="1">
      <c r="A919" s="13"/>
      <c r="B919" s="229"/>
      <c r="C919" s="230"/>
      <c r="D919" s="231" t="s">
        <v>150</v>
      </c>
      <c r="E919" s="232" t="s">
        <v>1</v>
      </c>
      <c r="F919" s="233" t="s">
        <v>1027</v>
      </c>
      <c r="G919" s="230"/>
      <c r="H919" s="232" t="s">
        <v>1</v>
      </c>
      <c r="I919" s="234"/>
      <c r="J919" s="230"/>
      <c r="K919" s="230"/>
      <c r="L919" s="235"/>
      <c r="M919" s="236"/>
      <c r="N919" s="237"/>
      <c r="O919" s="237"/>
      <c r="P919" s="237"/>
      <c r="Q919" s="237"/>
      <c r="R919" s="237"/>
      <c r="S919" s="237"/>
      <c r="T919" s="238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9" t="s">
        <v>150</v>
      </c>
      <c r="AU919" s="239" t="s">
        <v>148</v>
      </c>
      <c r="AV919" s="13" t="s">
        <v>81</v>
      </c>
      <c r="AW919" s="13" t="s">
        <v>30</v>
      </c>
      <c r="AX919" s="13" t="s">
        <v>73</v>
      </c>
      <c r="AY919" s="239" t="s">
        <v>140</v>
      </c>
    </row>
    <row r="920" s="14" customFormat="1">
      <c r="A920" s="14"/>
      <c r="B920" s="240"/>
      <c r="C920" s="241"/>
      <c r="D920" s="231" t="s">
        <v>150</v>
      </c>
      <c r="E920" s="242" t="s">
        <v>1</v>
      </c>
      <c r="F920" s="243" t="s">
        <v>148</v>
      </c>
      <c r="G920" s="241"/>
      <c r="H920" s="244">
        <v>2</v>
      </c>
      <c r="I920" s="245"/>
      <c r="J920" s="241"/>
      <c r="K920" s="241"/>
      <c r="L920" s="246"/>
      <c r="M920" s="247"/>
      <c r="N920" s="248"/>
      <c r="O920" s="248"/>
      <c r="P920" s="248"/>
      <c r="Q920" s="248"/>
      <c r="R920" s="248"/>
      <c r="S920" s="248"/>
      <c r="T920" s="249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50" t="s">
        <v>150</v>
      </c>
      <c r="AU920" s="250" t="s">
        <v>148</v>
      </c>
      <c r="AV920" s="14" t="s">
        <v>148</v>
      </c>
      <c r="AW920" s="14" t="s">
        <v>30</v>
      </c>
      <c r="AX920" s="14" t="s">
        <v>73</v>
      </c>
      <c r="AY920" s="250" t="s">
        <v>140</v>
      </c>
    </row>
    <row r="921" s="13" customFormat="1">
      <c r="A921" s="13"/>
      <c r="B921" s="229"/>
      <c r="C921" s="230"/>
      <c r="D921" s="231" t="s">
        <v>150</v>
      </c>
      <c r="E921" s="232" t="s">
        <v>1</v>
      </c>
      <c r="F921" s="233" t="s">
        <v>217</v>
      </c>
      <c r="G921" s="230"/>
      <c r="H921" s="232" t="s">
        <v>1</v>
      </c>
      <c r="I921" s="234"/>
      <c r="J921" s="230"/>
      <c r="K921" s="230"/>
      <c r="L921" s="235"/>
      <c r="M921" s="236"/>
      <c r="N921" s="237"/>
      <c r="O921" s="237"/>
      <c r="P921" s="237"/>
      <c r="Q921" s="237"/>
      <c r="R921" s="237"/>
      <c r="S921" s="237"/>
      <c r="T921" s="238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39" t="s">
        <v>150</v>
      </c>
      <c r="AU921" s="239" t="s">
        <v>148</v>
      </c>
      <c r="AV921" s="13" t="s">
        <v>81</v>
      </c>
      <c r="AW921" s="13" t="s">
        <v>30</v>
      </c>
      <c r="AX921" s="13" t="s">
        <v>73</v>
      </c>
      <c r="AY921" s="239" t="s">
        <v>140</v>
      </c>
    </row>
    <row r="922" s="14" customFormat="1">
      <c r="A922" s="14"/>
      <c r="B922" s="240"/>
      <c r="C922" s="241"/>
      <c r="D922" s="231" t="s">
        <v>150</v>
      </c>
      <c r="E922" s="242" t="s">
        <v>1</v>
      </c>
      <c r="F922" s="243" t="s">
        <v>81</v>
      </c>
      <c r="G922" s="241"/>
      <c r="H922" s="244">
        <v>1</v>
      </c>
      <c r="I922" s="245"/>
      <c r="J922" s="241"/>
      <c r="K922" s="241"/>
      <c r="L922" s="246"/>
      <c r="M922" s="247"/>
      <c r="N922" s="248"/>
      <c r="O922" s="248"/>
      <c r="P922" s="248"/>
      <c r="Q922" s="248"/>
      <c r="R922" s="248"/>
      <c r="S922" s="248"/>
      <c r="T922" s="249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50" t="s">
        <v>150</v>
      </c>
      <c r="AU922" s="250" t="s">
        <v>148</v>
      </c>
      <c r="AV922" s="14" t="s">
        <v>148</v>
      </c>
      <c r="AW922" s="14" t="s">
        <v>30</v>
      </c>
      <c r="AX922" s="14" t="s">
        <v>73</v>
      </c>
      <c r="AY922" s="250" t="s">
        <v>140</v>
      </c>
    </row>
    <row r="923" s="13" customFormat="1">
      <c r="A923" s="13"/>
      <c r="B923" s="229"/>
      <c r="C923" s="230"/>
      <c r="D923" s="231" t="s">
        <v>150</v>
      </c>
      <c r="E923" s="232" t="s">
        <v>1</v>
      </c>
      <c r="F923" s="233" t="s">
        <v>469</v>
      </c>
      <c r="G923" s="230"/>
      <c r="H923" s="232" t="s">
        <v>1</v>
      </c>
      <c r="I923" s="234"/>
      <c r="J923" s="230"/>
      <c r="K923" s="230"/>
      <c r="L923" s="235"/>
      <c r="M923" s="236"/>
      <c r="N923" s="237"/>
      <c r="O923" s="237"/>
      <c r="P923" s="237"/>
      <c r="Q923" s="237"/>
      <c r="R923" s="237"/>
      <c r="S923" s="237"/>
      <c r="T923" s="238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39" t="s">
        <v>150</v>
      </c>
      <c r="AU923" s="239" t="s">
        <v>148</v>
      </c>
      <c r="AV923" s="13" t="s">
        <v>81</v>
      </c>
      <c r="AW923" s="13" t="s">
        <v>30</v>
      </c>
      <c r="AX923" s="13" t="s">
        <v>73</v>
      </c>
      <c r="AY923" s="239" t="s">
        <v>140</v>
      </c>
    </row>
    <row r="924" s="14" customFormat="1">
      <c r="A924" s="14"/>
      <c r="B924" s="240"/>
      <c r="C924" s="241"/>
      <c r="D924" s="231" t="s">
        <v>150</v>
      </c>
      <c r="E924" s="242" t="s">
        <v>1</v>
      </c>
      <c r="F924" s="243" t="s">
        <v>148</v>
      </c>
      <c r="G924" s="241"/>
      <c r="H924" s="244">
        <v>2</v>
      </c>
      <c r="I924" s="245"/>
      <c r="J924" s="241"/>
      <c r="K924" s="241"/>
      <c r="L924" s="246"/>
      <c r="M924" s="247"/>
      <c r="N924" s="248"/>
      <c r="O924" s="248"/>
      <c r="P924" s="248"/>
      <c r="Q924" s="248"/>
      <c r="R924" s="248"/>
      <c r="S924" s="248"/>
      <c r="T924" s="249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0" t="s">
        <v>150</v>
      </c>
      <c r="AU924" s="250" t="s">
        <v>148</v>
      </c>
      <c r="AV924" s="14" t="s">
        <v>148</v>
      </c>
      <c r="AW924" s="14" t="s">
        <v>30</v>
      </c>
      <c r="AX924" s="14" t="s">
        <v>73</v>
      </c>
      <c r="AY924" s="250" t="s">
        <v>140</v>
      </c>
    </row>
    <row r="925" s="13" customFormat="1">
      <c r="A925" s="13"/>
      <c r="B925" s="229"/>
      <c r="C925" s="230"/>
      <c r="D925" s="231" t="s">
        <v>150</v>
      </c>
      <c r="E925" s="232" t="s">
        <v>1</v>
      </c>
      <c r="F925" s="233" t="s">
        <v>1131</v>
      </c>
      <c r="G925" s="230"/>
      <c r="H925" s="232" t="s">
        <v>1</v>
      </c>
      <c r="I925" s="234"/>
      <c r="J925" s="230"/>
      <c r="K925" s="230"/>
      <c r="L925" s="235"/>
      <c r="M925" s="236"/>
      <c r="N925" s="237"/>
      <c r="O925" s="237"/>
      <c r="P925" s="237"/>
      <c r="Q925" s="237"/>
      <c r="R925" s="237"/>
      <c r="S925" s="237"/>
      <c r="T925" s="238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9" t="s">
        <v>150</v>
      </c>
      <c r="AU925" s="239" t="s">
        <v>148</v>
      </c>
      <c r="AV925" s="13" t="s">
        <v>81</v>
      </c>
      <c r="AW925" s="13" t="s">
        <v>30</v>
      </c>
      <c r="AX925" s="13" t="s">
        <v>73</v>
      </c>
      <c r="AY925" s="239" t="s">
        <v>140</v>
      </c>
    </row>
    <row r="926" s="14" customFormat="1">
      <c r="A926" s="14"/>
      <c r="B926" s="240"/>
      <c r="C926" s="241"/>
      <c r="D926" s="231" t="s">
        <v>150</v>
      </c>
      <c r="E926" s="242" t="s">
        <v>1</v>
      </c>
      <c r="F926" s="243" t="s">
        <v>236</v>
      </c>
      <c r="G926" s="241"/>
      <c r="H926" s="244">
        <v>10</v>
      </c>
      <c r="I926" s="245"/>
      <c r="J926" s="241"/>
      <c r="K926" s="241"/>
      <c r="L926" s="246"/>
      <c r="M926" s="247"/>
      <c r="N926" s="248"/>
      <c r="O926" s="248"/>
      <c r="P926" s="248"/>
      <c r="Q926" s="248"/>
      <c r="R926" s="248"/>
      <c r="S926" s="248"/>
      <c r="T926" s="249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50" t="s">
        <v>150</v>
      </c>
      <c r="AU926" s="250" t="s">
        <v>148</v>
      </c>
      <c r="AV926" s="14" t="s">
        <v>148</v>
      </c>
      <c r="AW926" s="14" t="s">
        <v>30</v>
      </c>
      <c r="AX926" s="14" t="s">
        <v>73</v>
      </c>
      <c r="AY926" s="250" t="s">
        <v>140</v>
      </c>
    </row>
    <row r="927" s="13" customFormat="1">
      <c r="A927" s="13"/>
      <c r="B927" s="229"/>
      <c r="C927" s="230"/>
      <c r="D927" s="231" t="s">
        <v>150</v>
      </c>
      <c r="E927" s="232" t="s">
        <v>1</v>
      </c>
      <c r="F927" s="233" t="s">
        <v>405</v>
      </c>
      <c r="G927" s="230"/>
      <c r="H927" s="232" t="s">
        <v>1</v>
      </c>
      <c r="I927" s="234"/>
      <c r="J927" s="230"/>
      <c r="K927" s="230"/>
      <c r="L927" s="235"/>
      <c r="M927" s="236"/>
      <c r="N927" s="237"/>
      <c r="O927" s="237"/>
      <c r="P927" s="237"/>
      <c r="Q927" s="237"/>
      <c r="R927" s="237"/>
      <c r="S927" s="237"/>
      <c r="T927" s="238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9" t="s">
        <v>150</v>
      </c>
      <c r="AU927" s="239" t="s">
        <v>148</v>
      </c>
      <c r="AV927" s="13" t="s">
        <v>81</v>
      </c>
      <c r="AW927" s="13" t="s">
        <v>30</v>
      </c>
      <c r="AX927" s="13" t="s">
        <v>73</v>
      </c>
      <c r="AY927" s="239" t="s">
        <v>140</v>
      </c>
    </row>
    <row r="928" s="14" customFormat="1">
      <c r="A928" s="14"/>
      <c r="B928" s="240"/>
      <c r="C928" s="241"/>
      <c r="D928" s="231" t="s">
        <v>150</v>
      </c>
      <c r="E928" s="242" t="s">
        <v>1</v>
      </c>
      <c r="F928" s="243" t="s">
        <v>199</v>
      </c>
      <c r="G928" s="241"/>
      <c r="H928" s="244">
        <v>6</v>
      </c>
      <c r="I928" s="245"/>
      <c r="J928" s="241"/>
      <c r="K928" s="241"/>
      <c r="L928" s="246"/>
      <c r="M928" s="247"/>
      <c r="N928" s="248"/>
      <c r="O928" s="248"/>
      <c r="P928" s="248"/>
      <c r="Q928" s="248"/>
      <c r="R928" s="248"/>
      <c r="S928" s="248"/>
      <c r="T928" s="249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50" t="s">
        <v>150</v>
      </c>
      <c r="AU928" s="250" t="s">
        <v>148</v>
      </c>
      <c r="AV928" s="14" t="s">
        <v>148</v>
      </c>
      <c r="AW928" s="14" t="s">
        <v>30</v>
      </c>
      <c r="AX928" s="14" t="s">
        <v>73</v>
      </c>
      <c r="AY928" s="250" t="s">
        <v>140</v>
      </c>
    </row>
    <row r="929" s="13" customFormat="1">
      <c r="A929" s="13"/>
      <c r="B929" s="229"/>
      <c r="C929" s="230"/>
      <c r="D929" s="231" t="s">
        <v>150</v>
      </c>
      <c r="E929" s="232" t="s">
        <v>1</v>
      </c>
      <c r="F929" s="233" t="s">
        <v>1029</v>
      </c>
      <c r="G929" s="230"/>
      <c r="H929" s="232" t="s">
        <v>1</v>
      </c>
      <c r="I929" s="234"/>
      <c r="J929" s="230"/>
      <c r="K929" s="230"/>
      <c r="L929" s="235"/>
      <c r="M929" s="236"/>
      <c r="N929" s="237"/>
      <c r="O929" s="237"/>
      <c r="P929" s="237"/>
      <c r="Q929" s="237"/>
      <c r="R929" s="237"/>
      <c r="S929" s="237"/>
      <c r="T929" s="238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9" t="s">
        <v>150</v>
      </c>
      <c r="AU929" s="239" t="s">
        <v>148</v>
      </c>
      <c r="AV929" s="13" t="s">
        <v>81</v>
      </c>
      <c r="AW929" s="13" t="s">
        <v>30</v>
      </c>
      <c r="AX929" s="13" t="s">
        <v>73</v>
      </c>
      <c r="AY929" s="239" t="s">
        <v>140</v>
      </c>
    </row>
    <row r="930" s="14" customFormat="1">
      <c r="A930" s="14"/>
      <c r="B930" s="240"/>
      <c r="C930" s="241"/>
      <c r="D930" s="231" t="s">
        <v>150</v>
      </c>
      <c r="E930" s="242" t="s">
        <v>1</v>
      </c>
      <c r="F930" s="243" t="s">
        <v>157</v>
      </c>
      <c r="G930" s="241"/>
      <c r="H930" s="244">
        <v>8</v>
      </c>
      <c r="I930" s="245"/>
      <c r="J930" s="241"/>
      <c r="K930" s="241"/>
      <c r="L930" s="246"/>
      <c r="M930" s="247"/>
      <c r="N930" s="248"/>
      <c r="O930" s="248"/>
      <c r="P930" s="248"/>
      <c r="Q930" s="248"/>
      <c r="R930" s="248"/>
      <c r="S930" s="248"/>
      <c r="T930" s="249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0" t="s">
        <v>150</v>
      </c>
      <c r="AU930" s="250" t="s">
        <v>148</v>
      </c>
      <c r="AV930" s="14" t="s">
        <v>148</v>
      </c>
      <c r="AW930" s="14" t="s">
        <v>30</v>
      </c>
      <c r="AX930" s="14" t="s">
        <v>73</v>
      </c>
      <c r="AY930" s="250" t="s">
        <v>140</v>
      </c>
    </row>
    <row r="931" s="15" customFormat="1">
      <c r="A931" s="15"/>
      <c r="B931" s="251"/>
      <c r="C931" s="252"/>
      <c r="D931" s="231" t="s">
        <v>150</v>
      </c>
      <c r="E931" s="253" t="s">
        <v>1</v>
      </c>
      <c r="F931" s="254" t="s">
        <v>153</v>
      </c>
      <c r="G931" s="252"/>
      <c r="H931" s="255">
        <v>32</v>
      </c>
      <c r="I931" s="256"/>
      <c r="J931" s="252"/>
      <c r="K931" s="252"/>
      <c r="L931" s="257"/>
      <c r="M931" s="258"/>
      <c r="N931" s="259"/>
      <c r="O931" s="259"/>
      <c r="P931" s="259"/>
      <c r="Q931" s="259"/>
      <c r="R931" s="259"/>
      <c r="S931" s="259"/>
      <c r="T931" s="260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T931" s="261" t="s">
        <v>150</v>
      </c>
      <c r="AU931" s="261" t="s">
        <v>148</v>
      </c>
      <c r="AV931" s="15" t="s">
        <v>147</v>
      </c>
      <c r="AW931" s="15" t="s">
        <v>30</v>
      </c>
      <c r="AX931" s="15" t="s">
        <v>81</v>
      </c>
      <c r="AY931" s="261" t="s">
        <v>140</v>
      </c>
    </row>
    <row r="932" s="2" customFormat="1" ht="24.15" customHeight="1">
      <c r="A932" s="38"/>
      <c r="B932" s="39"/>
      <c r="C932" s="262" t="s">
        <v>1148</v>
      </c>
      <c r="D932" s="262" t="s">
        <v>154</v>
      </c>
      <c r="E932" s="263" t="s">
        <v>1149</v>
      </c>
      <c r="F932" s="264" t="s">
        <v>1150</v>
      </c>
      <c r="G932" s="265" t="s">
        <v>162</v>
      </c>
      <c r="H932" s="266">
        <v>32</v>
      </c>
      <c r="I932" s="267"/>
      <c r="J932" s="268">
        <f>ROUND(I932*H932,2)</f>
        <v>0</v>
      </c>
      <c r="K932" s="269"/>
      <c r="L932" s="270"/>
      <c r="M932" s="271" t="s">
        <v>1</v>
      </c>
      <c r="N932" s="272" t="s">
        <v>39</v>
      </c>
      <c r="O932" s="91"/>
      <c r="P932" s="225">
        <f>O932*H932</f>
        <v>0</v>
      </c>
      <c r="Q932" s="225">
        <v>6.9999999999999994E-05</v>
      </c>
      <c r="R932" s="225">
        <f>Q932*H932</f>
        <v>0.0022399999999999998</v>
      </c>
      <c r="S932" s="225">
        <v>0</v>
      </c>
      <c r="T932" s="226">
        <f>S932*H932</f>
        <v>0</v>
      </c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R932" s="227" t="s">
        <v>359</v>
      </c>
      <c r="AT932" s="227" t="s">
        <v>154</v>
      </c>
      <c r="AU932" s="227" t="s">
        <v>148</v>
      </c>
      <c r="AY932" s="17" t="s">
        <v>140</v>
      </c>
      <c r="BE932" s="228">
        <f>IF(N932="základní",J932,0)</f>
        <v>0</v>
      </c>
      <c r="BF932" s="228">
        <f>IF(N932="snížená",J932,0)</f>
        <v>0</v>
      </c>
      <c r="BG932" s="228">
        <f>IF(N932="zákl. přenesená",J932,0)</f>
        <v>0</v>
      </c>
      <c r="BH932" s="228">
        <f>IF(N932="sníž. přenesená",J932,0)</f>
        <v>0</v>
      </c>
      <c r="BI932" s="228">
        <f>IF(N932="nulová",J932,0)</f>
        <v>0</v>
      </c>
      <c r="BJ932" s="17" t="s">
        <v>148</v>
      </c>
      <c r="BK932" s="228">
        <f>ROUND(I932*H932,2)</f>
        <v>0</v>
      </c>
      <c r="BL932" s="17" t="s">
        <v>447</v>
      </c>
      <c r="BM932" s="227" t="s">
        <v>1151</v>
      </c>
    </row>
    <row r="933" s="13" customFormat="1">
      <c r="A933" s="13"/>
      <c r="B933" s="229"/>
      <c r="C933" s="230"/>
      <c r="D933" s="231" t="s">
        <v>150</v>
      </c>
      <c r="E933" s="232" t="s">
        <v>1</v>
      </c>
      <c r="F933" s="233" t="s">
        <v>1145</v>
      </c>
      <c r="G933" s="230"/>
      <c r="H933" s="232" t="s">
        <v>1</v>
      </c>
      <c r="I933" s="234"/>
      <c r="J933" s="230"/>
      <c r="K933" s="230"/>
      <c r="L933" s="235"/>
      <c r="M933" s="236"/>
      <c r="N933" s="237"/>
      <c r="O933" s="237"/>
      <c r="P933" s="237"/>
      <c r="Q933" s="237"/>
      <c r="R933" s="237"/>
      <c r="S933" s="237"/>
      <c r="T933" s="238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9" t="s">
        <v>150</v>
      </c>
      <c r="AU933" s="239" t="s">
        <v>148</v>
      </c>
      <c r="AV933" s="13" t="s">
        <v>81</v>
      </c>
      <c r="AW933" s="13" t="s">
        <v>30</v>
      </c>
      <c r="AX933" s="13" t="s">
        <v>73</v>
      </c>
      <c r="AY933" s="239" t="s">
        <v>140</v>
      </c>
    </row>
    <row r="934" s="14" customFormat="1">
      <c r="A934" s="14"/>
      <c r="B934" s="240"/>
      <c r="C934" s="241"/>
      <c r="D934" s="231" t="s">
        <v>150</v>
      </c>
      <c r="E934" s="242" t="s">
        <v>1</v>
      </c>
      <c r="F934" s="243" t="s">
        <v>81</v>
      </c>
      <c r="G934" s="241"/>
      <c r="H934" s="244">
        <v>1</v>
      </c>
      <c r="I934" s="245"/>
      <c r="J934" s="241"/>
      <c r="K934" s="241"/>
      <c r="L934" s="246"/>
      <c r="M934" s="247"/>
      <c r="N934" s="248"/>
      <c r="O934" s="248"/>
      <c r="P934" s="248"/>
      <c r="Q934" s="248"/>
      <c r="R934" s="248"/>
      <c r="S934" s="248"/>
      <c r="T934" s="249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0" t="s">
        <v>150</v>
      </c>
      <c r="AU934" s="250" t="s">
        <v>148</v>
      </c>
      <c r="AV934" s="14" t="s">
        <v>148</v>
      </c>
      <c r="AW934" s="14" t="s">
        <v>30</v>
      </c>
      <c r="AX934" s="14" t="s">
        <v>73</v>
      </c>
      <c r="AY934" s="250" t="s">
        <v>140</v>
      </c>
    </row>
    <row r="935" s="13" customFormat="1">
      <c r="A935" s="13"/>
      <c r="B935" s="229"/>
      <c r="C935" s="230"/>
      <c r="D935" s="231" t="s">
        <v>150</v>
      </c>
      <c r="E935" s="232" t="s">
        <v>1</v>
      </c>
      <c r="F935" s="233" t="s">
        <v>1146</v>
      </c>
      <c r="G935" s="230"/>
      <c r="H935" s="232" t="s">
        <v>1</v>
      </c>
      <c r="I935" s="234"/>
      <c r="J935" s="230"/>
      <c r="K935" s="230"/>
      <c r="L935" s="235"/>
      <c r="M935" s="236"/>
      <c r="N935" s="237"/>
      <c r="O935" s="237"/>
      <c r="P935" s="237"/>
      <c r="Q935" s="237"/>
      <c r="R935" s="237"/>
      <c r="S935" s="237"/>
      <c r="T935" s="238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9" t="s">
        <v>150</v>
      </c>
      <c r="AU935" s="239" t="s">
        <v>148</v>
      </c>
      <c r="AV935" s="13" t="s">
        <v>81</v>
      </c>
      <c r="AW935" s="13" t="s">
        <v>30</v>
      </c>
      <c r="AX935" s="13" t="s">
        <v>73</v>
      </c>
      <c r="AY935" s="239" t="s">
        <v>140</v>
      </c>
    </row>
    <row r="936" s="14" customFormat="1">
      <c r="A936" s="14"/>
      <c r="B936" s="240"/>
      <c r="C936" s="241"/>
      <c r="D936" s="231" t="s">
        <v>150</v>
      </c>
      <c r="E936" s="242" t="s">
        <v>1</v>
      </c>
      <c r="F936" s="243" t="s">
        <v>81</v>
      </c>
      <c r="G936" s="241"/>
      <c r="H936" s="244">
        <v>1</v>
      </c>
      <c r="I936" s="245"/>
      <c r="J936" s="241"/>
      <c r="K936" s="241"/>
      <c r="L936" s="246"/>
      <c r="M936" s="247"/>
      <c r="N936" s="248"/>
      <c r="O936" s="248"/>
      <c r="P936" s="248"/>
      <c r="Q936" s="248"/>
      <c r="R936" s="248"/>
      <c r="S936" s="248"/>
      <c r="T936" s="249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0" t="s">
        <v>150</v>
      </c>
      <c r="AU936" s="250" t="s">
        <v>148</v>
      </c>
      <c r="AV936" s="14" t="s">
        <v>148</v>
      </c>
      <c r="AW936" s="14" t="s">
        <v>30</v>
      </c>
      <c r="AX936" s="14" t="s">
        <v>73</v>
      </c>
      <c r="AY936" s="250" t="s">
        <v>140</v>
      </c>
    </row>
    <row r="937" s="13" customFormat="1">
      <c r="A937" s="13"/>
      <c r="B937" s="229"/>
      <c r="C937" s="230"/>
      <c r="D937" s="231" t="s">
        <v>150</v>
      </c>
      <c r="E937" s="232" t="s">
        <v>1</v>
      </c>
      <c r="F937" s="233" t="s">
        <v>1147</v>
      </c>
      <c r="G937" s="230"/>
      <c r="H937" s="232" t="s">
        <v>1</v>
      </c>
      <c r="I937" s="234"/>
      <c r="J937" s="230"/>
      <c r="K937" s="230"/>
      <c r="L937" s="235"/>
      <c r="M937" s="236"/>
      <c r="N937" s="237"/>
      <c r="O937" s="237"/>
      <c r="P937" s="237"/>
      <c r="Q937" s="237"/>
      <c r="R937" s="237"/>
      <c r="S937" s="237"/>
      <c r="T937" s="238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39" t="s">
        <v>150</v>
      </c>
      <c r="AU937" s="239" t="s">
        <v>148</v>
      </c>
      <c r="AV937" s="13" t="s">
        <v>81</v>
      </c>
      <c r="AW937" s="13" t="s">
        <v>30</v>
      </c>
      <c r="AX937" s="13" t="s">
        <v>73</v>
      </c>
      <c r="AY937" s="239" t="s">
        <v>140</v>
      </c>
    </row>
    <row r="938" s="14" customFormat="1">
      <c r="A938" s="14"/>
      <c r="B938" s="240"/>
      <c r="C938" s="241"/>
      <c r="D938" s="231" t="s">
        <v>150</v>
      </c>
      <c r="E938" s="242" t="s">
        <v>1</v>
      </c>
      <c r="F938" s="243" t="s">
        <v>81</v>
      </c>
      <c r="G938" s="241"/>
      <c r="H938" s="244">
        <v>1</v>
      </c>
      <c r="I938" s="245"/>
      <c r="J938" s="241"/>
      <c r="K938" s="241"/>
      <c r="L938" s="246"/>
      <c r="M938" s="247"/>
      <c r="N938" s="248"/>
      <c r="O938" s="248"/>
      <c r="P938" s="248"/>
      <c r="Q938" s="248"/>
      <c r="R938" s="248"/>
      <c r="S938" s="248"/>
      <c r="T938" s="249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0" t="s">
        <v>150</v>
      </c>
      <c r="AU938" s="250" t="s">
        <v>148</v>
      </c>
      <c r="AV938" s="14" t="s">
        <v>148</v>
      </c>
      <c r="AW938" s="14" t="s">
        <v>30</v>
      </c>
      <c r="AX938" s="14" t="s">
        <v>73</v>
      </c>
      <c r="AY938" s="250" t="s">
        <v>140</v>
      </c>
    </row>
    <row r="939" s="13" customFormat="1">
      <c r="A939" s="13"/>
      <c r="B939" s="229"/>
      <c r="C939" s="230"/>
      <c r="D939" s="231" t="s">
        <v>150</v>
      </c>
      <c r="E939" s="232" t="s">
        <v>1</v>
      </c>
      <c r="F939" s="233" t="s">
        <v>1027</v>
      </c>
      <c r="G939" s="230"/>
      <c r="H939" s="232" t="s">
        <v>1</v>
      </c>
      <c r="I939" s="234"/>
      <c r="J939" s="230"/>
      <c r="K939" s="230"/>
      <c r="L939" s="235"/>
      <c r="M939" s="236"/>
      <c r="N939" s="237"/>
      <c r="O939" s="237"/>
      <c r="P939" s="237"/>
      <c r="Q939" s="237"/>
      <c r="R939" s="237"/>
      <c r="S939" s="237"/>
      <c r="T939" s="238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9" t="s">
        <v>150</v>
      </c>
      <c r="AU939" s="239" t="s">
        <v>148</v>
      </c>
      <c r="AV939" s="13" t="s">
        <v>81</v>
      </c>
      <c r="AW939" s="13" t="s">
        <v>30</v>
      </c>
      <c r="AX939" s="13" t="s">
        <v>73</v>
      </c>
      <c r="AY939" s="239" t="s">
        <v>140</v>
      </c>
    </row>
    <row r="940" s="14" customFormat="1">
      <c r="A940" s="14"/>
      <c r="B940" s="240"/>
      <c r="C940" s="241"/>
      <c r="D940" s="231" t="s">
        <v>150</v>
      </c>
      <c r="E940" s="242" t="s">
        <v>1</v>
      </c>
      <c r="F940" s="243" t="s">
        <v>148</v>
      </c>
      <c r="G940" s="241"/>
      <c r="H940" s="244">
        <v>2</v>
      </c>
      <c r="I940" s="245"/>
      <c r="J940" s="241"/>
      <c r="K940" s="241"/>
      <c r="L940" s="246"/>
      <c r="M940" s="247"/>
      <c r="N940" s="248"/>
      <c r="O940" s="248"/>
      <c r="P940" s="248"/>
      <c r="Q940" s="248"/>
      <c r="R940" s="248"/>
      <c r="S940" s="248"/>
      <c r="T940" s="249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0" t="s">
        <v>150</v>
      </c>
      <c r="AU940" s="250" t="s">
        <v>148</v>
      </c>
      <c r="AV940" s="14" t="s">
        <v>148</v>
      </c>
      <c r="AW940" s="14" t="s">
        <v>30</v>
      </c>
      <c r="AX940" s="14" t="s">
        <v>73</v>
      </c>
      <c r="AY940" s="250" t="s">
        <v>140</v>
      </c>
    </row>
    <row r="941" s="13" customFormat="1">
      <c r="A941" s="13"/>
      <c r="B941" s="229"/>
      <c r="C941" s="230"/>
      <c r="D941" s="231" t="s">
        <v>150</v>
      </c>
      <c r="E941" s="232" t="s">
        <v>1</v>
      </c>
      <c r="F941" s="233" t="s">
        <v>217</v>
      </c>
      <c r="G941" s="230"/>
      <c r="H941" s="232" t="s">
        <v>1</v>
      </c>
      <c r="I941" s="234"/>
      <c r="J941" s="230"/>
      <c r="K941" s="230"/>
      <c r="L941" s="235"/>
      <c r="M941" s="236"/>
      <c r="N941" s="237"/>
      <c r="O941" s="237"/>
      <c r="P941" s="237"/>
      <c r="Q941" s="237"/>
      <c r="R941" s="237"/>
      <c r="S941" s="237"/>
      <c r="T941" s="238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9" t="s">
        <v>150</v>
      </c>
      <c r="AU941" s="239" t="s">
        <v>148</v>
      </c>
      <c r="AV941" s="13" t="s">
        <v>81</v>
      </c>
      <c r="AW941" s="13" t="s">
        <v>30</v>
      </c>
      <c r="AX941" s="13" t="s">
        <v>73</v>
      </c>
      <c r="AY941" s="239" t="s">
        <v>140</v>
      </c>
    </row>
    <row r="942" s="14" customFormat="1">
      <c r="A942" s="14"/>
      <c r="B942" s="240"/>
      <c r="C942" s="241"/>
      <c r="D942" s="231" t="s">
        <v>150</v>
      </c>
      <c r="E942" s="242" t="s">
        <v>1</v>
      </c>
      <c r="F942" s="243" t="s">
        <v>81</v>
      </c>
      <c r="G942" s="241"/>
      <c r="H942" s="244">
        <v>1</v>
      </c>
      <c r="I942" s="245"/>
      <c r="J942" s="241"/>
      <c r="K942" s="241"/>
      <c r="L942" s="246"/>
      <c r="M942" s="247"/>
      <c r="N942" s="248"/>
      <c r="O942" s="248"/>
      <c r="P942" s="248"/>
      <c r="Q942" s="248"/>
      <c r="R942" s="248"/>
      <c r="S942" s="248"/>
      <c r="T942" s="249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0" t="s">
        <v>150</v>
      </c>
      <c r="AU942" s="250" t="s">
        <v>148</v>
      </c>
      <c r="AV942" s="14" t="s">
        <v>148</v>
      </c>
      <c r="AW942" s="14" t="s">
        <v>30</v>
      </c>
      <c r="AX942" s="14" t="s">
        <v>73</v>
      </c>
      <c r="AY942" s="250" t="s">
        <v>140</v>
      </c>
    </row>
    <row r="943" s="13" customFormat="1">
      <c r="A943" s="13"/>
      <c r="B943" s="229"/>
      <c r="C943" s="230"/>
      <c r="D943" s="231" t="s">
        <v>150</v>
      </c>
      <c r="E943" s="232" t="s">
        <v>1</v>
      </c>
      <c r="F943" s="233" t="s">
        <v>469</v>
      </c>
      <c r="G943" s="230"/>
      <c r="H943" s="232" t="s">
        <v>1</v>
      </c>
      <c r="I943" s="234"/>
      <c r="J943" s="230"/>
      <c r="K943" s="230"/>
      <c r="L943" s="235"/>
      <c r="M943" s="236"/>
      <c r="N943" s="237"/>
      <c r="O943" s="237"/>
      <c r="P943" s="237"/>
      <c r="Q943" s="237"/>
      <c r="R943" s="237"/>
      <c r="S943" s="237"/>
      <c r="T943" s="238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39" t="s">
        <v>150</v>
      </c>
      <c r="AU943" s="239" t="s">
        <v>148</v>
      </c>
      <c r="AV943" s="13" t="s">
        <v>81</v>
      </c>
      <c r="AW943" s="13" t="s">
        <v>30</v>
      </c>
      <c r="AX943" s="13" t="s">
        <v>73</v>
      </c>
      <c r="AY943" s="239" t="s">
        <v>140</v>
      </c>
    </row>
    <row r="944" s="14" customFormat="1">
      <c r="A944" s="14"/>
      <c r="B944" s="240"/>
      <c r="C944" s="241"/>
      <c r="D944" s="231" t="s">
        <v>150</v>
      </c>
      <c r="E944" s="242" t="s">
        <v>1</v>
      </c>
      <c r="F944" s="243" t="s">
        <v>148</v>
      </c>
      <c r="G944" s="241"/>
      <c r="H944" s="244">
        <v>2</v>
      </c>
      <c r="I944" s="245"/>
      <c r="J944" s="241"/>
      <c r="K944" s="241"/>
      <c r="L944" s="246"/>
      <c r="M944" s="247"/>
      <c r="N944" s="248"/>
      <c r="O944" s="248"/>
      <c r="P944" s="248"/>
      <c r="Q944" s="248"/>
      <c r="R944" s="248"/>
      <c r="S944" s="248"/>
      <c r="T944" s="249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50" t="s">
        <v>150</v>
      </c>
      <c r="AU944" s="250" t="s">
        <v>148</v>
      </c>
      <c r="AV944" s="14" t="s">
        <v>148</v>
      </c>
      <c r="AW944" s="14" t="s">
        <v>30</v>
      </c>
      <c r="AX944" s="14" t="s">
        <v>73</v>
      </c>
      <c r="AY944" s="250" t="s">
        <v>140</v>
      </c>
    </row>
    <row r="945" s="13" customFormat="1">
      <c r="A945" s="13"/>
      <c r="B945" s="229"/>
      <c r="C945" s="230"/>
      <c r="D945" s="231" t="s">
        <v>150</v>
      </c>
      <c r="E945" s="232" t="s">
        <v>1</v>
      </c>
      <c r="F945" s="233" t="s">
        <v>1131</v>
      </c>
      <c r="G945" s="230"/>
      <c r="H945" s="232" t="s">
        <v>1</v>
      </c>
      <c r="I945" s="234"/>
      <c r="J945" s="230"/>
      <c r="K945" s="230"/>
      <c r="L945" s="235"/>
      <c r="M945" s="236"/>
      <c r="N945" s="237"/>
      <c r="O945" s="237"/>
      <c r="P945" s="237"/>
      <c r="Q945" s="237"/>
      <c r="R945" s="237"/>
      <c r="S945" s="237"/>
      <c r="T945" s="238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9" t="s">
        <v>150</v>
      </c>
      <c r="AU945" s="239" t="s">
        <v>148</v>
      </c>
      <c r="AV945" s="13" t="s">
        <v>81</v>
      </c>
      <c r="AW945" s="13" t="s">
        <v>30</v>
      </c>
      <c r="AX945" s="13" t="s">
        <v>73</v>
      </c>
      <c r="AY945" s="239" t="s">
        <v>140</v>
      </c>
    </row>
    <row r="946" s="14" customFormat="1">
      <c r="A946" s="14"/>
      <c r="B946" s="240"/>
      <c r="C946" s="241"/>
      <c r="D946" s="231" t="s">
        <v>150</v>
      </c>
      <c r="E946" s="242" t="s">
        <v>1</v>
      </c>
      <c r="F946" s="243" t="s">
        <v>236</v>
      </c>
      <c r="G946" s="241"/>
      <c r="H946" s="244">
        <v>10</v>
      </c>
      <c r="I946" s="245"/>
      <c r="J946" s="241"/>
      <c r="K946" s="241"/>
      <c r="L946" s="246"/>
      <c r="M946" s="247"/>
      <c r="N946" s="248"/>
      <c r="O946" s="248"/>
      <c r="P946" s="248"/>
      <c r="Q946" s="248"/>
      <c r="R946" s="248"/>
      <c r="S946" s="248"/>
      <c r="T946" s="249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50" t="s">
        <v>150</v>
      </c>
      <c r="AU946" s="250" t="s">
        <v>148</v>
      </c>
      <c r="AV946" s="14" t="s">
        <v>148</v>
      </c>
      <c r="AW946" s="14" t="s">
        <v>30</v>
      </c>
      <c r="AX946" s="14" t="s">
        <v>73</v>
      </c>
      <c r="AY946" s="250" t="s">
        <v>140</v>
      </c>
    </row>
    <row r="947" s="13" customFormat="1">
      <c r="A947" s="13"/>
      <c r="B947" s="229"/>
      <c r="C947" s="230"/>
      <c r="D947" s="231" t="s">
        <v>150</v>
      </c>
      <c r="E947" s="232" t="s">
        <v>1</v>
      </c>
      <c r="F947" s="233" t="s">
        <v>405</v>
      </c>
      <c r="G947" s="230"/>
      <c r="H947" s="232" t="s">
        <v>1</v>
      </c>
      <c r="I947" s="234"/>
      <c r="J947" s="230"/>
      <c r="K947" s="230"/>
      <c r="L947" s="235"/>
      <c r="M947" s="236"/>
      <c r="N947" s="237"/>
      <c r="O947" s="237"/>
      <c r="P947" s="237"/>
      <c r="Q947" s="237"/>
      <c r="R947" s="237"/>
      <c r="S947" s="237"/>
      <c r="T947" s="238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9" t="s">
        <v>150</v>
      </c>
      <c r="AU947" s="239" t="s">
        <v>148</v>
      </c>
      <c r="AV947" s="13" t="s">
        <v>81</v>
      </c>
      <c r="AW947" s="13" t="s">
        <v>30</v>
      </c>
      <c r="AX947" s="13" t="s">
        <v>73</v>
      </c>
      <c r="AY947" s="239" t="s">
        <v>140</v>
      </c>
    </row>
    <row r="948" s="14" customFormat="1">
      <c r="A948" s="14"/>
      <c r="B948" s="240"/>
      <c r="C948" s="241"/>
      <c r="D948" s="231" t="s">
        <v>150</v>
      </c>
      <c r="E948" s="242" t="s">
        <v>1</v>
      </c>
      <c r="F948" s="243" t="s">
        <v>199</v>
      </c>
      <c r="G948" s="241"/>
      <c r="H948" s="244">
        <v>6</v>
      </c>
      <c r="I948" s="245"/>
      <c r="J948" s="241"/>
      <c r="K948" s="241"/>
      <c r="L948" s="246"/>
      <c r="M948" s="247"/>
      <c r="N948" s="248"/>
      <c r="O948" s="248"/>
      <c r="P948" s="248"/>
      <c r="Q948" s="248"/>
      <c r="R948" s="248"/>
      <c r="S948" s="248"/>
      <c r="T948" s="249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0" t="s">
        <v>150</v>
      </c>
      <c r="AU948" s="250" t="s">
        <v>148</v>
      </c>
      <c r="AV948" s="14" t="s">
        <v>148</v>
      </c>
      <c r="AW948" s="14" t="s">
        <v>30</v>
      </c>
      <c r="AX948" s="14" t="s">
        <v>73</v>
      </c>
      <c r="AY948" s="250" t="s">
        <v>140</v>
      </c>
    </row>
    <row r="949" s="13" customFormat="1">
      <c r="A949" s="13"/>
      <c r="B949" s="229"/>
      <c r="C949" s="230"/>
      <c r="D949" s="231" t="s">
        <v>150</v>
      </c>
      <c r="E949" s="232" t="s">
        <v>1</v>
      </c>
      <c r="F949" s="233" t="s">
        <v>1029</v>
      </c>
      <c r="G949" s="230"/>
      <c r="H949" s="232" t="s">
        <v>1</v>
      </c>
      <c r="I949" s="234"/>
      <c r="J949" s="230"/>
      <c r="K949" s="230"/>
      <c r="L949" s="235"/>
      <c r="M949" s="236"/>
      <c r="N949" s="237"/>
      <c r="O949" s="237"/>
      <c r="P949" s="237"/>
      <c r="Q949" s="237"/>
      <c r="R949" s="237"/>
      <c r="S949" s="237"/>
      <c r="T949" s="238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9" t="s">
        <v>150</v>
      </c>
      <c r="AU949" s="239" t="s">
        <v>148</v>
      </c>
      <c r="AV949" s="13" t="s">
        <v>81</v>
      </c>
      <c r="AW949" s="13" t="s">
        <v>30</v>
      </c>
      <c r="AX949" s="13" t="s">
        <v>73</v>
      </c>
      <c r="AY949" s="239" t="s">
        <v>140</v>
      </c>
    </row>
    <row r="950" s="14" customFormat="1">
      <c r="A950" s="14"/>
      <c r="B950" s="240"/>
      <c r="C950" s="241"/>
      <c r="D950" s="231" t="s">
        <v>150</v>
      </c>
      <c r="E950" s="242" t="s">
        <v>1</v>
      </c>
      <c r="F950" s="243" t="s">
        <v>157</v>
      </c>
      <c r="G950" s="241"/>
      <c r="H950" s="244">
        <v>8</v>
      </c>
      <c r="I950" s="245"/>
      <c r="J950" s="241"/>
      <c r="K950" s="241"/>
      <c r="L950" s="246"/>
      <c r="M950" s="247"/>
      <c r="N950" s="248"/>
      <c r="O950" s="248"/>
      <c r="P950" s="248"/>
      <c r="Q950" s="248"/>
      <c r="R950" s="248"/>
      <c r="S950" s="248"/>
      <c r="T950" s="249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0" t="s">
        <v>150</v>
      </c>
      <c r="AU950" s="250" t="s">
        <v>148</v>
      </c>
      <c r="AV950" s="14" t="s">
        <v>148</v>
      </c>
      <c r="AW950" s="14" t="s">
        <v>30</v>
      </c>
      <c r="AX950" s="14" t="s">
        <v>73</v>
      </c>
      <c r="AY950" s="250" t="s">
        <v>140</v>
      </c>
    </row>
    <row r="951" s="15" customFormat="1">
      <c r="A951" s="15"/>
      <c r="B951" s="251"/>
      <c r="C951" s="252"/>
      <c r="D951" s="231" t="s">
        <v>150</v>
      </c>
      <c r="E951" s="253" t="s">
        <v>1</v>
      </c>
      <c r="F951" s="254" t="s">
        <v>153</v>
      </c>
      <c r="G951" s="252"/>
      <c r="H951" s="255">
        <v>32</v>
      </c>
      <c r="I951" s="256"/>
      <c r="J951" s="252"/>
      <c r="K951" s="252"/>
      <c r="L951" s="257"/>
      <c r="M951" s="258"/>
      <c r="N951" s="259"/>
      <c r="O951" s="259"/>
      <c r="P951" s="259"/>
      <c r="Q951" s="259"/>
      <c r="R951" s="259"/>
      <c r="S951" s="259"/>
      <c r="T951" s="260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61" t="s">
        <v>150</v>
      </c>
      <c r="AU951" s="261" t="s">
        <v>148</v>
      </c>
      <c r="AV951" s="15" t="s">
        <v>147</v>
      </c>
      <c r="AW951" s="15" t="s">
        <v>30</v>
      </c>
      <c r="AX951" s="15" t="s">
        <v>81</v>
      </c>
      <c r="AY951" s="261" t="s">
        <v>140</v>
      </c>
    </row>
    <row r="952" s="2" customFormat="1" ht="24.15" customHeight="1">
      <c r="A952" s="38"/>
      <c r="B952" s="39"/>
      <c r="C952" s="262" t="s">
        <v>1152</v>
      </c>
      <c r="D952" s="262" t="s">
        <v>154</v>
      </c>
      <c r="E952" s="263" t="s">
        <v>1153</v>
      </c>
      <c r="F952" s="264" t="s">
        <v>1154</v>
      </c>
      <c r="G952" s="265" t="s">
        <v>162</v>
      </c>
      <c r="H952" s="266">
        <v>32</v>
      </c>
      <c r="I952" s="267"/>
      <c r="J952" s="268">
        <f>ROUND(I952*H952,2)</f>
        <v>0</v>
      </c>
      <c r="K952" s="269"/>
      <c r="L952" s="270"/>
      <c r="M952" s="271" t="s">
        <v>1</v>
      </c>
      <c r="N952" s="272" t="s">
        <v>39</v>
      </c>
      <c r="O952" s="91"/>
      <c r="P952" s="225">
        <f>O952*H952</f>
        <v>0</v>
      </c>
      <c r="Q952" s="225">
        <v>6.0000000000000002E-05</v>
      </c>
      <c r="R952" s="225">
        <f>Q952*H952</f>
        <v>0.0019200000000000001</v>
      </c>
      <c r="S952" s="225">
        <v>0</v>
      </c>
      <c r="T952" s="226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227" t="s">
        <v>359</v>
      </c>
      <c r="AT952" s="227" t="s">
        <v>154</v>
      </c>
      <c r="AU952" s="227" t="s">
        <v>148</v>
      </c>
      <c r="AY952" s="17" t="s">
        <v>140</v>
      </c>
      <c r="BE952" s="228">
        <f>IF(N952="základní",J952,0)</f>
        <v>0</v>
      </c>
      <c r="BF952" s="228">
        <f>IF(N952="snížená",J952,0)</f>
        <v>0</v>
      </c>
      <c r="BG952" s="228">
        <f>IF(N952="zákl. přenesená",J952,0)</f>
        <v>0</v>
      </c>
      <c r="BH952" s="228">
        <f>IF(N952="sníž. přenesená",J952,0)</f>
        <v>0</v>
      </c>
      <c r="BI952" s="228">
        <f>IF(N952="nulová",J952,0)</f>
        <v>0</v>
      </c>
      <c r="BJ952" s="17" t="s">
        <v>148</v>
      </c>
      <c r="BK952" s="228">
        <f>ROUND(I952*H952,2)</f>
        <v>0</v>
      </c>
      <c r="BL952" s="17" t="s">
        <v>447</v>
      </c>
      <c r="BM952" s="227" t="s">
        <v>1155</v>
      </c>
    </row>
    <row r="953" s="13" customFormat="1">
      <c r="A953" s="13"/>
      <c r="B953" s="229"/>
      <c r="C953" s="230"/>
      <c r="D953" s="231" t="s">
        <v>150</v>
      </c>
      <c r="E953" s="232" t="s">
        <v>1</v>
      </c>
      <c r="F953" s="233" t="s">
        <v>1145</v>
      </c>
      <c r="G953" s="230"/>
      <c r="H953" s="232" t="s">
        <v>1</v>
      </c>
      <c r="I953" s="234"/>
      <c r="J953" s="230"/>
      <c r="K953" s="230"/>
      <c r="L953" s="235"/>
      <c r="M953" s="236"/>
      <c r="N953" s="237"/>
      <c r="O953" s="237"/>
      <c r="P953" s="237"/>
      <c r="Q953" s="237"/>
      <c r="R953" s="237"/>
      <c r="S953" s="237"/>
      <c r="T953" s="238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9" t="s">
        <v>150</v>
      </c>
      <c r="AU953" s="239" t="s">
        <v>148</v>
      </c>
      <c r="AV953" s="13" t="s">
        <v>81</v>
      </c>
      <c r="AW953" s="13" t="s">
        <v>30</v>
      </c>
      <c r="AX953" s="13" t="s">
        <v>73</v>
      </c>
      <c r="AY953" s="239" t="s">
        <v>140</v>
      </c>
    </row>
    <row r="954" s="14" customFormat="1">
      <c r="A954" s="14"/>
      <c r="B954" s="240"/>
      <c r="C954" s="241"/>
      <c r="D954" s="231" t="s">
        <v>150</v>
      </c>
      <c r="E954" s="242" t="s">
        <v>1</v>
      </c>
      <c r="F954" s="243" t="s">
        <v>81</v>
      </c>
      <c r="G954" s="241"/>
      <c r="H954" s="244">
        <v>1</v>
      </c>
      <c r="I954" s="245"/>
      <c r="J954" s="241"/>
      <c r="K954" s="241"/>
      <c r="L954" s="246"/>
      <c r="M954" s="247"/>
      <c r="N954" s="248"/>
      <c r="O954" s="248"/>
      <c r="P954" s="248"/>
      <c r="Q954" s="248"/>
      <c r="R954" s="248"/>
      <c r="S954" s="248"/>
      <c r="T954" s="249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0" t="s">
        <v>150</v>
      </c>
      <c r="AU954" s="250" t="s">
        <v>148</v>
      </c>
      <c r="AV954" s="14" t="s">
        <v>148</v>
      </c>
      <c r="AW954" s="14" t="s">
        <v>30</v>
      </c>
      <c r="AX954" s="14" t="s">
        <v>73</v>
      </c>
      <c r="AY954" s="250" t="s">
        <v>140</v>
      </c>
    </row>
    <row r="955" s="13" customFormat="1">
      <c r="A955" s="13"/>
      <c r="B955" s="229"/>
      <c r="C955" s="230"/>
      <c r="D955" s="231" t="s">
        <v>150</v>
      </c>
      <c r="E955" s="232" t="s">
        <v>1</v>
      </c>
      <c r="F955" s="233" t="s">
        <v>1146</v>
      </c>
      <c r="G955" s="230"/>
      <c r="H955" s="232" t="s">
        <v>1</v>
      </c>
      <c r="I955" s="234"/>
      <c r="J955" s="230"/>
      <c r="K955" s="230"/>
      <c r="L955" s="235"/>
      <c r="M955" s="236"/>
      <c r="N955" s="237"/>
      <c r="O955" s="237"/>
      <c r="P955" s="237"/>
      <c r="Q955" s="237"/>
      <c r="R955" s="237"/>
      <c r="S955" s="237"/>
      <c r="T955" s="238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9" t="s">
        <v>150</v>
      </c>
      <c r="AU955" s="239" t="s">
        <v>148</v>
      </c>
      <c r="AV955" s="13" t="s">
        <v>81</v>
      </c>
      <c r="AW955" s="13" t="s">
        <v>30</v>
      </c>
      <c r="AX955" s="13" t="s">
        <v>73</v>
      </c>
      <c r="AY955" s="239" t="s">
        <v>140</v>
      </c>
    </row>
    <row r="956" s="14" customFormat="1">
      <c r="A956" s="14"/>
      <c r="B956" s="240"/>
      <c r="C956" s="241"/>
      <c r="D956" s="231" t="s">
        <v>150</v>
      </c>
      <c r="E956" s="242" t="s">
        <v>1</v>
      </c>
      <c r="F956" s="243" t="s">
        <v>81</v>
      </c>
      <c r="G956" s="241"/>
      <c r="H956" s="244">
        <v>1</v>
      </c>
      <c r="I956" s="245"/>
      <c r="J956" s="241"/>
      <c r="K956" s="241"/>
      <c r="L956" s="246"/>
      <c r="M956" s="247"/>
      <c r="N956" s="248"/>
      <c r="O956" s="248"/>
      <c r="P956" s="248"/>
      <c r="Q956" s="248"/>
      <c r="R956" s="248"/>
      <c r="S956" s="248"/>
      <c r="T956" s="249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0" t="s">
        <v>150</v>
      </c>
      <c r="AU956" s="250" t="s">
        <v>148</v>
      </c>
      <c r="AV956" s="14" t="s">
        <v>148</v>
      </c>
      <c r="AW956" s="14" t="s">
        <v>30</v>
      </c>
      <c r="AX956" s="14" t="s">
        <v>73</v>
      </c>
      <c r="AY956" s="250" t="s">
        <v>140</v>
      </c>
    </row>
    <row r="957" s="13" customFormat="1">
      <c r="A957" s="13"/>
      <c r="B957" s="229"/>
      <c r="C957" s="230"/>
      <c r="D957" s="231" t="s">
        <v>150</v>
      </c>
      <c r="E957" s="232" t="s">
        <v>1</v>
      </c>
      <c r="F957" s="233" t="s">
        <v>1147</v>
      </c>
      <c r="G957" s="230"/>
      <c r="H957" s="232" t="s">
        <v>1</v>
      </c>
      <c r="I957" s="234"/>
      <c r="J957" s="230"/>
      <c r="K957" s="230"/>
      <c r="L957" s="235"/>
      <c r="M957" s="236"/>
      <c r="N957" s="237"/>
      <c r="O957" s="237"/>
      <c r="P957" s="237"/>
      <c r="Q957" s="237"/>
      <c r="R957" s="237"/>
      <c r="S957" s="237"/>
      <c r="T957" s="238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39" t="s">
        <v>150</v>
      </c>
      <c r="AU957" s="239" t="s">
        <v>148</v>
      </c>
      <c r="AV957" s="13" t="s">
        <v>81</v>
      </c>
      <c r="AW957" s="13" t="s">
        <v>30</v>
      </c>
      <c r="AX957" s="13" t="s">
        <v>73</v>
      </c>
      <c r="AY957" s="239" t="s">
        <v>140</v>
      </c>
    </row>
    <row r="958" s="14" customFormat="1">
      <c r="A958" s="14"/>
      <c r="B958" s="240"/>
      <c r="C958" s="241"/>
      <c r="D958" s="231" t="s">
        <v>150</v>
      </c>
      <c r="E958" s="242" t="s">
        <v>1</v>
      </c>
      <c r="F958" s="243" t="s">
        <v>81</v>
      </c>
      <c r="G958" s="241"/>
      <c r="H958" s="244">
        <v>1</v>
      </c>
      <c r="I958" s="245"/>
      <c r="J958" s="241"/>
      <c r="K958" s="241"/>
      <c r="L958" s="246"/>
      <c r="M958" s="247"/>
      <c r="N958" s="248"/>
      <c r="O958" s="248"/>
      <c r="P958" s="248"/>
      <c r="Q958" s="248"/>
      <c r="R958" s="248"/>
      <c r="S958" s="248"/>
      <c r="T958" s="249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50" t="s">
        <v>150</v>
      </c>
      <c r="AU958" s="250" t="s">
        <v>148</v>
      </c>
      <c r="AV958" s="14" t="s">
        <v>148</v>
      </c>
      <c r="AW958" s="14" t="s">
        <v>30</v>
      </c>
      <c r="AX958" s="14" t="s">
        <v>73</v>
      </c>
      <c r="AY958" s="250" t="s">
        <v>140</v>
      </c>
    </row>
    <row r="959" s="13" customFormat="1">
      <c r="A959" s="13"/>
      <c r="B959" s="229"/>
      <c r="C959" s="230"/>
      <c r="D959" s="231" t="s">
        <v>150</v>
      </c>
      <c r="E959" s="232" t="s">
        <v>1</v>
      </c>
      <c r="F959" s="233" t="s">
        <v>1027</v>
      </c>
      <c r="G959" s="230"/>
      <c r="H959" s="232" t="s">
        <v>1</v>
      </c>
      <c r="I959" s="234"/>
      <c r="J959" s="230"/>
      <c r="K959" s="230"/>
      <c r="L959" s="235"/>
      <c r="M959" s="236"/>
      <c r="N959" s="237"/>
      <c r="O959" s="237"/>
      <c r="P959" s="237"/>
      <c r="Q959" s="237"/>
      <c r="R959" s="237"/>
      <c r="S959" s="237"/>
      <c r="T959" s="238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9" t="s">
        <v>150</v>
      </c>
      <c r="AU959" s="239" t="s">
        <v>148</v>
      </c>
      <c r="AV959" s="13" t="s">
        <v>81</v>
      </c>
      <c r="AW959" s="13" t="s">
        <v>30</v>
      </c>
      <c r="AX959" s="13" t="s">
        <v>73</v>
      </c>
      <c r="AY959" s="239" t="s">
        <v>140</v>
      </c>
    </row>
    <row r="960" s="14" customFormat="1">
      <c r="A960" s="14"/>
      <c r="B960" s="240"/>
      <c r="C960" s="241"/>
      <c r="D960" s="231" t="s">
        <v>150</v>
      </c>
      <c r="E960" s="242" t="s">
        <v>1</v>
      </c>
      <c r="F960" s="243" t="s">
        <v>148</v>
      </c>
      <c r="G960" s="241"/>
      <c r="H960" s="244">
        <v>2</v>
      </c>
      <c r="I960" s="245"/>
      <c r="J960" s="241"/>
      <c r="K960" s="241"/>
      <c r="L960" s="246"/>
      <c r="M960" s="247"/>
      <c r="N960" s="248"/>
      <c r="O960" s="248"/>
      <c r="P960" s="248"/>
      <c r="Q960" s="248"/>
      <c r="R960" s="248"/>
      <c r="S960" s="248"/>
      <c r="T960" s="249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0" t="s">
        <v>150</v>
      </c>
      <c r="AU960" s="250" t="s">
        <v>148</v>
      </c>
      <c r="AV960" s="14" t="s">
        <v>148</v>
      </c>
      <c r="AW960" s="14" t="s">
        <v>30</v>
      </c>
      <c r="AX960" s="14" t="s">
        <v>73</v>
      </c>
      <c r="AY960" s="250" t="s">
        <v>140</v>
      </c>
    </row>
    <row r="961" s="13" customFormat="1">
      <c r="A961" s="13"/>
      <c r="B961" s="229"/>
      <c r="C961" s="230"/>
      <c r="D961" s="231" t="s">
        <v>150</v>
      </c>
      <c r="E961" s="232" t="s">
        <v>1</v>
      </c>
      <c r="F961" s="233" t="s">
        <v>217</v>
      </c>
      <c r="G961" s="230"/>
      <c r="H961" s="232" t="s">
        <v>1</v>
      </c>
      <c r="I961" s="234"/>
      <c r="J961" s="230"/>
      <c r="K961" s="230"/>
      <c r="L961" s="235"/>
      <c r="M961" s="236"/>
      <c r="N961" s="237"/>
      <c r="O961" s="237"/>
      <c r="P961" s="237"/>
      <c r="Q961" s="237"/>
      <c r="R961" s="237"/>
      <c r="S961" s="237"/>
      <c r="T961" s="238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9" t="s">
        <v>150</v>
      </c>
      <c r="AU961" s="239" t="s">
        <v>148</v>
      </c>
      <c r="AV961" s="13" t="s">
        <v>81</v>
      </c>
      <c r="AW961" s="13" t="s">
        <v>30</v>
      </c>
      <c r="AX961" s="13" t="s">
        <v>73</v>
      </c>
      <c r="AY961" s="239" t="s">
        <v>140</v>
      </c>
    </row>
    <row r="962" s="14" customFormat="1">
      <c r="A962" s="14"/>
      <c r="B962" s="240"/>
      <c r="C962" s="241"/>
      <c r="D962" s="231" t="s">
        <v>150</v>
      </c>
      <c r="E962" s="242" t="s">
        <v>1</v>
      </c>
      <c r="F962" s="243" t="s">
        <v>81</v>
      </c>
      <c r="G962" s="241"/>
      <c r="H962" s="244">
        <v>1</v>
      </c>
      <c r="I962" s="245"/>
      <c r="J962" s="241"/>
      <c r="K962" s="241"/>
      <c r="L962" s="246"/>
      <c r="M962" s="247"/>
      <c r="N962" s="248"/>
      <c r="O962" s="248"/>
      <c r="P962" s="248"/>
      <c r="Q962" s="248"/>
      <c r="R962" s="248"/>
      <c r="S962" s="248"/>
      <c r="T962" s="249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50" t="s">
        <v>150</v>
      </c>
      <c r="AU962" s="250" t="s">
        <v>148</v>
      </c>
      <c r="AV962" s="14" t="s">
        <v>148</v>
      </c>
      <c r="AW962" s="14" t="s">
        <v>30</v>
      </c>
      <c r="AX962" s="14" t="s">
        <v>73</v>
      </c>
      <c r="AY962" s="250" t="s">
        <v>140</v>
      </c>
    </row>
    <row r="963" s="13" customFormat="1">
      <c r="A963" s="13"/>
      <c r="B963" s="229"/>
      <c r="C963" s="230"/>
      <c r="D963" s="231" t="s">
        <v>150</v>
      </c>
      <c r="E963" s="232" t="s">
        <v>1</v>
      </c>
      <c r="F963" s="233" t="s">
        <v>469</v>
      </c>
      <c r="G963" s="230"/>
      <c r="H963" s="232" t="s">
        <v>1</v>
      </c>
      <c r="I963" s="234"/>
      <c r="J963" s="230"/>
      <c r="K963" s="230"/>
      <c r="L963" s="235"/>
      <c r="M963" s="236"/>
      <c r="N963" s="237"/>
      <c r="O963" s="237"/>
      <c r="P963" s="237"/>
      <c r="Q963" s="237"/>
      <c r="R963" s="237"/>
      <c r="S963" s="237"/>
      <c r="T963" s="238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39" t="s">
        <v>150</v>
      </c>
      <c r="AU963" s="239" t="s">
        <v>148</v>
      </c>
      <c r="AV963" s="13" t="s">
        <v>81</v>
      </c>
      <c r="AW963" s="13" t="s">
        <v>30</v>
      </c>
      <c r="AX963" s="13" t="s">
        <v>73</v>
      </c>
      <c r="AY963" s="239" t="s">
        <v>140</v>
      </c>
    </row>
    <row r="964" s="14" customFormat="1">
      <c r="A964" s="14"/>
      <c r="B964" s="240"/>
      <c r="C964" s="241"/>
      <c r="D964" s="231" t="s">
        <v>150</v>
      </c>
      <c r="E964" s="242" t="s">
        <v>1</v>
      </c>
      <c r="F964" s="243" t="s">
        <v>148</v>
      </c>
      <c r="G964" s="241"/>
      <c r="H964" s="244">
        <v>2</v>
      </c>
      <c r="I964" s="245"/>
      <c r="J964" s="241"/>
      <c r="K964" s="241"/>
      <c r="L964" s="246"/>
      <c r="M964" s="247"/>
      <c r="N964" s="248"/>
      <c r="O964" s="248"/>
      <c r="P964" s="248"/>
      <c r="Q964" s="248"/>
      <c r="R964" s="248"/>
      <c r="S964" s="248"/>
      <c r="T964" s="249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50" t="s">
        <v>150</v>
      </c>
      <c r="AU964" s="250" t="s">
        <v>148</v>
      </c>
      <c r="AV964" s="14" t="s">
        <v>148</v>
      </c>
      <c r="AW964" s="14" t="s">
        <v>30</v>
      </c>
      <c r="AX964" s="14" t="s">
        <v>73</v>
      </c>
      <c r="AY964" s="250" t="s">
        <v>140</v>
      </c>
    </row>
    <row r="965" s="13" customFormat="1">
      <c r="A965" s="13"/>
      <c r="B965" s="229"/>
      <c r="C965" s="230"/>
      <c r="D965" s="231" t="s">
        <v>150</v>
      </c>
      <c r="E965" s="232" t="s">
        <v>1</v>
      </c>
      <c r="F965" s="233" t="s">
        <v>1131</v>
      </c>
      <c r="G965" s="230"/>
      <c r="H965" s="232" t="s">
        <v>1</v>
      </c>
      <c r="I965" s="234"/>
      <c r="J965" s="230"/>
      <c r="K965" s="230"/>
      <c r="L965" s="235"/>
      <c r="M965" s="236"/>
      <c r="N965" s="237"/>
      <c r="O965" s="237"/>
      <c r="P965" s="237"/>
      <c r="Q965" s="237"/>
      <c r="R965" s="237"/>
      <c r="S965" s="237"/>
      <c r="T965" s="238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9" t="s">
        <v>150</v>
      </c>
      <c r="AU965" s="239" t="s">
        <v>148</v>
      </c>
      <c r="AV965" s="13" t="s">
        <v>81</v>
      </c>
      <c r="AW965" s="13" t="s">
        <v>30</v>
      </c>
      <c r="AX965" s="13" t="s">
        <v>73</v>
      </c>
      <c r="AY965" s="239" t="s">
        <v>140</v>
      </c>
    </row>
    <row r="966" s="14" customFormat="1">
      <c r="A966" s="14"/>
      <c r="B966" s="240"/>
      <c r="C966" s="241"/>
      <c r="D966" s="231" t="s">
        <v>150</v>
      </c>
      <c r="E966" s="242" t="s">
        <v>1</v>
      </c>
      <c r="F966" s="243" t="s">
        <v>236</v>
      </c>
      <c r="G966" s="241"/>
      <c r="H966" s="244">
        <v>10</v>
      </c>
      <c r="I966" s="245"/>
      <c r="J966" s="241"/>
      <c r="K966" s="241"/>
      <c r="L966" s="246"/>
      <c r="M966" s="247"/>
      <c r="N966" s="248"/>
      <c r="O966" s="248"/>
      <c r="P966" s="248"/>
      <c r="Q966" s="248"/>
      <c r="R966" s="248"/>
      <c r="S966" s="248"/>
      <c r="T966" s="249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50" t="s">
        <v>150</v>
      </c>
      <c r="AU966" s="250" t="s">
        <v>148</v>
      </c>
      <c r="AV966" s="14" t="s">
        <v>148</v>
      </c>
      <c r="AW966" s="14" t="s">
        <v>30</v>
      </c>
      <c r="AX966" s="14" t="s">
        <v>73</v>
      </c>
      <c r="AY966" s="250" t="s">
        <v>140</v>
      </c>
    </row>
    <row r="967" s="13" customFormat="1">
      <c r="A967" s="13"/>
      <c r="B967" s="229"/>
      <c r="C967" s="230"/>
      <c r="D967" s="231" t="s">
        <v>150</v>
      </c>
      <c r="E967" s="232" t="s">
        <v>1</v>
      </c>
      <c r="F967" s="233" t="s">
        <v>405</v>
      </c>
      <c r="G967" s="230"/>
      <c r="H967" s="232" t="s">
        <v>1</v>
      </c>
      <c r="I967" s="234"/>
      <c r="J967" s="230"/>
      <c r="K967" s="230"/>
      <c r="L967" s="235"/>
      <c r="M967" s="236"/>
      <c r="N967" s="237"/>
      <c r="O967" s="237"/>
      <c r="P967" s="237"/>
      <c r="Q967" s="237"/>
      <c r="R967" s="237"/>
      <c r="S967" s="237"/>
      <c r="T967" s="238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9" t="s">
        <v>150</v>
      </c>
      <c r="AU967" s="239" t="s">
        <v>148</v>
      </c>
      <c r="AV967" s="13" t="s">
        <v>81</v>
      </c>
      <c r="AW967" s="13" t="s">
        <v>30</v>
      </c>
      <c r="AX967" s="13" t="s">
        <v>73</v>
      </c>
      <c r="AY967" s="239" t="s">
        <v>140</v>
      </c>
    </row>
    <row r="968" s="14" customFormat="1">
      <c r="A968" s="14"/>
      <c r="B968" s="240"/>
      <c r="C968" s="241"/>
      <c r="D968" s="231" t="s">
        <v>150</v>
      </c>
      <c r="E968" s="242" t="s">
        <v>1</v>
      </c>
      <c r="F968" s="243" t="s">
        <v>199</v>
      </c>
      <c r="G968" s="241"/>
      <c r="H968" s="244">
        <v>6</v>
      </c>
      <c r="I968" s="245"/>
      <c r="J968" s="241"/>
      <c r="K968" s="241"/>
      <c r="L968" s="246"/>
      <c r="M968" s="247"/>
      <c r="N968" s="248"/>
      <c r="O968" s="248"/>
      <c r="P968" s="248"/>
      <c r="Q968" s="248"/>
      <c r="R968" s="248"/>
      <c r="S968" s="248"/>
      <c r="T968" s="249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50" t="s">
        <v>150</v>
      </c>
      <c r="AU968" s="250" t="s">
        <v>148</v>
      </c>
      <c r="AV968" s="14" t="s">
        <v>148</v>
      </c>
      <c r="AW968" s="14" t="s">
        <v>30</v>
      </c>
      <c r="AX968" s="14" t="s">
        <v>73</v>
      </c>
      <c r="AY968" s="250" t="s">
        <v>140</v>
      </c>
    </row>
    <row r="969" s="13" customFormat="1">
      <c r="A969" s="13"/>
      <c r="B969" s="229"/>
      <c r="C969" s="230"/>
      <c r="D969" s="231" t="s">
        <v>150</v>
      </c>
      <c r="E969" s="232" t="s">
        <v>1</v>
      </c>
      <c r="F969" s="233" t="s">
        <v>1029</v>
      </c>
      <c r="G969" s="230"/>
      <c r="H969" s="232" t="s">
        <v>1</v>
      </c>
      <c r="I969" s="234"/>
      <c r="J969" s="230"/>
      <c r="K969" s="230"/>
      <c r="L969" s="235"/>
      <c r="M969" s="236"/>
      <c r="N969" s="237"/>
      <c r="O969" s="237"/>
      <c r="P969" s="237"/>
      <c r="Q969" s="237"/>
      <c r="R969" s="237"/>
      <c r="S969" s="237"/>
      <c r="T969" s="238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39" t="s">
        <v>150</v>
      </c>
      <c r="AU969" s="239" t="s">
        <v>148</v>
      </c>
      <c r="AV969" s="13" t="s">
        <v>81</v>
      </c>
      <c r="AW969" s="13" t="s">
        <v>30</v>
      </c>
      <c r="AX969" s="13" t="s">
        <v>73</v>
      </c>
      <c r="AY969" s="239" t="s">
        <v>140</v>
      </c>
    </row>
    <row r="970" s="14" customFormat="1">
      <c r="A970" s="14"/>
      <c r="B970" s="240"/>
      <c r="C970" s="241"/>
      <c r="D970" s="231" t="s">
        <v>150</v>
      </c>
      <c r="E970" s="242" t="s">
        <v>1</v>
      </c>
      <c r="F970" s="243" t="s">
        <v>157</v>
      </c>
      <c r="G970" s="241"/>
      <c r="H970" s="244">
        <v>8</v>
      </c>
      <c r="I970" s="245"/>
      <c r="J970" s="241"/>
      <c r="K970" s="241"/>
      <c r="L970" s="246"/>
      <c r="M970" s="247"/>
      <c r="N970" s="248"/>
      <c r="O970" s="248"/>
      <c r="P970" s="248"/>
      <c r="Q970" s="248"/>
      <c r="R970" s="248"/>
      <c r="S970" s="248"/>
      <c r="T970" s="249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50" t="s">
        <v>150</v>
      </c>
      <c r="AU970" s="250" t="s">
        <v>148</v>
      </c>
      <c r="AV970" s="14" t="s">
        <v>148</v>
      </c>
      <c r="AW970" s="14" t="s">
        <v>30</v>
      </c>
      <c r="AX970" s="14" t="s">
        <v>73</v>
      </c>
      <c r="AY970" s="250" t="s">
        <v>140</v>
      </c>
    </row>
    <row r="971" s="15" customFormat="1">
      <c r="A971" s="15"/>
      <c r="B971" s="251"/>
      <c r="C971" s="252"/>
      <c r="D971" s="231" t="s">
        <v>150</v>
      </c>
      <c r="E971" s="253" t="s">
        <v>1</v>
      </c>
      <c r="F971" s="254" t="s">
        <v>153</v>
      </c>
      <c r="G971" s="252"/>
      <c r="H971" s="255">
        <v>32</v>
      </c>
      <c r="I971" s="256"/>
      <c r="J971" s="252"/>
      <c r="K971" s="252"/>
      <c r="L971" s="257"/>
      <c r="M971" s="258"/>
      <c r="N971" s="259"/>
      <c r="O971" s="259"/>
      <c r="P971" s="259"/>
      <c r="Q971" s="259"/>
      <c r="R971" s="259"/>
      <c r="S971" s="259"/>
      <c r="T971" s="260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T971" s="261" t="s">
        <v>150</v>
      </c>
      <c r="AU971" s="261" t="s">
        <v>148</v>
      </c>
      <c r="AV971" s="15" t="s">
        <v>147</v>
      </c>
      <c r="AW971" s="15" t="s">
        <v>30</v>
      </c>
      <c r="AX971" s="15" t="s">
        <v>81</v>
      </c>
      <c r="AY971" s="261" t="s">
        <v>140</v>
      </c>
    </row>
    <row r="972" s="2" customFormat="1" ht="37.8" customHeight="1">
      <c r="A972" s="38"/>
      <c r="B972" s="39"/>
      <c r="C972" s="215" t="s">
        <v>1156</v>
      </c>
      <c r="D972" s="215" t="s">
        <v>143</v>
      </c>
      <c r="E972" s="216" t="s">
        <v>1157</v>
      </c>
      <c r="F972" s="217" t="s">
        <v>1158</v>
      </c>
      <c r="G972" s="218" t="s">
        <v>162</v>
      </c>
      <c r="H972" s="219">
        <v>13</v>
      </c>
      <c r="I972" s="220"/>
      <c r="J972" s="221">
        <f>ROUND(I972*H972,2)</f>
        <v>0</v>
      </c>
      <c r="K972" s="222"/>
      <c r="L972" s="44"/>
      <c r="M972" s="223" t="s">
        <v>1</v>
      </c>
      <c r="N972" s="224" t="s">
        <v>39</v>
      </c>
      <c r="O972" s="91"/>
      <c r="P972" s="225">
        <f>O972*H972</f>
        <v>0</v>
      </c>
      <c r="Q972" s="225">
        <v>0</v>
      </c>
      <c r="R972" s="225">
        <f>Q972*H972</f>
        <v>0</v>
      </c>
      <c r="S972" s="225">
        <v>5.0000000000000002E-05</v>
      </c>
      <c r="T972" s="226">
        <f>S972*H972</f>
        <v>0.00065000000000000008</v>
      </c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R972" s="227" t="s">
        <v>447</v>
      </c>
      <c r="AT972" s="227" t="s">
        <v>143</v>
      </c>
      <c r="AU972" s="227" t="s">
        <v>148</v>
      </c>
      <c r="AY972" s="17" t="s">
        <v>140</v>
      </c>
      <c r="BE972" s="228">
        <f>IF(N972="základní",J972,0)</f>
        <v>0</v>
      </c>
      <c r="BF972" s="228">
        <f>IF(N972="snížená",J972,0)</f>
        <v>0</v>
      </c>
      <c r="BG972" s="228">
        <f>IF(N972="zákl. přenesená",J972,0)</f>
        <v>0</v>
      </c>
      <c r="BH972" s="228">
        <f>IF(N972="sníž. přenesená",J972,0)</f>
        <v>0</v>
      </c>
      <c r="BI972" s="228">
        <f>IF(N972="nulová",J972,0)</f>
        <v>0</v>
      </c>
      <c r="BJ972" s="17" t="s">
        <v>148</v>
      </c>
      <c r="BK972" s="228">
        <f>ROUND(I972*H972,2)</f>
        <v>0</v>
      </c>
      <c r="BL972" s="17" t="s">
        <v>447</v>
      </c>
      <c r="BM972" s="227" t="s">
        <v>1159</v>
      </c>
    </row>
    <row r="973" s="13" customFormat="1">
      <c r="A973" s="13"/>
      <c r="B973" s="229"/>
      <c r="C973" s="230"/>
      <c r="D973" s="231" t="s">
        <v>150</v>
      </c>
      <c r="E973" s="232" t="s">
        <v>1</v>
      </c>
      <c r="F973" s="233" t="s">
        <v>1027</v>
      </c>
      <c r="G973" s="230"/>
      <c r="H973" s="232" t="s">
        <v>1</v>
      </c>
      <c r="I973" s="234"/>
      <c r="J973" s="230"/>
      <c r="K973" s="230"/>
      <c r="L973" s="235"/>
      <c r="M973" s="236"/>
      <c r="N973" s="237"/>
      <c r="O973" s="237"/>
      <c r="P973" s="237"/>
      <c r="Q973" s="237"/>
      <c r="R973" s="237"/>
      <c r="S973" s="237"/>
      <c r="T973" s="238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39" t="s">
        <v>150</v>
      </c>
      <c r="AU973" s="239" t="s">
        <v>148</v>
      </c>
      <c r="AV973" s="13" t="s">
        <v>81</v>
      </c>
      <c r="AW973" s="13" t="s">
        <v>30</v>
      </c>
      <c r="AX973" s="13" t="s">
        <v>73</v>
      </c>
      <c r="AY973" s="239" t="s">
        <v>140</v>
      </c>
    </row>
    <row r="974" s="14" customFormat="1">
      <c r="A974" s="14"/>
      <c r="B974" s="240"/>
      <c r="C974" s="241"/>
      <c r="D974" s="231" t="s">
        <v>150</v>
      </c>
      <c r="E974" s="242" t="s">
        <v>1</v>
      </c>
      <c r="F974" s="243" t="s">
        <v>81</v>
      </c>
      <c r="G974" s="241"/>
      <c r="H974" s="244">
        <v>1</v>
      </c>
      <c r="I974" s="245"/>
      <c r="J974" s="241"/>
      <c r="K974" s="241"/>
      <c r="L974" s="246"/>
      <c r="M974" s="247"/>
      <c r="N974" s="248"/>
      <c r="O974" s="248"/>
      <c r="P974" s="248"/>
      <c r="Q974" s="248"/>
      <c r="R974" s="248"/>
      <c r="S974" s="248"/>
      <c r="T974" s="249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50" t="s">
        <v>150</v>
      </c>
      <c r="AU974" s="250" t="s">
        <v>148</v>
      </c>
      <c r="AV974" s="14" t="s">
        <v>148</v>
      </c>
      <c r="AW974" s="14" t="s">
        <v>30</v>
      </c>
      <c r="AX974" s="14" t="s">
        <v>73</v>
      </c>
      <c r="AY974" s="250" t="s">
        <v>140</v>
      </c>
    </row>
    <row r="975" s="13" customFormat="1">
      <c r="A975" s="13"/>
      <c r="B975" s="229"/>
      <c r="C975" s="230"/>
      <c r="D975" s="231" t="s">
        <v>150</v>
      </c>
      <c r="E975" s="232" t="s">
        <v>1</v>
      </c>
      <c r="F975" s="233" t="s">
        <v>219</v>
      </c>
      <c r="G975" s="230"/>
      <c r="H975" s="232" t="s">
        <v>1</v>
      </c>
      <c r="I975" s="234"/>
      <c r="J975" s="230"/>
      <c r="K975" s="230"/>
      <c r="L975" s="235"/>
      <c r="M975" s="236"/>
      <c r="N975" s="237"/>
      <c r="O975" s="237"/>
      <c r="P975" s="237"/>
      <c r="Q975" s="237"/>
      <c r="R975" s="237"/>
      <c r="S975" s="237"/>
      <c r="T975" s="238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39" t="s">
        <v>150</v>
      </c>
      <c r="AU975" s="239" t="s">
        <v>148</v>
      </c>
      <c r="AV975" s="13" t="s">
        <v>81</v>
      </c>
      <c r="AW975" s="13" t="s">
        <v>30</v>
      </c>
      <c r="AX975" s="13" t="s">
        <v>73</v>
      </c>
      <c r="AY975" s="239" t="s">
        <v>140</v>
      </c>
    </row>
    <row r="976" s="14" customFormat="1">
      <c r="A976" s="14"/>
      <c r="B976" s="240"/>
      <c r="C976" s="241"/>
      <c r="D976" s="231" t="s">
        <v>150</v>
      </c>
      <c r="E976" s="242" t="s">
        <v>1</v>
      </c>
      <c r="F976" s="243" t="s">
        <v>148</v>
      </c>
      <c r="G976" s="241"/>
      <c r="H976" s="244">
        <v>2</v>
      </c>
      <c r="I976" s="245"/>
      <c r="J976" s="241"/>
      <c r="K976" s="241"/>
      <c r="L976" s="246"/>
      <c r="M976" s="247"/>
      <c r="N976" s="248"/>
      <c r="O976" s="248"/>
      <c r="P976" s="248"/>
      <c r="Q976" s="248"/>
      <c r="R976" s="248"/>
      <c r="S976" s="248"/>
      <c r="T976" s="249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50" t="s">
        <v>150</v>
      </c>
      <c r="AU976" s="250" t="s">
        <v>148</v>
      </c>
      <c r="AV976" s="14" t="s">
        <v>148</v>
      </c>
      <c r="AW976" s="14" t="s">
        <v>30</v>
      </c>
      <c r="AX976" s="14" t="s">
        <v>73</v>
      </c>
      <c r="AY976" s="250" t="s">
        <v>140</v>
      </c>
    </row>
    <row r="977" s="13" customFormat="1">
      <c r="A977" s="13"/>
      <c r="B977" s="229"/>
      <c r="C977" s="230"/>
      <c r="D977" s="231" t="s">
        <v>150</v>
      </c>
      <c r="E977" s="232" t="s">
        <v>1</v>
      </c>
      <c r="F977" s="233" t="s">
        <v>225</v>
      </c>
      <c r="G977" s="230"/>
      <c r="H977" s="232" t="s">
        <v>1</v>
      </c>
      <c r="I977" s="234"/>
      <c r="J977" s="230"/>
      <c r="K977" s="230"/>
      <c r="L977" s="235"/>
      <c r="M977" s="236"/>
      <c r="N977" s="237"/>
      <c r="O977" s="237"/>
      <c r="P977" s="237"/>
      <c r="Q977" s="237"/>
      <c r="R977" s="237"/>
      <c r="S977" s="237"/>
      <c r="T977" s="238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9" t="s">
        <v>150</v>
      </c>
      <c r="AU977" s="239" t="s">
        <v>148</v>
      </c>
      <c r="AV977" s="13" t="s">
        <v>81</v>
      </c>
      <c r="AW977" s="13" t="s">
        <v>30</v>
      </c>
      <c r="AX977" s="13" t="s">
        <v>73</v>
      </c>
      <c r="AY977" s="239" t="s">
        <v>140</v>
      </c>
    </row>
    <row r="978" s="14" customFormat="1">
      <c r="A978" s="14"/>
      <c r="B978" s="240"/>
      <c r="C978" s="241"/>
      <c r="D978" s="231" t="s">
        <v>150</v>
      </c>
      <c r="E978" s="242" t="s">
        <v>1</v>
      </c>
      <c r="F978" s="243" t="s">
        <v>193</v>
      </c>
      <c r="G978" s="241"/>
      <c r="H978" s="244">
        <v>5</v>
      </c>
      <c r="I978" s="245"/>
      <c r="J978" s="241"/>
      <c r="K978" s="241"/>
      <c r="L978" s="246"/>
      <c r="M978" s="247"/>
      <c r="N978" s="248"/>
      <c r="O978" s="248"/>
      <c r="P978" s="248"/>
      <c r="Q978" s="248"/>
      <c r="R978" s="248"/>
      <c r="S978" s="248"/>
      <c r="T978" s="249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50" t="s">
        <v>150</v>
      </c>
      <c r="AU978" s="250" t="s">
        <v>148</v>
      </c>
      <c r="AV978" s="14" t="s">
        <v>148</v>
      </c>
      <c r="AW978" s="14" t="s">
        <v>30</v>
      </c>
      <c r="AX978" s="14" t="s">
        <v>73</v>
      </c>
      <c r="AY978" s="250" t="s">
        <v>140</v>
      </c>
    </row>
    <row r="979" s="13" customFormat="1">
      <c r="A979" s="13"/>
      <c r="B979" s="229"/>
      <c r="C979" s="230"/>
      <c r="D979" s="231" t="s">
        <v>150</v>
      </c>
      <c r="E979" s="232" t="s">
        <v>1</v>
      </c>
      <c r="F979" s="233" t="s">
        <v>1160</v>
      </c>
      <c r="G979" s="230"/>
      <c r="H979" s="232" t="s">
        <v>1</v>
      </c>
      <c r="I979" s="234"/>
      <c r="J979" s="230"/>
      <c r="K979" s="230"/>
      <c r="L979" s="235"/>
      <c r="M979" s="236"/>
      <c r="N979" s="237"/>
      <c r="O979" s="237"/>
      <c r="P979" s="237"/>
      <c r="Q979" s="237"/>
      <c r="R979" s="237"/>
      <c r="S979" s="237"/>
      <c r="T979" s="238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9" t="s">
        <v>150</v>
      </c>
      <c r="AU979" s="239" t="s">
        <v>148</v>
      </c>
      <c r="AV979" s="13" t="s">
        <v>81</v>
      </c>
      <c r="AW979" s="13" t="s">
        <v>30</v>
      </c>
      <c r="AX979" s="13" t="s">
        <v>73</v>
      </c>
      <c r="AY979" s="239" t="s">
        <v>140</v>
      </c>
    </row>
    <row r="980" s="14" customFormat="1">
      <c r="A980" s="14"/>
      <c r="B980" s="240"/>
      <c r="C980" s="241"/>
      <c r="D980" s="231" t="s">
        <v>150</v>
      </c>
      <c r="E980" s="242" t="s">
        <v>1</v>
      </c>
      <c r="F980" s="243" t="s">
        <v>148</v>
      </c>
      <c r="G980" s="241"/>
      <c r="H980" s="244">
        <v>2</v>
      </c>
      <c r="I980" s="245"/>
      <c r="J980" s="241"/>
      <c r="K980" s="241"/>
      <c r="L980" s="246"/>
      <c r="M980" s="247"/>
      <c r="N980" s="248"/>
      <c r="O980" s="248"/>
      <c r="P980" s="248"/>
      <c r="Q980" s="248"/>
      <c r="R980" s="248"/>
      <c r="S980" s="248"/>
      <c r="T980" s="249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50" t="s">
        <v>150</v>
      </c>
      <c r="AU980" s="250" t="s">
        <v>148</v>
      </c>
      <c r="AV980" s="14" t="s">
        <v>148</v>
      </c>
      <c r="AW980" s="14" t="s">
        <v>30</v>
      </c>
      <c r="AX980" s="14" t="s">
        <v>73</v>
      </c>
      <c r="AY980" s="250" t="s">
        <v>140</v>
      </c>
    </row>
    <row r="981" s="13" customFormat="1">
      <c r="A981" s="13"/>
      <c r="B981" s="229"/>
      <c r="C981" s="230"/>
      <c r="D981" s="231" t="s">
        <v>150</v>
      </c>
      <c r="E981" s="232" t="s">
        <v>1</v>
      </c>
      <c r="F981" s="233" t="s">
        <v>405</v>
      </c>
      <c r="G981" s="230"/>
      <c r="H981" s="232" t="s">
        <v>1</v>
      </c>
      <c r="I981" s="234"/>
      <c r="J981" s="230"/>
      <c r="K981" s="230"/>
      <c r="L981" s="235"/>
      <c r="M981" s="236"/>
      <c r="N981" s="237"/>
      <c r="O981" s="237"/>
      <c r="P981" s="237"/>
      <c r="Q981" s="237"/>
      <c r="R981" s="237"/>
      <c r="S981" s="237"/>
      <c r="T981" s="238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39" t="s">
        <v>150</v>
      </c>
      <c r="AU981" s="239" t="s">
        <v>148</v>
      </c>
      <c r="AV981" s="13" t="s">
        <v>81</v>
      </c>
      <c r="AW981" s="13" t="s">
        <v>30</v>
      </c>
      <c r="AX981" s="13" t="s">
        <v>73</v>
      </c>
      <c r="AY981" s="239" t="s">
        <v>140</v>
      </c>
    </row>
    <row r="982" s="14" customFormat="1">
      <c r="A982" s="14"/>
      <c r="B982" s="240"/>
      <c r="C982" s="241"/>
      <c r="D982" s="231" t="s">
        <v>150</v>
      </c>
      <c r="E982" s="242" t="s">
        <v>1</v>
      </c>
      <c r="F982" s="243" t="s">
        <v>141</v>
      </c>
      <c r="G982" s="241"/>
      <c r="H982" s="244">
        <v>3</v>
      </c>
      <c r="I982" s="245"/>
      <c r="J982" s="241"/>
      <c r="K982" s="241"/>
      <c r="L982" s="246"/>
      <c r="M982" s="247"/>
      <c r="N982" s="248"/>
      <c r="O982" s="248"/>
      <c r="P982" s="248"/>
      <c r="Q982" s="248"/>
      <c r="R982" s="248"/>
      <c r="S982" s="248"/>
      <c r="T982" s="249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50" t="s">
        <v>150</v>
      </c>
      <c r="AU982" s="250" t="s">
        <v>148</v>
      </c>
      <c r="AV982" s="14" t="s">
        <v>148</v>
      </c>
      <c r="AW982" s="14" t="s">
        <v>30</v>
      </c>
      <c r="AX982" s="14" t="s">
        <v>73</v>
      </c>
      <c r="AY982" s="250" t="s">
        <v>140</v>
      </c>
    </row>
    <row r="983" s="15" customFormat="1">
      <c r="A983" s="15"/>
      <c r="B983" s="251"/>
      <c r="C983" s="252"/>
      <c r="D983" s="231" t="s">
        <v>150</v>
      </c>
      <c r="E983" s="253" t="s">
        <v>1</v>
      </c>
      <c r="F983" s="254" t="s">
        <v>153</v>
      </c>
      <c r="G983" s="252"/>
      <c r="H983" s="255">
        <v>13</v>
      </c>
      <c r="I983" s="256"/>
      <c r="J983" s="252"/>
      <c r="K983" s="252"/>
      <c r="L983" s="257"/>
      <c r="M983" s="258"/>
      <c r="N983" s="259"/>
      <c r="O983" s="259"/>
      <c r="P983" s="259"/>
      <c r="Q983" s="259"/>
      <c r="R983" s="259"/>
      <c r="S983" s="259"/>
      <c r="T983" s="260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T983" s="261" t="s">
        <v>150</v>
      </c>
      <c r="AU983" s="261" t="s">
        <v>148</v>
      </c>
      <c r="AV983" s="15" t="s">
        <v>147</v>
      </c>
      <c r="AW983" s="15" t="s">
        <v>30</v>
      </c>
      <c r="AX983" s="15" t="s">
        <v>81</v>
      </c>
      <c r="AY983" s="261" t="s">
        <v>140</v>
      </c>
    </row>
    <row r="984" s="2" customFormat="1" ht="16.5" customHeight="1">
      <c r="A984" s="38"/>
      <c r="B984" s="39"/>
      <c r="C984" s="215" t="s">
        <v>1161</v>
      </c>
      <c r="D984" s="215" t="s">
        <v>143</v>
      </c>
      <c r="E984" s="216" t="s">
        <v>1162</v>
      </c>
      <c r="F984" s="217" t="s">
        <v>1163</v>
      </c>
      <c r="G984" s="218" t="s">
        <v>162</v>
      </c>
      <c r="H984" s="219">
        <v>8</v>
      </c>
      <c r="I984" s="220"/>
      <c r="J984" s="221">
        <f>ROUND(I984*H984,2)</f>
        <v>0</v>
      </c>
      <c r="K984" s="222"/>
      <c r="L984" s="44"/>
      <c r="M984" s="223" t="s">
        <v>1</v>
      </c>
      <c r="N984" s="224" t="s">
        <v>39</v>
      </c>
      <c r="O984" s="91"/>
      <c r="P984" s="225">
        <f>O984*H984</f>
        <v>0</v>
      </c>
      <c r="Q984" s="225">
        <v>0</v>
      </c>
      <c r="R984" s="225">
        <f>Q984*H984</f>
        <v>0</v>
      </c>
      <c r="S984" s="225">
        <v>0</v>
      </c>
      <c r="T984" s="226">
        <f>S984*H984</f>
        <v>0</v>
      </c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R984" s="227" t="s">
        <v>147</v>
      </c>
      <c r="AT984" s="227" t="s">
        <v>143</v>
      </c>
      <c r="AU984" s="227" t="s">
        <v>148</v>
      </c>
      <c r="AY984" s="17" t="s">
        <v>140</v>
      </c>
      <c r="BE984" s="228">
        <f>IF(N984="základní",J984,0)</f>
        <v>0</v>
      </c>
      <c r="BF984" s="228">
        <f>IF(N984="snížená",J984,0)</f>
        <v>0</v>
      </c>
      <c r="BG984" s="228">
        <f>IF(N984="zákl. přenesená",J984,0)</f>
        <v>0</v>
      </c>
      <c r="BH984" s="228">
        <f>IF(N984="sníž. přenesená",J984,0)</f>
        <v>0</v>
      </c>
      <c r="BI984" s="228">
        <f>IF(N984="nulová",J984,0)</f>
        <v>0</v>
      </c>
      <c r="BJ984" s="17" t="s">
        <v>148</v>
      </c>
      <c r="BK984" s="228">
        <f>ROUND(I984*H984,2)</f>
        <v>0</v>
      </c>
      <c r="BL984" s="17" t="s">
        <v>147</v>
      </c>
      <c r="BM984" s="227" t="s">
        <v>1164</v>
      </c>
    </row>
    <row r="985" s="14" customFormat="1">
      <c r="A985" s="14"/>
      <c r="B985" s="240"/>
      <c r="C985" s="241"/>
      <c r="D985" s="231" t="s">
        <v>150</v>
      </c>
      <c r="E985" s="242" t="s">
        <v>1</v>
      </c>
      <c r="F985" s="243" t="s">
        <v>1165</v>
      </c>
      <c r="G985" s="241"/>
      <c r="H985" s="244">
        <v>8</v>
      </c>
      <c r="I985" s="245"/>
      <c r="J985" s="241"/>
      <c r="K985" s="241"/>
      <c r="L985" s="246"/>
      <c r="M985" s="247"/>
      <c r="N985" s="248"/>
      <c r="O985" s="248"/>
      <c r="P985" s="248"/>
      <c r="Q985" s="248"/>
      <c r="R985" s="248"/>
      <c r="S985" s="248"/>
      <c r="T985" s="249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0" t="s">
        <v>150</v>
      </c>
      <c r="AU985" s="250" t="s">
        <v>148</v>
      </c>
      <c r="AV985" s="14" t="s">
        <v>148</v>
      </c>
      <c r="AW985" s="14" t="s">
        <v>30</v>
      </c>
      <c r="AX985" s="14" t="s">
        <v>81</v>
      </c>
      <c r="AY985" s="250" t="s">
        <v>140</v>
      </c>
    </row>
    <row r="986" s="2" customFormat="1" ht="24.15" customHeight="1">
      <c r="A986" s="38"/>
      <c r="B986" s="39"/>
      <c r="C986" s="262" t="s">
        <v>1166</v>
      </c>
      <c r="D986" s="262" t="s">
        <v>154</v>
      </c>
      <c r="E986" s="263" t="s">
        <v>1167</v>
      </c>
      <c r="F986" s="264" t="s">
        <v>1168</v>
      </c>
      <c r="G986" s="265" t="s">
        <v>162</v>
      </c>
      <c r="H986" s="266">
        <v>2</v>
      </c>
      <c r="I986" s="267"/>
      <c r="J986" s="268">
        <f>ROUND(I986*H986,2)</f>
        <v>0</v>
      </c>
      <c r="K986" s="269"/>
      <c r="L986" s="270"/>
      <c r="M986" s="271" t="s">
        <v>1</v>
      </c>
      <c r="N986" s="272" t="s">
        <v>39</v>
      </c>
      <c r="O986" s="91"/>
      <c r="P986" s="225">
        <f>O986*H986</f>
        <v>0</v>
      </c>
      <c r="Q986" s="225">
        <v>0</v>
      </c>
      <c r="R986" s="225">
        <f>Q986*H986</f>
        <v>0</v>
      </c>
      <c r="S986" s="225">
        <v>0</v>
      </c>
      <c r="T986" s="226">
        <f>S986*H986</f>
        <v>0</v>
      </c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R986" s="227" t="s">
        <v>157</v>
      </c>
      <c r="AT986" s="227" t="s">
        <v>154</v>
      </c>
      <c r="AU986" s="227" t="s">
        <v>148</v>
      </c>
      <c r="AY986" s="17" t="s">
        <v>140</v>
      </c>
      <c r="BE986" s="228">
        <f>IF(N986="základní",J986,0)</f>
        <v>0</v>
      </c>
      <c r="BF986" s="228">
        <f>IF(N986="snížená",J986,0)</f>
        <v>0</v>
      </c>
      <c r="BG986" s="228">
        <f>IF(N986="zákl. přenesená",J986,0)</f>
        <v>0</v>
      </c>
      <c r="BH986" s="228">
        <f>IF(N986="sníž. přenesená",J986,0)</f>
        <v>0</v>
      </c>
      <c r="BI986" s="228">
        <f>IF(N986="nulová",J986,0)</f>
        <v>0</v>
      </c>
      <c r="BJ986" s="17" t="s">
        <v>148</v>
      </c>
      <c r="BK986" s="228">
        <f>ROUND(I986*H986,2)</f>
        <v>0</v>
      </c>
      <c r="BL986" s="17" t="s">
        <v>147</v>
      </c>
      <c r="BM986" s="227" t="s">
        <v>1169</v>
      </c>
    </row>
    <row r="987" s="13" customFormat="1">
      <c r="A987" s="13"/>
      <c r="B987" s="229"/>
      <c r="C987" s="230"/>
      <c r="D987" s="231" t="s">
        <v>150</v>
      </c>
      <c r="E987" s="232" t="s">
        <v>1</v>
      </c>
      <c r="F987" s="233" t="s">
        <v>1170</v>
      </c>
      <c r="G987" s="230"/>
      <c r="H987" s="232" t="s">
        <v>1</v>
      </c>
      <c r="I987" s="234"/>
      <c r="J987" s="230"/>
      <c r="K987" s="230"/>
      <c r="L987" s="235"/>
      <c r="M987" s="236"/>
      <c r="N987" s="237"/>
      <c r="O987" s="237"/>
      <c r="P987" s="237"/>
      <c r="Q987" s="237"/>
      <c r="R987" s="237"/>
      <c r="S987" s="237"/>
      <c r="T987" s="238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9" t="s">
        <v>150</v>
      </c>
      <c r="AU987" s="239" t="s">
        <v>148</v>
      </c>
      <c r="AV987" s="13" t="s">
        <v>81</v>
      </c>
      <c r="AW987" s="13" t="s">
        <v>30</v>
      </c>
      <c r="AX987" s="13" t="s">
        <v>73</v>
      </c>
      <c r="AY987" s="239" t="s">
        <v>140</v>
      </c>
    </row>
    <row r="988" s="14" customFormat="1">
      <c r="A988" s="14"/>
      <c r="B988" s="240"/>
      <c r="C988" s="241"/>
      <c r="D988" s="231" t="s">
        <v>150</v>
      </c>
      <c r="E988" s="242" t="s">
        <v>1</v>
      </c>
      <c r="F988" s="243" t="s">
        <v>148</v>
      </c>
      <c r="G988" s="241"/>
      <c r="H988" s="244">
        <v>2</v>
      </c>
      <c r="I988" s="245"/>
      <c r="J988" s="241"/>
      <c r="K988" s="241"/>
      <c r="L988" s="246"/>
      <c r="M988" s="247"/>
      <c r="N988" s="248"/>
      <c r="O988" s="248"/>
      <c r="P988" s="248"/>
      <c r="Q988" s="248"/>
      <c r="R988" s="248"/>
      <c r="S988" s="248"/>
      <c r="T988" s="249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50" t="s">
        <v>150</v>
      </c>
      <c r="AU988" s="250" t="s">
        <v>148</v>
      </c>
      <c r="AV988" s="14" t="s">
        <v>148</v>
      </c>
      <c r="AW988" s="14" t="s">
        <v>30</v>
      </c>
      <c r="AX988" s="14" t="s">
        <v>81</v>
      </c>
      <c r="AY988" s="250" t="s">
        <v>140</v>
      </c>
    </row>
    <row r="989" s="2" customFormat="1" ht="24.15" customHeight="1">
      <c r="A989" s="38"/>
      <c r="B989" s="39"/>
      <c r="C989" s="262" t="s">
        <v>1171</v>
      </c>
      <c r="D989" s="262" t="s">
        <v>154</v>
      </c>
      <c r="E989" s="263" t="s">
        <v>1172</v>
      </c>
      <c r="F989" s="264" t="s">
        <v>1173</v>
      </c>
      <c r="G989" s="265" t="s">
        <v>162</v>
      </c>
      <c r="H989" s="266">
        <v>6</v>
      </c>
      <c r="I989" s="267"/>
      <c r="J989" s="268">
        <f>ROUND(I989*H989,2)</f>
        <v>0</v>
      </c>
      <c r="K989" s="269"/>
      <c r="L989" s="270"/>
      <c r="M989" s="271" t="s">
        <v>1</v>
      </c>
      <c r="N989" s="272" t="s">
        <v>39</v>
      </c>
      <c r="O989" s="91"/>
      <c r="P989" s="225">
        <f>O989*H989</f>
        <v>0</v>
      </c>
      <c r="Q989" s="225">
        <v>0</v>
      </c>
      <c r="R989" s="225">
        <f>Q989*H989</f>
        <v>0</v>
      </c>
      <c r="S989" s="225">
        <v>0</v>
      </c>
      <c r="T989" s="226">
        <f>S989*H989</f>
        <v>0</v>
      </c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R989" s="227" t="s">
        <v>157</v>
      </c>
      <c r="AT989" s="227" t="s">
        <v>154</v>
      </c>
      <c r="AU989" s="227" t="s">
        <v>148</v>
      </c>
      <c r="AY989" s="17" t="s">
        <v>140</v>
      </c>
      <c r="BE989" s="228">
        <f>IF(N989="základní",J989,0)</f>
        <v>0</v>
      </c>
      <c r="BF989" s="228">
        <f>IF(N989="snížená",J989,0)</f>
        <v>0</v>
      </c>
      <c r="BG989" s="228">
        <f>IF(N989="zákl. přenesená",J989,0)</f>
        <v>0</v>
      </c>
      <c r="BH989" s="228">
        <f>IF(N989="sníž. přenesená",J989,0)</f>
        <v>0</v>
      </c>
      <c r="BI989" s="228">
        <f>IF(N989="nulová",J989,0)</f>
        <v>0</v>
      </c>
      <c r="BJ989" s="17" t="s">
        <v>148</v>
      </c>
      <c r="BK989" s="228">
        <f>ROUND(I989*H989,2)</f>
        <v>0</v>
      </c>
      <c r="BL989" s="17" t="s">
        <v>147</v>
      </c>
      <c r="BM989" s="227" t="s">
        <v>1174</v>
      </c>
    </row>
    <row r="990" s="14" customFormat="1">
      <c r="A990" s="14"/>
      <c r="B990" s="240"/>
      <c r="C990" s="241"/>
      <c r="D990" s="231" t="s">
        <v>150</v>
      </c>
      <c r="E990" s="242" t="s">
        <v>1</v>
      </c>
      <c r="F990" s="243" t="s">
        <v>199</v>
      </c>
      <c r="G990" s="241"/>
      <c r="H990" s="244">
        <v>6</v>
      </c>
      <c r="I990" s="245"/>
      <c r="J990" s="241"/>
      <c r="K990" s="241"/>
      <c r="L990" s="246"/>
      <c r="M990" s="247"/>
      <c r="N990" s="248"/>
      <c r="O990" s="248"/>
      <c r="P990" s="248"/>
      <c r="Q990" s="248"/>
      <c r="R990" s="248"/>
      <c r="S990" s="248"/>
      <c r="T990" s="249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50" t="s">
        <v>150</v>
      </c>
      <c r="AU990" s="250" t="s">
        <v>148</v>
      </c>
      <c r="AV990" s="14" t="s">
        <v>148</v>
      </c>
      <c r="AW990" s="14" t="s">
        <v>30</v>
      </c>
      <c r="AX990" s="14" t="s">
        <v>81</v>
      </c>
      <c r="AY990" s="250" t="s">
        <v>140</v>
      </c>
    </row>
    <row r="991" s="2" customFormat="1" ht="16.5" customHeight="1">
      <c r="A991" s="38"/>
      <c r="B991" s="39"/>
      <c r="C991" s="215" t="s">
        <v>1175</v>
      </c>
      <c r="D991" s="215" t="s">
        <v>143</v>
      </c>
      <c r="E991" s="216" t="s">
        <v>1176</v>
      </c>
      <c r="F991" s="217" t="s">
        <v>1177</v>
      </c>
      <c r="G991" s="218" t="s">
        <v>162</v>
      </c>
      <c r="H991" s="219">
        <v>1</v>
      </c>
      <c r="I991" s="220"/>
      <c r="J991" s="221">
        <f>ROUND(I991*H991,2)</f>
        <v>0</v>
      </c>
      <c r="K991" s="222"/>
      <c r="L991" s="44"/>
      <c r="M991" s="223" t="s">
        <v>1</v>
      </c>
      <c r="N991" s="224" t="s">
        <v>39</v>
      </c>
      <c r="O991" s="91"/>
      <c r="P991" s="225">
        <f>O991*H991</f>
        <v>0</v>
      </c>
      <c r="Q991" s="225">
        <v>0</v>
      </c>
      <c r="R991" s="225">
        <f>Q991*H991</f>
        <v>0</v>
      </c>
      <c r="S991" s="225">
        <v>0</v>
      </c>
      <c r="T991" s="226">
        <f>S991*H991</f>
        <v>0</v>
      </c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R991" s="227" t="s">
        <v>447</v>
      </c>
      <c r="AT991" s="227" t="s">
        <v>143</v>
      </c>
      <c r="AU991" s="227" t="s">
        <v>148</v>
      </c>
      <c r="AY991" s="17" t="s">
        <v>140</v>
      </c>
      <c r="BE991" s="228">
        <f>IF(N991="základní",J991,0)</f>
        <v>0</v>
      </c>
      <c r="BF991" s="228">
        <f>IF(N991="snížená",J991,0)</f>
        <v>0</v>
      </c>
      <c r="BG991" s="228">
        <f>IF(N991="zákl. přenesená",J991,0)</f>
        <v>0</v>
      </c>
      <c r="BH991" s="228">
        <f>IF(N991="sníž. přenesená",J991,0)</f>
        <v>0</v>
      </c>
      <c r="BI991" s="228">
        <f>IF(N991="nulová",J991,0)</f>
        <v>0</v>
      </c>
      <c r="BJ991" s="17" t="s">
        <v>148</v>
      </c>
      <c r="BK991" s="228">
        <f>ROUND(I991*H991,2)</f>
        <v>0</v>
      </c>
      <c r="BL991" s="17" t="s">
        <v>447</v>
      </c>
      <c r="BM991" s="227" t="s">
        <v>1178</v>
      </c>
    </row>
    <row r="992" s="13" customFormat="1">
      <c r="A992" s="13"/>
      <c r="B992" s="229"/>
      <c r="C992" s="230"/>
      <c r="D992" s="231" t="s">
        <v>150</v>
      </c>
      <c r="E992" s="232" t="s">
        <v>1</v>
      </c>
      <c r="F992" s="233" t="s">
        <v>1179</v>
      </c>
      <c r="G992" s="230"/>
      <c r="H992" s="232" t="s">
        <v>1</v>
      </c>
      <c r="I992" s="234"/>
      <c r="J992" s="230"/>
      <c r="K992" s="230"/>
      <c r="L992" s="235"/>
      <c r="M992" s="236"/>
      <c r="N992" s="237"/>
      <c r="O992" s="237"/>
      <c r="P992" s="237"/>
      <c r="Q992" s="237"/>
      <c r="R992" s="237"/>
      <c r="S992" s="237"/>
      <c r="T992" s="238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9" t="s">
        <v>150</v>
      </c>
      <c r="AU992" s="239" t="s">
        <v>148</v>
      </c>
      <c r="AV992" s="13" t="s">
        <v>81</v>
      </c>
      <c r="AW992" s="13" t="s">
        <v>30</v>
      </c>
      <c r="AX992" s="13" t="s">
        <v>73</v>
      </c>
      <c r="AY992" s="239" t="s">
        <v>140</v>
      </c>
    </row>
    <row r="993" s="14" customFormat="1">
      <c r="A993" s="14"/>
      <c r="B993" s="240"/>
      <c r="C993" s="241"/>
      <c r="D993" s="231" t="s">
        <v>150</v>
      </c>
      <c r="E993" s="242" t="s">
        <v>1</v>
      </c>
      <c r="F993" s="243" t="s">
        <v>81</v>
      </c>
      <c r="G993" s="241"/>
      <c r="H993" s="244">
        <v>1</v>
      </c>
      <c r="I993" s="245"/>
      <c r="J993" s="241"/>
      <c r="K993" s="241"/>
      <c r="L993" s="246"/>
      <c r="M993" s="247"/>
      <c r="N993" s="248"/>
      <c r="O993" s="248"/>
      <c r="P993" s="248"/>
      <c r="Q993" s="248"/>
      <c r="R993" s="248"/>
      <c r="S993" s="248"/>
      <c r="T993" s="249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50" t="s">
        <v>150</v>
      </c>
      <c r="AU993" s="250" t="s">
        <v>148</v>
      </c>
      <c r="AV993" s="14" t="s">
        <v>148</v>
      </c>
      <c r="AW993" s="14" t="s">
        <v>30</v>
      </c>
      <c r="AX993" s="14" t="s">
        <v>73</v>
      </c>
      <c r="AY993" s="250" t="s">
        <v>140</v>
      </c>
    </row>
    <row r="994" s="15" customFormat="1">
      <c r="A994" s="15"/>
      <c r="B994" s="251"/>
      <c r="C994" s="252"/>
      <c r="D994" s="231" t="s">
        <v>150</v>
      </c>
      <c r="E994" s="253" t="s">
        <v>1</v>
      </c>
      <c r="F994" s="254" t="s">
        <v>153</v>
      </c>
      <c r="G994" s="252"/>
      <c r="H994" s="255">
        <v>1</v>
      </c>
      <c r="I994" s="256"/>
      <c r="J994" s="252"/>
      <c r="K994" s="252"/>
      <c r="L994" s="257"/>
      <c r="M994" s="258"/>
      <c r="N994" s="259"/>
      <c r="O994" s="259"/>
      <c r="P994" s="259"/>
      <c r="Q994" s="259"/>
      <c r="R994" s="259"/>
      <c r="S994" s="259"/>
      <c r="T994" s="260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T994" s="261" t="s">
        <v>150</v>
      </c>
      <c r="AU994" s="261" t="s">
        <v>148</v>
      </c>
      <c r="AV994" s="15" t="s">
        <v>147</v>
      </c>
      <c r="AW994" s="15" t="s">
        <v>30</v>
      </c>
      <c r="AX994" s="15" t="s">
        <v>81</v>
      </c>
      <c r="AY994" s="261" t="s">
        <v>140</v>
      </c>
    </row>
    <row r="995" s="2" customFormat="1" ht="16.5" customHeight="1">
      <c r="A995" s="38"/>
      <c r="B995" s="39"/>
      <c r="C995" s="262" t="s">
        <v>1180</v>
      </c>
      <c r="D995" s="262" t="s">
        <v>154</v>
      </c>
      <c r="E995" s="263" t="s">
        <v>1181</v>
      </c>
      <c r="F995" s="264" t="s">
        <v>1182</v>
      </c>
      <c r="G995" s="265" t="s">
        <v>162</v>
      </c>
      <c r="H995" s="266">
        <v>1</v>
      </c>
      <c r="I995" s="267"/>
      <c r="J995" s="268">
        <f>ROUND(I995*H995,2)</f>
        <v>0</v>
      </c>
      <c r="K995" s="269"/>
      <c r="L995" s="270"/>
      <c r="M995" s="271" t="s">
        <v>1</v>
      </c>
      <c r="N995" s="272" t="s">
        <v>39</v>
      </c>
      <c r="O995" s="91"/>
      <c r="P995" s="225">
        <f>O995*H995</f>
        <v>0</v>
      </c>
      <c r="Q995" s="225">
        <v>0.00040000000000000002</v>
      </c>
      <c r="R995" s="225">
        <f>Q995*H995</f>
        <v>0.00040000000000000002</v>
      </c>
      <c r="S995" s="225">
        <v>0</v>
      </c>
      <c r="T995" s="226">
        <f>S995*H995</f>
        <v>0</v>
      </c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R995" s="227" t="s">
        <v>157</v>
      </c>
      <c r="AT995" s="227" t="s">
        <v>154</v>
      </c>
      <c r="AU995" s="227" t="s">
        <v>148</v>
      </c>
      <c r="AY995" s="17" t="s">
        <v>140</v>
      </c>
      <c r="BE995" s="228">
        <f>IF(N995="základní",J995,0)</f>
        <v>0</v>
      </c>
      <c r="BF995" s="228">
        <f>IF(N995="snížená",J995,0)</f>
        <v>0</v>
      </c>
      <c r="BG995" s="228">
        <f>IF(N995="zákl. přenesená",J995,0)</f>
        <v>0</v>
      </c>
      <c r="BH995" s="228">
        <f>IF(N995="sníž. přenesená",J995,0)</f>
        <v>0</v>
      </c>
      <c r="BI995" s="228">
        <f>IF(N995="nulová",J995,0)</f>
        <v>0</v>
      </c>
      <c r="BJ995" s="17" t="s">
        <v>148</v>
      </c>
      <c r="BK995" s="228">
        <f>ROUND(I995*H995,2)</f>
        <v>0</v>
      </c>
      <c r="BL995" s="17" t="s">
        <v>147</v>
      </c>
      <c r="BM995" s="227" t="s">
        <v>1183</v>
      </c>
    </row>
    <row r="996" s="13" customFormat="1">
      <c r="A996" s="13"/>
      <c r="B996" s="229"/>
      <c r="C996" s="230"/>
      <c r="D996" s="231" t="s">
        <v>150</v>
      </c>
      <c r="E996" s="232" t="s">
        <v>1</v>
      </c>
      <c r="F996" s="233" t="s">
        <v>1179</v>
      </c>
      <c r="G996" s="230"/>
      <c r="H996" s="232" t="s">
        <v>1</v>
      </c>
      <c r="I996" s="234"/>
      <c r="J996" s="230"/>
      <c r="K996" s="230"/>
      <c r="L996" s="235"/>
      <c r="M996" s="236"/>
      <c r="N996" s="237"/>
      <c r="O996" s="237"/>
      <c r="P996" s="237"/>
      <c r="Q996" s="237"/>
      <c r="R996" s="237"/>
      <c r="S996" s="237"/>
      <c r="T996" s="238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9" t="s">
        <v>150</v>
      </c>
      <c r="AU996" s="239" t="s">
        <v>148</v>
      </c>
      <c r="AV996" s="13" t="s">
        <v>81</v>
      </c>
      <c r="AW996" s="13" t="s">
        <v>30</v>
      </c>
      <c r="AX996" s="13" t="s">
        <v>73</v>
      </c>
      <c r="AY996" s="239" t="s">
        <v>140</v>
      </c>
    </row>
    <row r="997" s="14" customFormat="1">
      <c r="A997" s="14"/>
      <c r="B997" s="240"/>
      <c r="C997" s="241"/>
      <c r="D997" s="231" t="s">
        <v>150</v>
      </c>
      <c r="E997" s="242" t="s">
        <v>1</v>
      </c>
      <c r="F997" s="243" t="s">
        <v>81</v>
      </c>
      <c r="G997" s="241"/>
      <c r="H997" s="244">
        <v>1</v>
      </c>
      <c r="I997" s="245"/>
      <c r="J997" s="241"/>
      <c r="K997" s="241"/>
      <c r="L997" s="246"/>
      <c r="M997" s="247"/>
      <c r="N997" s="248"/>
      <c r="O997" s="248"/>
      <c r="P997" s="248"/>
      <c r="Q997" s="248"/>
      <c r="R997" s="248"/>
      <c r="S997" s="248"/>
      <c r="T997" s="249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50" t="s">
        <v>150</v>
      </c>
      <c r="AU997" s="250" t="s">
        <v>148</v>
      </c>
      <c r="AV997" s="14" t="s">
        <v>148</v>
      </c>
      <c r="AW997" s="14" t="s">
        <v>30</v>
      </c>
      <c r="AX997" s="14" t="s">
        <v>73</v>
      </c>
      <c r="AY997" s="250" t="s">
        <v>140</v>
      </c>
    </row>
    <row r="998" s="15" customFormat="1">
      <c r="A998" s="15"/>
      <c r="B998" s="251"/>
      <c r="C998" s="252"/>
      <c r="D998" s="231" t="s">
        <v>150</v>
      </c>
      <c r="E998" s="253" t="s">
        <v>1</v>
      </c>
      <c r="F998" s="254" t="s">
        <v>153</v>
      </c>
      <c r="G998" s="252"/>
      <c r="H998" s="255">
        <v>1</v>
      </c>
      <c r="I998" s="256"/>
      <c r="J998" s="252"/>
      <c r="K998" s="252"/>
      <c r="L998" s="257"/>
      <c r="M998" s="258"/>
      <c r="N998" s="259"/>
      <c r="O998" s="259"/>
      <c r="P998" s="259"/>
      <c r="Q998" s="259"/>
      <c r="R998" s="259"/>
      <c r="S998" s="259"/>
      <c r="T998" s="260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T998" s="261" t="s">
        <v>150</v>
      </c>
      <c r="AU998" s="261" t="s">
        <v>148</v>
      </c>
      <c r="AV998" s="15" t="s">
        <v>147</v>
      </c>
      <c r="AW998" s="15" t="s">
        <v>30</v>
      </c>
      <c r="AX998" s="15" t="s">
        <v>81</v>
      </c>
      <c r="AY998" s="261" t="s">
        <v>140</v>
      </c>
    </row>
    <row r="999" s="2" customFormat="1" ht="24.15" customHeight="1">
      <c r="A999" s="38"/>
      <c r="B999" s="39"/>
      <c r="C999" s="215" t="s">
        <v>1184</v>
      </c>
      <c r="D999" s="215" t="s">
        <v>143</v>
      </c>
      <c r="E999" s="216" t="s">
        <v>1185</v>
      </c>
      <c r="F999" s="217" t="s">
        <v>1186</v>
      </c>
      <c r="G999" s="218" t="s">
        <v>162</v>
      </c>
      <c r="H999" s="219">
        <v>2</v>
      </c>
      <c r="I999" s="220"/>
      <c r="J999" s="221">
        <f>ROUND(I999*H999,2)</f>
        <v>0</v>
      </c>
      <c r="K999" s="222"/>
      <c r="L999" s="44"/>
      <c r="M999" s="223" t="s">
        <v>1</v>
      </c>
      <c r="N999" s="224" t="s">
        <v>39</v>
      </c>
      <c r="O999" s="91"/>
      <c r="P999" s="225">
        <f>O999*H999</f>
        <v>0</v>
      </c>
      <c r="Q999" s="225">
        <v>0</v>
      </c>
      <c r="R999" s="225">
        <f>Q999*H999</f>
        <v>0</v>
      </c>
      <c r="S999" s="225">
        <v>0</v>
      </c>
      <c r="T999" s="226">
        <f>S999*H999</f>
        <v>0</v>
      </c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R999" s="227" t="s">
        <v>447</v>
      </c>
      <c r="AT999" s="227" t="s">
        <v>143</v>
      </c>
      <c r="AU999" s="227" t="s">
        <v>148</v>
      </c>
      <c r="AY999" s="17" t="s">
        <v>140</v>
      </c>
      <c r="BE999" s="228">
        <f>IF(N999="základní",J999,0)</f>
        <v>0</v>
      </c>
      <c r="BF999" s="228">
        <f>IF(N999="snížená",J999,0)</f>
        <v>0</v>
      </c>
      <c r="BG999" s="228">
        <f>IF(N999="zákl. přenesená",J999,0)</f>
        <v>0</v>
      </c>
      <c r="BH999" s="228">
        <f>IF(N999="sníž. přenesená",J999,0)</f>
        <v>0</v>
      </c>
      <c r="BI999" s="228">
        <f>IF(N999="nulová",J999,0)</f>
        <v>0</v>
      </c>
      <c r="BJ999" s="17" t="s">
        <v>148</v>
      </c>
      <c r="BK999" s="228">
        <f>ROUND(I999*H999,2)</f>
        <v>0</v>
      </c>
      <c r="BL999" s="17" t="s">
        <v>447</v>
      </c>
      <c r="BM999" s="227" t="s">
        <v>1187</v>
      </c>
    </row>
    <row r="1000" s="14" customFormat="1">
      <c r="A1000" s="14"/>
      <c r="B1000" s="240"/>
      <c r="C1000" s="241"/>
      <c r="D1000" s="231" t="s">
        <v>150</v>
      </c>
      <c r="E1000" s="242" t="s">
        <v>1</v>
      </c>
      <c r="F1000" s="243" t="s">
        <v>148</v>
      </c>
      <c r="G1000" s="241"/>
      <c r="H1000" s="244">
        <v>2</v>
      </c>
      <c r="I1000" s="245"/>
      <c r="J1000" s="241"/>
      <c r="K1000" s="241"/>
      <c r="L1000" s="246"/>
      <c r="M1000" s="247"/>
      <c r="N1000" s="248"/>
      <c r="O1000" s="248"/>
      <c r="P1000" s="248"/>
      <c r="Q1000" s="248"/>
      <c r="R1000" s="248"/>
      <c r="S1000" s="248"/>
      <c r="T1000" s="249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0" t="s">
        <v>150</v>
      </c>
      <c r="AU1000" s="250" t="s">
        <v>148</v>
      </c>
      <c r="AV1000" s="14" t="s">
        <v>148</v>
      </c>
      <c r="AW1000" s="14" t="s">
        <v>30</v>
      </c>
      <c r="AX1000" s="14" t="s">
        <v>81</v>
      </c>
      <c r="AY1000" s="250" t="s">
        <v>140</v>
      </c>
    </row>
    <row r="1001" s="2" customFormat="1" ht="24.15" customHeight="1">
      <c r="A1001" s="38"/>
      <c r="B1001" s="39"/>
      <c r="C1001" s="262" t="s">
        <v>1188</v>
      </c>
      <c r="D1001" s="262" t="s">
        <v>154</v>
      </c>
      <c r="E1001" s="263" t="s">
        <v>1189</v>
      </c>
      <c r="F1001" s="264" t="s">
        <v>1190</v>
      </c>
      <c r="G1001" s="265" t="s">
        <v>162</v>
      </c>
      <c r="H1001" s="266">
        <v>2</v>
      </c>
      <c r="I1001" s="267"/>
      <c r="J1001" s="268">
        <f>ROUND(I1001*H1001,2)</f>
        <v>0</v>
      </c>
      <c r="K1001" s="269"/>
      <c r="L1001" s="270"/>
      <c r="M1001" s="271" t="s">
        <v>1</v>
      </c>
      <c r="N1001" s="272" t="s">
        <v>39</v>
      </c>
      <c r="O1001" s="91"/>
      <c r="P1001" s="225">
        <f>O1001*H1001</f>
        <v>0</v>
      </c>
      <c r="Q1001" s="225">
        <v>0.00046999999999999999</v>
      </c>
      <c r="R1001" s="225">
        <f>Q1001*H1001</f>
        <v>0.00093999999999999997</v>
      </c>
      <c r="S1001" s="225">
        <v>0</v>
      </c>
      <c r="T1001" s="226">
        <f>S1001*H1001</f>
        <v>0</v>
      </c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R1001" s="227" t="s">
        <v>359</v>
      </c>
      <c r="AT1001" s="227" t="s">
        <v>154</v>
      </c>
      <c r="AU1001" s="227" t="s">
        <v>148</v>
      </c>
      <c r="AY1001" s="17" t="s">
        <v>140</v>
      </c>
      <c r="BE1001" s="228">
        <f>IF(N1001="základní",J1001,0)</f>
        <v>0</v>
      </c>
      <c r="BF1001" s="228">
        <f>IF(N1001="snížená",J1001,0)</f>
        <v>0</v>
      </c>
      <c r="BG1001" s="228">
        <f>IF(N1001="zákl. přenesená",J1001,0)</f>
        <v>0</v>
      </c>
      <c r="BH1001" s="228">
        <f>IF(N1001="sníž. přenesená",J1001,0)</f>
        <v>0</v>
      </c>
      <c r="BI1001" s="228">
        <f>IF(N1001="nulová",J1001,0)</f>
        <v>0</v>
      </c>
      <c r="BJ1001" s="17" t="s">
        <v>148</v>
      </c>
      <c r="BK1001" s="228">
        <f>ROUND(I1001*H1001,2)</f>
        <v>0</v>
      </c>
      <c r="BL1001" s="17" t="s">
        <v>447</v>
      </c>
      <c r="BM1001" s="227" t="s">
        <v>1191</v>
      </c>
    </row>
    <row r="1002" s="14" customFormat="1">
      <c r="A1002" s="14"/>
      <c r="B1002" s="240"/>
      <c r="C1002" s="241"/>
      <c r="D1002" s="231" t="s">
        <v>150</v>
      </c>
      <c r="E1002" s="242" t="s">
        <v>1</v>
      </c>
      <c r="F1002" s="243" t="s">
        <v>148</v>
      </c>
      <c r="G1002" s="241"/>
      <c r="H1002" s="244">
        <v>2</v>
      </c>
      <c r="I1002" s="245"/>
      <c r="J1002" s="241"/>
      <c r="K1002" s="241"/>
      <c r="L1002" s="246"/>
      <c r="M1002" s="247"/>
      <c r="N1002" s="248"/>
      <c r="O1002" s="248"/>
      <c r="P1002" s="248"/>
      <c r="Q1002" s="248"/>
      <c r="R1002" s="248"/>
      <c r="S1002" s="248"/>
      <c r="T1002" s="249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50" t="s">
        <v>150</v>
      </c>
      <c r="AU1002" s="250" t="s">
        <v>148</v>
      </c>
      <c r="AV1002" s="14" t="s">
        <v>148</v>
      </c>
      <c r="AW1002" s="14" t="s">
        <v>30</v>
      </c>
      <c r="AX1002" s="14" t="s">
        <v>81</v>
      </c>
      <c r="AY1002" s="250" t="s">
        <v>140</v>
      </c>
    </row>
    <row r="1003" s="2" customFormat="1" ht="21.75" customHeight="1">
      <c r="A1003" s="38"/>
      <c r="B1003" s="39"/>
      <c r="C1003" s="215" t="s">
        <v>1192</v>
      </c>
      <c r="D1003" s="215" t="s">
        <v>143</v>
      </c>
      <c r="E1003" s="216" t="s">
        <v>1193</v>
      </c>
      <c r="F1003" s="217" t="s">
        <v>1194</v>
      </c>
      <c r="G1003" s="218" t="s">
        <v>162</v>
      </c>
      <c r="H1003" s="219">
        <v>6</v>
      </c>
      <c r="I1003" s="220"/>
      <c r="J1003" s="221">
        <f>ROUND(I1003*H1003,2)</f>
        <v>0</v>
      </c>
      <c r="K1003" s="222"/>
      <c r="L1003" s="44"/>
      <c r="M1003" s="223" t="s">
        <v>1</v>
      </c>
      <c r="N1003" s="224" t="s">
        <v>39</v>
      </c>
      <c r="O1003" s="91"/>
      <c r="P1003" s="225">
        <f>O1003*H1003</f>
        <v>0</v>
      </c>
      <c r="Q1003" s="225">
        <v>0</v>
      </c>
      <c r="R1003" s="225">
        <f>Q1003*H1003</f>
        <v>0</v>
      </c>
      <c r="S1003" s="225">
        <v>0.00059999999999999995</v>
      </c>
      <c r="T1003" s="226">
        <f>S1003*H1003</f>
        <v>0.0035999999999999999</v>
      </c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R1003" s="227" t="s">
        <v>447</v>
      </c>
      <c r="AT1003" s="227" t="s">
        <v>143</v>
      </c>
      <c r="AU1003" s="227" t="s">
        <v>148</v>
      </c>
      <c r="AY1003" s="17" t="s">
        <v>140</v>
      </c>
      <c r="BE1003" s="228">
        <f>IF(N1003="základní",J1003,0)</f>
        <v>0</v>
      </c>
      <c r="BF1003" s="228">
        <f>IF(N1003="snížená",J1003,0)</f>
        <v>0</v>
      </c>
      <c r="BG1003" s="228">
        <f>IF(N1003="zákl. přenesená",J1003,0)</f>
        <v>0</v>
      </c>
      <c r="BH1003" s="228">
        <f>IF(N1003="sníž. přenesená",J1003,0)</f>
        <v>0</v>
      </c>
      <c r="BI1003" s="228">
        <f>IF(N1003="nulová",J1003,0)</f>
        <v>0</v>
      </c>
      <c r="BJ1003" s="17" t="s">
        <v>148</v>
      </c>
      <c r="BK1003" s="228">
        <f>ROUND(I1003*H1003,2)</f>
        <v>0</v>
      </c>
      <c r="BL1003" s="17" t="s">
        <v>447</v>
      </c>
      <c r="BM1003" s="227" t="s">
        <v>1195</v>
      </c>
    </row>
    <row r="1004" s="14" customFormat="1">
      <c r="A1004" s="14"/>
      <c r="B1004" s="240"/>
      <c r="C1004" s="241"/>
      <c r="D1004" s="231" t="s">
        <v>150</v>
      </c>
      <c r="E1004" s="242" t="s">
        <v>1</v>
      </c>
      <c r="F1004" s="243" t="s">
        <v>199</v>
      </c>
      <c r="G1004" s="241"/>
      <c r="H1004" s="244">
        <v>6</v>
      </c>
      <c r="I1004" s="245"/>
      <c r="J1004" s="241"/>
      <c r="K1004" s="241"/>
      <c r="L1004" s="246"/>
      <c r="M1004" s="247"/>
      <c r="N1004" s="248"/>
      <c r="O1004" s="248"/>
      <c r="P1004" s="248"/>
      <c r="Q1004" s="248"/>
      <c r="R1004" s="248"/>
      <c r="S1004" s="248"/>
      <c r="T1004" s="249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50" t="s">
        <v>150</v>
      </c>
      <c r="AU1004" s="250" t="s">
        <v>148</v>
      </c>
      <c r="AV1004" s="14" t="s">
        <v>148</v>
      </c>
      <c r="AW1004" s="14" t="s">
        <v>30</v>
      </c>
      <c r="AX1004" s="14" t="s">
        <v>81</v>
      </c>
      <c r="AY1004" s="250" t="s">
        <v>140</v>
      </c>
    </row>
    <row r="1005" s="2" customFormat="1" ht="16.5" customHeight="1">
      <c r="A1005" s="38"/>
      <c r="B1005" s="39"/>
      <c r="C1005" s="215" t="s">
        <v>1196</v>
      </c>
      <c r="D1005" s="215" t="s">
        <v>143</v>
      </c>
      <c r="E1005" s="216" t="s">
        <v>1197</v>
      </c>
      <c r="F1005" s="217" t="s">
        <v>1198</v>
      </c>
      <c r="G1005" s="218" t="s">
        <v>162</v>
      </c>
      <c r="H1005" s="219">
        <v>3</v>
      </c>
      <c r="I1005" s="220"/>
      <c r="J1005" s="221">
        <f>ROUND(I1005*H1005,2)</f>
        <v>0</v>
      </c>
      <c r="K1005" s="222"/>
      <c r="L1005" s="44"/>
      <c r="M1005" s="223" t="s">
        <v>1</v>
      </c>
      <c r="N1005" s="224" t="s">
        <v>39</v>
      </c>
      <c r="O1005" s="91"/>
      <c r="P1005" s="225">
        <f>O1005*H1005</f>
        <v>0</v>
      </c>
      <c r="Q1005" s="225">
        <v>0</v>
      </c>
      <c r="R1005" s="225">
        <f>Q1005*H1005</f>
        <v>0</v>
      </c>
      <c r="S1005" s="225">
        <v>0</v>
      </c>
      <c r="T1005" s="226">
        <f>S1005*H1005</f>
        <v>0</v>
      </c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R1005" s="227" t="s">
        <v>447</v>
      </c>
      <c r="AT1005" s="227" t="s">
        <v>143</v>
      </c>
      <c r="AU1005" s="227" t="s">
        <v>148</v>
      </c>
      <c r="AY1005" s="17" t="s">
        <v>140</v>
      </c>
      <c r="BE1005" s="228">
        <f>IF(N1005="základní",J1005,0)</f>
        <v>0</v>
      </c>
      <c r="BF1005" s="228">
        <f>IF(N1005="snížená",J1005,0)</f>
        <v>0</v>
      </c>
      <c r="BG1005" s="228">
        <f>IF(N1005="zákl. přenesená",J1005,0)</f>
        <v>0</v>
      </c>
      <c r="BH1005" s="228">
        <f>IF(N1005="sníž. přenesená",J1005,0)</f>
        <v>0</v>
      </c>
      <c r="BI1005" s="228">
        <f>IF(N1005="nulová",J1005,0)</f>
        <v>0</v>
      </c>
      <c r="BJ1005" s="17" t="s">
        <v>148</v>
      </c>
      <c r="BK1005" s="228">
        <f>ROUND(I1005*H1005,2)</f>
        <v>0</v>
      </c>
      <c r="BL1005" s="17" t="s">
        <v>447</v>
      </c>
      <c r="BM1005" s="227" t="s">
        <v>1199</v>
      </c>
    </row>
    <row r="1006" s="13" customFormat="1">
      <c r="A1006" s="13"/>
      <c r="B1006" s="229"/>
      <c r="C1006" s="230"/>
      <c r="D1006" s="231" t="s">
        <v>150</v>
      </c>
      <c r="E1006" s="232" t="s">
        <v>1</v>
      </c>
      <c r="F1006" s="233" t="s">
        <v>1200</v>
      </c>
      <c r="G1006" s="230"/>
      <c r="H1006" s="232" t="s">
        <v>1</v>
      </c>
      <c r="I1006" s="234"/>
      <c r="J1006" s="230"/>
      <c r="K1006" s="230"/>
      <c r="L1006" s="235"/>
      <c r="M1006" s="236"/>
      <c r="N1006" s="237"/>
      <c r="O1006" s="237"/>
      <c r="P1006" s="237"/>
      <c r="Q1006" s="237"/>
      <c r="R1006" s="237"/>
      <c r="S1006" s="237"/>
      <c r="T1006" s="238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9" t="s">
        <v>150</v>
      </c>
      <c r="AU1006" s="239" t="s">
        <v>148</v>
      </c>
      <c r="AV1006" s="13" t="s">
        <v>81</v>
      </c>
      <c r="AW1006" s="13" t="s">
        <v>30</v>
      </c>
      <c r="AX1006" s="13" t="s">
        <v>73</v>
      </c>
      <c r="AY1006" s="239" t="s">
        <v>140</v>
      </c>
    </row>
    <row r="1007" s="14" customFormat="1">
      <c r="A1007" s="14"/>
      <c r="B1007" s="240"/>
      <c r="C1007" s="241"/>
      <c r="D1007" s="231" t="s">
        <v>150</v>
      </c>
      <c r="E1007" s="242" t="s">
        <v>1</v>
      </c>
      <c r="F1007" s="243" t="s">
        <v>141</v>
      </c>
      <c r="G1007" s="241"/>
      <c r="H1007" s="244">
        <v>3</v>
      </c>
      <c r="I1007" s="245"/>
      <c r="J1007" s="241"/>
      <c r="K1007" s="241"/>
      <c r="L1007" s="246"/>
      <c r="M1007" s="247"/>
      <c r="N1007" s="248"/>
      <c r="O1007" s="248"/>
      <c r="P1007" s="248"/>
      <c r="Q1007" s="248"/>
      <c r="R1007" s="248"/>
      <c r="S1007" s="248"/>
      <c r="T1007" s="249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50" t="s">
        <v>150</v>
      </c>
      <c r="AU1007" s="250" t="s">
        <v>148</v>
      </c>
      <c r="AV1007" s="14" t="s">
        <v>148</v>
      </c>
      <c r="AW1007" s="14" t="s">
        <v>30</v>
      </c>
      <c r="AX1007" s="14" t="s">
        <v>81</v>
      </c>
      <c r="AY1007" s="250" t="s">
        <v>140</v>
      </c>
    </row>
    <row r="1008" s="2" customFormat="1" ht="24.15" customHeight="1">
      <c r="A1008" s="38"/>
      <c r="B1008" s="39"/>
      <c r="C1008" s="262" t="s">
        <v>1201</v>
      </c>
      <c r="D1008" s="262" t="s">
        <v>154</v>
      </c>
      <c r="E1008" s="263" t="s">
        <v>1202</v>
      </c>
      <c r="F1008" s="264" t="s">
        <v>1203</v>
      </c>
      <c r="G1008" s="265" t="s">
        <v>162</v>
      </c>
      <c r="H1008" s="266">
        <v>3</v>
      </c>
      <c r="I1008" s="267"/>
      <c r="J1008" s="268">
        <f>ROUND(I1008*H1008,2)</f>
        <v>0</v>
      </c>
      <c r="K1008" s="269"/>
      <c r="L1008" s="270"/>
      <c r="M1008" s="271" t="s">
        <v>1</v>
      </c>
      <c r="N1008" s="272" t="s">
        <v>39</v>
      </c>
      <c r="O1008" s="91"/>
      <c r="P1008" s="225">
        <f>O1008*H1008</f>
        <v>0</v>
      </c>
      <c r="Q1008" s="225">
        <v>2.0000000000000002E-05</v>
      </c>
      <c r="R1008" s="225">
        <f>Q1008*H1008</f>
        <v>6.0000000000000008E-05</v>
      </c>
      <c r="S1008" s="225">
        <v>0</v>
      </c>
      <c r="T1008" s="226">
        <f>S1008*H1008</f>
        <v>0</v>
      </c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R1008" s="227" t="s">
        <v>157</v>
      </c>
      <c r="AT1008" s="227" t="s">
        <v>154</v>
      </c>
      <c r="AU1008" s="227" t="s">
        <v>148</v>
      </c>
      <c r="AY1008" s="17" t="s">
        <v>140</v>
      </c>
      <c r="BE1008" s="228">
        <f>IF(N1008="základní",J1008,0)</f>
        <v>0</v>
      </c>
      <c r="BF1008" s="228">
        <f>IF(N1008="snížená",J1008,0)</f>
        <v>0</v>
      </c>
      <c r="BG1008" s="228">
        <f>IF(N1008="zákl. přenesená",J1008,0)</f>
        <v>0</v>
      </c>
      <c r="BH1008" s="228">
        <f>IF(N1008="sníž. přenesená",J1008,0)</f>
        <v>0</v>
      </c>
      <c r="BI1008" s="228">
        <f>IF(N1008="nulová",J1008,0)</f>
        <v>0</v>
      </c>
      <c r="BJ1008" s="17" t="s">
        <v>148</v>
      </c>
      <c r="BK1008" s="228">
        <f>ROUND(I1008*H1008,2)</f>
        <v>0</v>
      </c>
      <c r="BL1008" s="17" t="s">
        <v>147</v>
      </c>
      <c r="BM1008" s="227" t="s">
        <v>1204</v>
      </c>
    </row>
    <row r="1009" s="14" customFormat="1">
      <c r="A1009" s="14"/>
      <c r="B1009" s="240"/>
      <c r="C1009" s="241"/>
      <c r="D1009" s="231" t="s">
        <v>150</v>
      </c>
      <c r="E1009" s="242" t="s">
        <v>1</v>
      </c>
      <c r="F1009" s="243" t="s">
        <v>141</v>
      </c>
      <c r="G1009" s="241"/>
      <c r="H1009" s="244">
        <v>3</v>
      </c>
      <c r="I1009" s="245"/>
      <c r="J1009" s="241"/>
      <c r="K1009" s="241"/>
      <c r="L1009" s="246"/>
      <c r="M1009" s="247"/>
      <c r="N1009" s="248"/>
      <c r="O1009" s="248"/>
      <c r="P1009" s="248"/>
      <c r="Q1009" s="248"/>
      <c r="R1009" s="248"/>
      <c r="S1009" s="248"/>
      <c r="T1009" s="249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50" t="s">
        <v>150</v>
      </c>
      <c r="AU1009" s="250" t="s">
        <v>148</v>
      </c>
      <c r="AV1009" s="14" t="s">
        <v>148</v>
      </c>
      <c r="AW1009" s="14" t="s">
        <v>30</v>
      </c>
      <c r="AX1009" s="14" t="s">
        <v>81</v>
      </c>
      <c r="AY1009" s="250" t="s">
        <v>140</v>
      </c>
    </row>
    <row r="1010" s="2" customFormat="1" ht="16.5" customHeight="1">
      <c r="A1010" s="38"/>
      <c r="B1010" s="39"/>
      <c r="C1010" s="262" t="s">
        <v>1205</v>
      </c>
      <c r="D1010" s="262" t="s">
        <v>154</v>
      </c>
      <c r="E1010" s="263" t="s">
        <v>1206</v>
      </c>
      <c r="F1010" s="264" t="s">
        <v>1207</v>
      </c>
      <c r="G1010" s="265" t="s">
        <v>162</v>
      </c>
      <c r="H1010" s="266">
        <v>3</v>
      </c>
      <c r="I1010" s="267"/>
      <c r="J1010" s="268">
        <f>ROUND(I1010*H1010,2)</f>
        <v>0</v>
      </c>
      <c r="K1010" s="269"/>
      <c r="L1010" s="270"/>
      <c r="M1010" s="271" t="s">
        <v>1</v>
      </c>
      <c r="N1010" s="272" t="s">
        <v>39</v>
      </c>
      <c r="O1010" s="91"/>
      <c r="P1010" s="225">
        <f>O1010*H1010</f>
        <v>0</v>
      </c>
      <c r="Q1010" s="225">
        <v>5.0000000000000002E-05</v>
      </c>
      <c r="R1010" s="225">
        <f>Q1010*H1010</f>
        <v>0.00015000000000000001</v>
      </c>
      <c r="S1010" s="225">
        <v>0</v>
      </c>
      <c r="T1010" s="226">
        <f>S1010*H1010</f>
        <v>0</v>
      </c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R1010" s="227" t="s">
        <v>359</v>
      </c>
      <c r="AT1010" s="227" t="s">
        <v>154</v>
      </c>
      <c r="AU1010" s="227" t="s">
        <v>148</v>
      </c>
      <c r="AY1010" s="17" t="s">
        <v>140</v>
      </c>
      <c r="BE1010" s="228">
        <f>IF(N1010="základní",J1010,0)</f>
        <v>0</v>
      </c>
      <c r="BF1010" s="228">
        <f>IF(N1010="snížená",J1010,0)</f>
        <v>0</v>
      </c>
      <c r="BG1010" s="228">
        <f>IF(N1010="zákl. přenesená",J1010,0)</f>
        <v>0</v>
      </c>
      <c r="BH1010" s="228">
        <f>IF(N1010="sníž. přenesená",J1010,0)</f>
        <v>0</v>
      </c>
      <c r="BI1010" s="228">
        <f>IF(N1010="nulová",J1010,0)</f>
        <v>0</v>
      </c>
      <c r="BJ1010" s="17" t="s">
        <v>148</v>
      </c>
      <c r="BK1010" s="228">
        <f>ROUND(I1010*H1010,2)</f>
        <v>0</v>
      </c>
      <c r="BL1010" s="17" t="s">
        <v>447</v>
      </c>
      <c r="BM1010" s="227" t="s">
        <v>1208</v>
      </c>
    </row>
    <row r="1011" s="14" customFormat="1">
      <c r="A1011" s="14"/>
      <c r="B1011" s="240"/>
      <c r="C1011" s="241"/>
      <c r="D1011" s="231" t="s">
        <v>150</v>
      </c>
      <c r="E1011" s="242" t="s">
        <v>1</v>
      </c>
      <c r="F1011" s="243" t="s">
        <v>141</v>
      </c>
      <c r="G1011" s="241"/>
      <c r="H1011" s="244">
        <v>3</v>
      </c>
      <c r="I1011" s="245"/>
      <c r="J1011" s="241"/>
      <c r="K1011" s="241"/>
      <c r="L1011" s="246"/>
      <c r="M1011" s="247"/>
      <c r="N1011" s="248"/>
      <c r="O1011" s="248"/>
      <c r="P1011" s="248"/>
      <c r="Q1011" s="248"/>
      <c r="R1011" s="248"/>
      <c r="S1011" s="248"/>
      <c r="T1011" s="249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50" t="s">
        <v>150</v>
      </c>
      <c r="AU1011" s="250" t="s">
        <v>148</v>
      </c>
      <c r="AV1011" s="14" t="s">
        <v>148</v>
      </c>
      <c r="AW1011" s="14" t="s">
        <v>30</v>
      </c>
      <c r="AX1011" s="14" t="s">
        <v>81</v>
      </c>
      <c r="AY1011" s="250" t="s">
        <v>140</v>
      </c>
    </row>
    <row r="1012" s="2" customFormat="1" ht="21.75" customHeight="1">
      <c r="A1012" s="38"/>
      <c r="B1012" s="39"/>
      <c r="C1012" s="215" t="s">
        <v>1209</v>
      </c>
      <c r="D1012" s="215" t="s">
        <v>143</v>
      </c>
      <c r="E1012" s="216" t="s">
        <v>1210</v>
      </c>
      <c r="F1012" s="217" t="s">
        <v>1211</v>
      </c>
      <c r="G1012" s="218" t="s">
        <v>162</v>
      </c>
      <c r="H1012" s="219">
        <v>1</v>
      </c>
      <c r="I1012" s="220"/>
      <c r="J1012" s="221">
        <f>ROUND(I1012*H1012,2)</f>
        <v>0</v>
      </c>
      <c r="K1012" s="222"/>
      <c r="L1012" s="44"/>
      <c r="M1012" s="223" t="s">
        <v>1</v>
      </c>
      <c r="N1012" s="224" t="s">
        <v>39</v>
      </c>
      <c r="O1012" s="91"/>
      <c r="P1012" s="225">
        <f>O1012*H1012</f>
        <v>0</v>
      </c>
      <c r="Q1012" s="225">
        <v>0</v>
      </c>
      <c r="R1012" s="225">
        <f>Q1012*H1012</f>
        <v>0</v>
      </c>
      <c r="S1012" s="225">
        <v>0</v>
      </c>
      <c r="T1012" s="226">
        <f>S1012*H1012</f>
        <v>0</v>
      </c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R1012" s="227" t="s">
        <v>447</v>
      </c>
      <c r="AT1012" s="227" t="s">
        <v>143</v>
      </c>
      <c r="AU1012" s="227" t="s">
        <v>148</v>
      </c>
      <c r="AY1012" s="17" t="s">
        <v>140</v>
      </c>
      <c r="BE1012" s="228">
        <f>IF(N1012="základní",J1012,0)</f>
        <v>0</v>
      </c>
      <c r="BF1012" s="228">
        <f>IF(N1012="snížená",J1012,0)</f>
        <v>0</v>
      </c>
      <c r="BG1012" s="228">
        <f>IF(N1012="zákl. přenesená",J1012,0)</f>
        <v>0</v>
      </c>
      <c r="BH1012" s="228">
        <f>IF(N1012="sníž. přenesená",J1012,0)</f>
        <v>0</v>
      </c>
      <c r="BI1012" s="228">
        <f>IF(N1012="nulová",J1012,0)</f>
        <v>0</v>
      </c>
      <c r="BJ1012" s="17" t="s">
        <v>148</v>
      </c>
      <c r="BK1012" s="228">
        <f>ROUND(I1012*H1012,2)</f>
        <v>0</v>
      </c>
      <c r="BL1012" s="17" t="s">
        <v>447</v>
      </c>
      <c r="BM1012" s="227" t="s">
        <v>1212</v>
      </c>
    </row>
    <row r="1013" s="14" customFormat="1">
      <c r="A1013" s="14"/>
      <c r="B1013" s="240"/>
      <c r="C1013" s="241"/>
      <c r="D1013" s="231" t="s">
        <v>150</v>
      </c>
      <c r="E1013" s="242" t="s">
        <v>1</v>
      </c>
      <c r="F1013" s="243" t="s">
        <v>81</v>
      </c>
      <c r="G1013" s="241"/>
      <c r="H1013" s="244">
        <v>1</v>
      </c>
      <c r="I1013" s="245"/>
      <c r="J1013" s="241"/>
      <c r="K1013" s="241"/>
      <c r="L1013" s="246"/>
      <c r="M1013" s="247"/>
      <c r="N1013" s="248"/>
      <c r="O1013" s="248"/>
      <c r="P1013" s="248"/>
      <c r="Q1013" s="248"/>
      <c r="R1013" s="248"/>
      <c r="S1013" s="248"/>
      <c r="T1013" s="249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50" t="s">
        <v>150</v>
      </c>
      <c r="AU1013" s="250" t="s">
        <v>148</v>
      </c>
      <c r="AV1013" s="14" t="s">
        <v>148</v>
      </c>
      <c r="AW1013" s="14" t="s">
        <v>30</v>
      </c>
      <c r="AX1013" s="14" t="s">
        <v>81</v>
      </c>
      <c r="AY1013" s="250" t="s">
        <v>140</v>
      </c>
    </row>
    <row r="1014" s="2" customFormat="1" ht="16.5" customHeight="1">
      <c r="A1014" s="38"/>
      <c r="B1014" s="39"/>
      <c r="C1014" s="215" t="s">
        <v>1213</v>
      </c>
      <c r="D1014" s="215" t="s">
        <v>143</v>
      </c>
      <c r="E1014" s="216" t="s">
        <v>1214</v>
      </c>
      <c r="F1014" s="217" t="s">
        <v>1215</v>
      </c>
      <c r="G1014" s="218" t="s">
        <v>162</v>
      </c>
      <c r="H1014" s="219">
        <v>1</v>
      </c>
      <c r="I1014" s="220"/>
      <c r="J1014" s="221">
        <f>ROUND(I1014*H1014,2)</f>
        <v>0</v>
      </c>
      <c r="K1014" s="222"/>
      <c r="L1014" s="44"/>
      <c r="M1014" s="223" t="s">
        <v>1</v>
      </c>
      <c r="N1014" s="224" t="s">
        <v>39</v>
      </c>
      <c r="O1014" s="91"/>
      <c r="P1014" s="225">
        <f>O1014*H1014</f>
        <v>0</v>
      </c>
      <c r="Q1014" s="225">
        <v>0</v>
      </c>
      <c r="R1014" s="225">
        <f>Q1014*H1014</f>
        <v>0</v>
      </c>
      <c r="S1014" s="225">
        <v>0.0015</v>
      </c>
      <c r="T1014" s="226">
        <f>S1014*H1014</f>
        <v>0.0015</v>
      </c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R1014" s="227" t="s">
        <v>447</v>
      </c>
      <c r="AT1014" s="227" t="s">
        <v>143</v>
      </c>
      <c r="AU1014" s="227" t="s">
        <v>148</v>
      </c>
      <c r="AY1014" s="17" t="s">
        <v>140</v>
      </c>
      <c r="BE1014" s="228">
        <f>IF(N1014="základní",J1014,0)</f>
        <v>0</v>
      </c>
      <c r="BF1014" s="228">
        <f>IF(N1014="snížená",J1014,0)</f>
        <v>0</v>
      </c>
      <c r="BG1014" s="228">
        <f>IF(N1014="zákl. přenesená",J1014,0)</f>
        <v>0</v>
      </c>
      <c r="BH1014" s="228">
        <f>IF(N1014="sníž. přenesená",J1014,0)</f>
        <v>0</v>
      </c>
      <c r="BI1014" s="228">
        <f>IF(N1014="nulová",J1014,0)</f>
        <v>0</v>
      </c>
      <c r="BJ1014" s="17" t="s">
        <v>148</v>
      </c>
      <c r="BK1014" s="228">
        <f>ROUND(I1014*H1014,2)</f>
        <v>0</v>
      </c>
      <c r="BL1014" s="17" t="s">
        <v>447</v>
      </c>
      <c r="BM1014" s="227" t="s">
        <v>1216</v>
      </c>
    </row>
    <row r="1015" s="14" customFormat="1">
      <c r="A1015" s="14"/>
      <c r="B1015" s="240"/>
      <c r="C1015" s="241"/>
      <c r="D1015" s="231" t="s">
        <v>150</v>
      </c>
      <c r="E1015" s="242" t="s">
        <v>1</v>
      </c>
      <c r="F1015" s="243" t="s">
        <v>81</v>
      </c>
      <c r="G1015" s="241"/>
      <c r="H1015" s="244">
        <v>1</v>
      </c>
      <c r="I1015" s="245"/>
      <c r="J1015" s="241"/>
      <c r="K1015" s="241"/>
      <c r="L1015" s="246"/>
      <c r="M1015" s="247"/>
      <c r="N1015" s="248"/>
      <c r="O1015" s="248"/>
      <c r="P1015" s="248"/>
      <c r="Q1015" s="248"/>
      <c r="R1015" s="248"/>
      <c r="S1015" s="248"/>
      <c r="T1015" s="249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50" t="s">
        <v>150</v>
      </c>
      <c r="AU1015" s="250" t="s">
        <v>148</v>
      </c>
      <c r="AV1015" s="14" t="s">
        <v>148</v>
      </c>
      <c r="AW1015" s="14" t="s">
        <v>30</v>
      </c>
      <c r="AX1015" s="14" t="s">
        <v>81</v>
      </c>
      <c r="AY1015" s="250" t="s">
        <v>140</v>
      </c>
    </row>
    <row r="1016" s="2" customFormat="1" ht="16.5" customHeight="1">
      <c r="A1016" s="38"/>
      <c r="B1016" s="39"/>
      <c r="C1016" s="215" t="s">
        <v>1217</v>
      </c>
      <c r="D1016" s="215" t="s">
        <v>143</v>
      </c>
      <c r="E1016" s="216" t="s">
        <v>1218</v>
      </c>
      <c r="F1016" s="217" t="s">
        <v>1219</v>
      </c>
      <c r="G1016" s="218" t="s">
        <v>162</v>
      </c>
      <c r="H1016" s="219">
        <v>2</v>
      </c>
      <c r="I1016" s="220"/>
      <c r="J1016" s="221">
        <f>ROUND(I1016*H1016,2)</f>
        <v>0</v>
      </c>
      <c r="K1016" s="222"/>
      <c r="L1016" s="44"/>
      <c r="M1016" s="223" t="s">
        <v>1</v>
      </c>
      <c r="N1016" s="224" t="s">
        <v>39</v>
      </c>
      <c r="O1016" s="91"/>
      <c r="P1016" s="225">
        <f>O1016*H1016</f>
        <v>0</v>
      </c>
      <c r="Q1016" s="225">
        <v>0</v>
      </c>
      <c r="R1016" s="225">
        <f>Q1016*H1016</f>
        <v>0</v>
      </c>
      <c r="S1016" s="225">
        <v>0.00020000000000000001</v>
      </c>
      <c r="T1016" s="226">
        <f>S1016*H1016</f>
        <v>0.00040000000000000002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27" t="s">
        <v>447</v>
      </c>
      <c r="AT1016" s="227" t="s">
        <v>143</v>
      </c>
      <c r="AU1016" s="227" t="s">
        <v>148</v>
      </c>
      <c r="AY1016" s="17" t="s">
        <v>140</v>
      </c>
      <c r="BE1016" s="228">
        <f>IF(N1016="základní",J1016,0)</f>
        <v>0</v>
      </c>
      <c r="BF1016" s="228">
        <f>IF(N1016="snížená",J1016,0)</f>
        <v>0</v>
      </c>
      <c r="BG1016" s="228">
        <f>IF(N1016="zákl. přenesená",J1016,0)</f>
        <v>0</v>
      </c>
      <c r="BH1016" s="228">
        <f>IF(N1016="sníž. přenesená",J1016,0)</f>
        <v>0</v>
      </c>
      <c r="BI1016" s="228">
        <f>IF(N1016="nulová",J1016,0)</f>
        <v>0</v>
      </c>
      <c r="BJ1016" s="17" t="s">
        <v>148</v>
      </c>
      <c r="BK1016" s="228">
        <f>ROUND(I1016*H1016,2)</f>
        <v>0</v>
      </c>
      <c r="BL1016" s="17" t="s">
        <v>447</v>
      </c>
      <c r="BM1016" s="227" t="s">
        <v>1220</v>
      </c>
    </row>
    <row r="1017" s="13" customFormat="1">
      <c r="A1017" s="13"/>
      <c r="B1017" s="229"/>
      <c r="C1017" s="230"/>
      <c r="D1017" s="231" t="s">
        <v>150</v>
      </c>
      <c r="E1017" s="232" t="s">
        <v>1</v>
      </c>
      <c r="F1017" s="233" t="s">
        <v>1221</v>
      </c>
      <c r="G1017" s="230"/>
      <c r="H1017" s="232" t="s">
        <v>1</v>
      </c>
      <c r="I1017" s="234"/>
      <c r="J1017" s="230"/>
      <c r="K1017" s="230"/>
      <c r="L1017" s="235"/>
      <c r="M1017" s="236"/>
      <c r="N1017" s="237"/>
      <c r="O1017" s="237"/>
      <c r="P1017" s="237"/>
      <c r="Q1017" s="237"/>
      <c r="R1017" s="237"/>
      <c r="S1017" s="237"/>
      <c r="T1017" s="238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9" t="s">
        <v>150</v>
      </c>
      <c r="AU1017" s="239" t="s">
        <v>148</v>
      </c>
      <c r="AV1017" s="13" t="s">
        <v>81</v>
      </c>
      <c r="AW1017" s="13" t="s">
        <v>30</v>
      </c>
      <c r="AX1017" s="13" t="s">
        <v>73</v>
      </c>
      <c r="AY1017" s="239" t="s">
        <v>140</v>
      </c>
    </row>
    <row r="1018" s="14" customFormat="1">
      <c r="A1018" s="14"/>
      <c r="B1018" s="240"/>
      <c r="C1018" s="241"/>
      <c r="D1018" s="231" t="s">
        <v>150</v>
      </c>
      <c r="E1018" s="242" t="s">
        <v>1</v>
      </c>
      <c r="F1018" s="243" t="s">
        <v>81</v>
      </c>
      <c r="G1018" s="241"/>
      <c r="H1018" s="244">
        <v>1</v>
      </c>
      <c r="I1018" s="245"/>
      <c r="J1018" s="241"/>
      <c r="K1018" s="241"/>
      <c r="L1018" s="246"/>
      <c r="M1018" s="247"/>
      <c r="N1018" s="248"/>
      <c r="O1018" s="248"/>
      <c r="P1018" s="248"/>
      <c r="Q1018" s="248"/>
      <c r="R1018" s="248"/>
      <c r="S1018" s="248"/>
      <c r="T1018" s="249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50" t="s">
        <v>150</v>
      </c>
      <c r="AU1018" s="250" t="s">
        <v>148</v>
      </c>
      <c r="AV1018" s="14" t="s">
        <v>148</v>
      </c>
      <c r="AW1018" s="14" t="s">
        <v>30</v>
      </c>
      <c r="AX1018" s="14" t="s">
        <v>73</v>
      </c>
      <c r="AY1018" s="250" t="s">
        <v>140</v>
      </c>
    </row>
    <row r="1019" s="13" customFormat="1">
      <c r="A1019" s="13"/>
      <c r="B1019" s="229"/>
      <c r="C1019" s="230"/>
      <c r="D1019" s="231" t="s">
        <v>150</v>
      </c>
      <c r="E1019" s="232" t="s">
        <v>1</v>
      </c>
      <c r="F1019" s="233" t="s">
        <v>1222</v>
      </c>
      <c r="G1019" s="230"/>
      <c r="H1019" s="232" t="s">
        <v>1</v>
      </c>
      <c r="I1019" s="234"/>
      <c r="J1019" s="230"/>
      <c r="K1019" s="230"/>
      <c r="L1019" s="235"/>
      <c r="M1019" s="236"/>
      <c r="N1019" s="237"/>
      <c r="O1019" s="237"/>
      <c r="P1019" s="237"/>
      <c r="Q1019" s="237"/>
      <c r="R1019" s="237"/>
      <c r="S1019" s="237"/>
      <c r="T1019" s="238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9" t="s">
        <v>150</v>
      </c>
      <c r="AU1019" s="239" t="s">
        <v>148</v>
      </c>
      <c r="AV1019" s="13" t="s">
        <v>81</v>
      </c>
      <c r="AW1019" s="13" t="s">
        <v>30</v>
      </c>
      <c r="AX1019" s="13" t="s">
        <v>73</v>
      </c>
      <c r="AY1019" s="239" t="s">
        <v>140</v>
      </c>
    </row>
    <row r="1020" s="14" customFormat="1">
      <c r="A1020" s="14"/>
      <c r="B1020" s="240"/>
      <c r="C1020" s="241"/>
      <c r="D1020" s="231" t="s">
        <v>150</v>
      </c>
      <c r="E1020" s="242" t="s">
        <v>1</v>
      </c>
      <c r="F1020" s="243" t="s">
        <v>81</v>
      </c>
      <c r="G1020" s="241"/>
      <c r="H1020" s="244">
        <v>1</v>
      </c>
      <c r="I1020" s="245"/>
      <c r="J1020" s="241"/>
      <c r="K1020" s="241"/>
      <c r="L1020" s="246"/>
      <c r="M1020" s="247"/>
      <c r="N1020" s="248"/>
      <c r="O1020" s="248"/>
      <c r="P1020" s="248"/>
      <c r="Q1020" s="248"/>
      <c r="R1020" s="248"/>
      <c r="S1020" s="248"/>
      <c r="T1020" s="249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0" t="s">
        <v>150</v>
      </c>
      <c r="AU1020" s="250" t="s">
        <v>148</v>
      </c>
      <c r="AV1020" s="14" t="s">
        <v>148</v>
      </c>
      <c r="AW1020" s="14" t="s">
        <v>30</v>
      </c>
      <c r="AX1020" s="14" t="s">
        <v>73</v>
      </c>
      <c r="AY1020" s="250" t="s">
        <v>140</v>
      </c>
    </row>
    <row r="1021" s="15" customFormat="1">
      <c r="A1021" s="15"/>
      <c r="B1021" s="251"/>
      <c r="C1021" s="252"/>
      <c r="D1021" s="231" t="s">
        <v>150</v>
      </c>
      <c r="E1021" s="253" t="s">
        <v>1</v>
      </c>
      <c r="F1021" s="254" t="s">
        <v>153</v>
      </c>
      <c r="G1021" s="252"/>
      <c r="H1021" s="255">
        <v>2</v>
      </c>
      <c r="I1021" s="256"/>
      <c r="J1021" s="252"/>
      <c r="K1021" s="252"/>
      <c r="L1021" s="257"/>
      <c r="M1021" s="258"/>
      <c r="N1021" s="259"/>
      <c r="O1021" s="259"/>
      <c r="P1021" s="259"/>
      <c r="Q1021" s="259"/>
      <c r="R1021" s="259"/>
      <c r="S1021" s="259"/>
      <c r="T1021" s="260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T1021" s="261" t="s">
        <v>150</v>
      </c>
      <c r="AU1021" s="261" t="s">
        <v>148</v>
      </c>
      <c r="AV1021" s="15" t="s">
        <v>147</v>
      </c>
      <c r="AW1021" s="15" t="s">
        <v>30</v>
      </c>
      <c r="AX1021" s="15" t="s">
        <v>81</v>
      </c>
      <c r="AY1021" s="261" t="s">
        <v>140</v>
      </c>
    </row>
    <row r="1022" s="2" customFormat="1" ht="24.15" customHeight="1">
      <c r="A1022" s="38"/>
      <c r="B1022" s="39"/>
      <c r="C1022" s="215" t="s">
        <v>1223</v>
      </c>
      <c r="D1022" s="215" t="s">
        <v>143</v>
      </c>
      <c r="E1022" s="216" t="s">
        <v>1224</v>
      </c>
      <c r="F1022" s="217" t="s">
        <v>1225</v>
      </c>
      <c r="G1022" s="218" t="s">
        <v>162</v>
      </c>
      <c r="H1022" s="219">
        <v>5</v>
      </c>
      <c r="I1022" s="220"/>
      <c r="J1022" s="221">
        <f>ROUND(I1022*H1022,2)</f>
        <v>0</v>
      </c>
      <c r="K1022" s="222"/>
      <c r="L1022" s="44"/>
      <c r="M1022" s="223" t="s">
        <v>1</v>
      </c>
      <c r="N1022" s="224" t="s">
        <v>39</v>
      </c>
      <c r="O1022" s="91"/>
      <c r="P1022" s="225">
        <f>O1022*H1022</f>
        <v>0</v>
      </c>
      <c r="Q1022" s="225">
        <v>0</v>
      </c>
      <c r="R1022" s="225">
        <f>Q1022*H1022</f>
        <v>0</v>
      </c>
      <c r="S1022" s="225">
        <v>0</v>
      </c>
      <c r="T1022" s="226">
        <f>S1022*H1022</f>
        <v>0</v>
      </c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R1022" s="227" t="s">
        <v>447</v>
      </c>
      <c r="AT1022" s="227" t="s">
        <v>143</v>
      </c>
      <c r="AU1022" s="227" t="s">
        <v>148</v>
      </c>
      <c r="AY1022" s="17" t="s">
        <v>140</v>
      </c>
      <c r="BE1022" s="228">
        <f>IF(N1022="základní",J1022,0)</f>
        <v>0</v>
      </c>
      <c r="BF1022" s="228">
        <f>IF(N1022="snížená",J1022,0)</f>
        <v>0</v>
      </c>
      <c r="BG1022" s="228">
        <f>IF(N1022="zákl. přenesená",J1022,0)</f>
        <v>0</v>
      </c>
      <c r="BH1022" s="228">
        <f>IF(N1022="sníž. přenesená",J1022,0)</f>
        <v>0</v>
      </c>
      <c r="BI1022" s="228">
        <f>IF(N1022="nulová",J1022,0)</f>
        <v>0</v>
      </c>
      <c r="BJ1022" s="17" t="s">
        <v>148</v>
      </c>
      <c r="BK1022" s="228">
        <f>ROUND(I1022*H1022,2)</f>
        <v>0</v>
      </c>
      <c r="BL1022" s="17" t="s">
        <v>447</v>
      </c>
      <c r="BM1022" s="227" t="s">
        <v>1226</v>
      </c>
    </row>
    <row r="1023" s="13" customFormat="1">
      <c r="A1023" s="13"/>
      <c r="B1023" s="229"/>
      <c r="C1023" s="230"/>
      <c r="D1023" s="231" t="s">
        <v>150</v>
      </c>
      <c r="E1023" s="232" t="s">
        <v>1</v>
      </c>
      <c r="F1023" s="233" t="s">
        <v>1227</v>
      </c>
      <c r="G1023" s="230"/>
      <c r="H1023" s="232" t="s">
        <v>1</v>
      </c>
      <c r="I1023" s="234"/>
      <c r="J1023" s="230"/>
      <c r="K1023" s="230"/>
      <c r="L1023" s="235"/>
      <c r="M1023" s="236"/>
      <c r="N1023" s="237"/>
      <c r="O1023" s="237"/>
      <c r="P1023" s="237"/>
      <c r="Q1023" s="237"/>
      <c r="R1023" s="237"/>
      <c r="S1023" s="237"/>
      <c r="T1023" s="238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39" t="s">
        <v>150</v>
      </c>
      <c r="AU1023" s="239" t="s">
        <v>148</v>
      </c>
      <c r="AV1023" s="13" t="s">
        <v>81</v>
      </c>
      <c r="AW1023" s="13" t="s">
        <v>30</v>
      </c>
      <c r="AX1023" s="13" t="s">
        <v>73</v>
      </c>
      <c r="AY1023" s="239" t="s">
        <v>140</v>
      </c>
    </row>
    <row r="1024" s="14" customFormat="1">
      <c r="A1024" s="14"/>
      <c r="B1024" s="240"/>
      <c r="C1024" s="241"/>
      <c r="D1024" s="231" t="s">
        <v>150</v>
      </c>
      <c r="E1024" s="242" t="s">
        <v>1</v>
      </c>
      <c r="F1024" s="243" t="s">
        <v>1228</v>
      </c>
      <c r="G1024" s="241"/>
      <c r="H1024" s="244">
        <v>5</v>
      </c>
      <c r="I1024" s="245"/>
      <c r="J1024" s="241"/>
      <c r="K1024" s="241"/>
      <c r="L1024" s="246"/>
      <c r="M1024" s="247"/>
      <c r="N1024" s="248"/>
      <c r="O1024" s="248"/>
      <c r="P1024" s="248"/>
      <c r="Q1024" s="248"/>
      <c r="R1024" s="248"/>
      <c r="S1024" s="248"/>
      <c r="T1024" s="249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50" t="s">
        <v>150</v>
      </c>
      <c r="AU1024" s="250" t="s">
        <v>148</v>
      </c>
      <c r="AV1024" s="14" t="s">
        <v>148</v>
      </c>
      <c r="AW1024" s="14" t="s">
        <v>30</v>
      </c>
      <c r="AX1024" s="14" t="s">
        <v>81</v>
      </c>
      <c r="AY1024" s="250" t="s">
        <v>140</v>
      </c>
    </row>
    <row r="1025" s="2" customFormat="1" ht="24.15" customHeight="1">
      <c r="A1025" s="38"/>
      <c r="B1025" s="39"/>
      <c r="C1025" s="262" t="s">
        <v>1229</v>
      </c>
      <c r="D1025" s="262" t="s">
        <v>154</v>
      </c>
      <c r="E1025" s="263" t="s">
        <v>1230</v>
      </c>
      <c r="F1025" s="264" t="s">
        <v>1231</v>
      </c>
      <c r="G1025" s="265" t="s">
        <v>162</v>
      </c>
      <c r="H1025" s="266">
        <v>5</v>
      </c>
      <c r="I1025" s="267"/>
      <c r="J1025" s="268">
        <f>ROUND(I1025*H1025,2)</f>
        <v>0</v>
      </c>
      <c r="K1025" s="269"/>
      <c r="L1025" s="270"/>
      <c r="M1025" s="271" t="s">
        <v>1</v>
      </c>
      <c r="N1025" s="272" t="s">
        <v>39</v>
      </c>
      <c r="O1025" s="91"/>
      <c r="P1025" s="225">
        <f>O1025*H1025</f>
        <v>0</v>
      </c>
      <c r="Q1025" s="225">
        <v>0.00048000000000000001</v>
      </c>
      <c r="R1025" s="225">
        <f>Q1025*H1025</f>
        <v>0.0024000000000000002</v>
      </c>
      <c r="S1025" s="225">
        <v>0</v>
      </c>
      <c r="T1025" s="226">
        <f>S1025*H1025</f>
        <v>0</v>
      </c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R1025" s="227" t="s">
        <v>359</v>
      </c>
      <c r="AT1025" s="227" t="s">
        <v>154</v>
      </c>
      <c r="AU1025" s="227" t="s">
        <v>148</v>
      </c>
      <c r="AY1025" s="17" t="s">
        <v>140</v>
      </c>
      <c r="BE1025" s="228">
        <f>IF(N1025="základní",J1025,0)</f>
        <v>0</v>
      </c>
      <c r="BF1025" s="228">
        <f>IF(N1025="snížená",J1025,0)</f>
        <v>0</v>
      </c>
      <c r="BG1025" s="228">
        <f>IF(N1025="zákl. přenesená",J1025,0)</f>
        <v>0</v>
      </c>
      <c r="BH1025" s="228">
        <f>IF(N1025="sníž. přenesená",J1025,0)</f>
        <v>0</v>
      </c>
      <c r="BI1025" s="228">
        <f>IF(N1025="nulová",J1025,0)</f>
        <v>0</v>
      </c>
      <c r="BJ1025" s="17" t="s">
        <v>148</v>
      </c>
      <c r="BK1025" s="228">
        <f>ROUND(I1025*H1025,2)</f>
        <v>0</v>
      </c>
      <c r="BL1025" s="17" t="s">
        <v>447</v>
      </c>
      <c r="BM1025" s="227" t="s">
        <v>1232</v>
      </c>
    </row>
    <row r="1026" s="14" customFormat="1">
      <c r="A1026" s="14"/>
      <c r="B1026" s="240"/>
      <c r="C1026" s="241"/>
      <c r="D1026" s="231" t="s">
        <v>150</v>
      </c>
      <c r="E1026" s="242" t="s">
        <v>1</v>
      </c>
      <c r="F1026" s="243" t="s">
        <v>193</v>
      </c>
      <c r="G1026" s="241"/>
      <c r="H1026" s="244">
        <v>5</v>
      </c>
      <c r="I1026" s="245"/>
      <c r="J1026" s="241"/>
      <c r="K1026" s="241"/>
      <c r="L1026" s="246"/>
      <c r="M1026" s="247"/>
      <c r="N1026" s="248"/>
      <c r="O1026" s="248"/>
      <c r="P1026" s="248"/>
      <c r="Q1026" s="248"/>
      <c r="R1026" s="248"/>
      <c r="S1026" s="248"/>
      <c r="T1026" s="249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50" t="s">
        <v>150</v>
      </c>
      <c r="AU1026" s="250" t="s">
        <v>148</v>
      </c>
      <c r="AV1026" s="14" t="s">
        <v>148</v>
      </c>
      <c r="AW1026" s="14" t="s">
        <v>30</v>
      </c>
      <c r="AX1026" s="14" t="s">
        <v>81</v>
      </c>
      <c r="AY1026" s="250" t="s">
        <v>140</v>
      </c>
    </row>
    <row r="1027" s="2" customFormat="1" ht="24.15" customHeight="1">
      <c r="A1027" s="38"/>
      <c r="B1027" s="39"/>
      <c r="C1027" s="215" t="s">
        <v>1233</v>
      </c>
      <c r="D1027" s="215" t="s">
        <v>143</v>
      </c>
      <c r="E1027" s="216" t="s">
        <v>1234</v>
      </c>
      <c r="F1027" s="217" t="s">
        <v>1235</v>
      </c>
      <c r="G1027" s="218" t="s">
        <v>162</v>
      </c>
      <c r="H1027" s="219">
        <v>1</v>
      </c>
      <c r="I1027" s="220"/>
      <c r="J1027" s="221">
        <f>ROUND(I1027*H1027,2)</f>
        <v>0</v>
      </c>
      <c r="K1027" s="222"/>
      <c r="L1027" s="44"/>
      <c r="M1027" s="223" t="s">
        <v>1</v>
      </c>
      <c r="N1027" s="224" t="s">
        <v>39</v>
      </c>
      <c r="O1027" s="91"/>
      <c r="P1027" s="225">
        <f>O1027*H1027</f>
        <v>0</v>
      </c>
      <c r="Q1027" s="225">
        <v>0</v>
      </c>
      <c r="R1027" s="225">
        <f>Q1027*H1027</f>
        <v>0</v>
      </c>
      <c r="S1027" s="225">
        <v>0</v>
      </c>
      <c r="T1027" s="226">
        <f>S1027*H1027</f>
        <v>0</v>
      </c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R1027" s="227" t="s">
        <v>447</v>
      </c>
      <c r="AT1027" s="227" t="s">
        <v>143</v>
      </c>
      <c r="AU1027" s="227" t="s">
        <v>148</v>
      </c>
      <c r="AY1027" s="17" t="s">
        <v>140</v>
      </c>
      <c r="BE1027" s="228">
        <f>IF(N1027="základní",J1027,0)</f>
        <v>0</v>
      </c>
      <c r="BF1027" s="228">
        <f>IF(N1027="snížená",J1027,0)</f>
        <v>0</v>
      </c>
      <c r="BG1027" s="228">
        <f>IF(N1027="zákl. přenesená",J1027,0)</f>
        <v>0</v>
      </c>
      <c r="BH1027" s="228">
        <f>IF(N1027="sníž. přenesená",J1027,0)</f>
        <v>0</v>
      </c>
      <c r="BI1027" s="228">
        <f>IF(N1027="nulová",J1027,0)</f>
        <v>0</v>
      </c>
      <c r="BJ1027" s="17" t="s">
        <v>148</v>
      </c>
      <c r="BK1027" s="228">
        <f>ROUND(I1027*H1027,2)</f>
        <v>0</v>
      </c>
      <c r="BL1027" s="17" t="s">
        <v>447</v>
      </c>
      <c r="BM1027" s="227" t="s">
        <v>1236</v>
      </c>
    </row>
    <row r="1028" s="13" customFormat="1">
      <c r="A1028" s="13"/>
      <c r="B1028" s="229"/>
      <c r="C1028" s="230"/>
      <c r="D1028" s="231" t="s">
        <v>150</v>
      </c>
      <c r="E1028" s="232" t="s">
        <v>1</v>
      </c>
      <c r="F1028" s="233" t="s">
        <v>219</v>
      </c>
      <c r="G1028" s="230"/>
      <c r="H1028" s="232" t="s">
        <v>1</v>
      </c>
      <c r="I1028" s="234"/>
      <c r="J1028" s="230"/>
      <c r="K1028" s="230"/>
      <c r="L1028" s="235"/>
      <c r="M1028" s="236"/>
      <c r="N1028" s="237"/>
      <c r="O1028" s="237"/>
      <c r="P1028" s="237"/>
      <c r="Q1028" s="237"/>
      <c r="R1028" s="237"/>
      <c r="S1028" s="237"/>
      <c r="T1028" s="238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39" t="s">
        <v>150</v>
      </c>
      <c r="AU1028" s="239" t="s">
        <v>148</v>
      </c>
      <c r="AV1028" s="13" t="s">
        <v>81</v>
      </c>
      <c r="AW1028" s="13" t="s">
        <v>30</v>
      </c>
      <c r="AX1028" s="13" t="s">
        <v>73</v>
      </c>
      <c r="AY1028" s="239" t="s">
        <v>140</v>
      </c>
    </row>
    <row r="1029" s="14" customFormat="1">
      <c r="A1029" s="14"/>
      <c r="B1029" s="240"/>
      <c r="C1029" s="241"/>
      <c r="D1029" s="231" t="s">
        <v>150</v>
      </c>
      <c r="E1029" s="242" t="s">
        <v>1</v>
      </c>
      <c r="F1029" s="243" t="s">
        <v>81</v>
      </c>
      <c r="G1029" s="241"/>
      <c r="H1029" s="244">
        <v>1</v>
      </c>
      <c r="I1029" s="245"/>
      <c r="J1029" s="241"/>
      <c r="K1029" s="241"/>
      <c r="L1029" s="246"/>
      <c r="M1029" s="247"/>
      <c r="N1029" s="248"/>
      <c r="O1029" s="248"/>
      <c r="P1029" s="248"/>
      <c r="Q1029" s="248"/>
      <c r="R1029" s="248"/>
      <c r="S1029" s="248"/>
      <c r="T1029" s="249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0" t="s">
        <v>150</v>
      </c>
      <c r="AU1029" s="250" t="s">
        <v>148</v>
      </c>
      <c r="AV1029" s="14" t="s">
        <v>148</v>
      </c>
      <c r="AW1029" s="14" t="s">
        <v>30</v>
      </c>
      <c r="AX1029" s="14" t="s">
        <v>73</v>
      </c>
      <c r="AY1029" s="250" t="s">
        <v>140</v>
      </c>
    </row>
    <row r="1030" s="15" customFormat="1">
      <c r="A1030" s="15"/>
      <c r="B1030" s="251"/>
      <c r="C1030" s="252"/>
      <c r="D1030" s="231" t="s">
        <v>150</v>
      </c>
      <c r="E1030" s="253" t="s">
        <v>1</v>
      </c>
      <c r="F1030" s="254" t="s">
        <v>153</v>
      </c>
      <c r="G1030" s="252"/>
      <c r="H1030" s="255">
        <v>1</v>
      </c>
      <c r="I1030" s="256"/>
      <c r="J1030" s="252"/>
      <c r="K1030" s="252"/>
      <c r="L1030" s="257"/>
      <c r="M1030" s="258"/>
      <c r="N1030" s="259"/>
      <c r="O1030" s="259"/>
      <c r="P1030" s="259"/>
      <c r="Q1030" s="259"/>
      <c r="R1030" s="259"/>
      <c r="S1030" s="259"/>
      <c r="T1030" s="260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61" t="s">
        <v>150</v>
      </c>
      <c r="AU1030" s="261" t="s">
        <v>148</v>
      </c>
      <c r="AV1030" s="15" t="s">
        <v>147</v>
      </c>
      <c r="AW1030" s="15" t="s">
        <v>30</v>
      </c>
      <c r="AX1030" s="15" t="s">
        <v>81</v>
      </c>
      <c r="AY1030" s="261" t="s">
        <v>140</v>
      </c>
    </row>
    <row r="1031" s="2" customFormat="1" ht="21.75" customHeight="1">
      <c r="A1031" s="38"/>
      <c r="B1031" s="39"/>
      <c r="C1031" s="262" t="s">
        <v>1237</v>
      </c>
      <c r="D1031" s="262" t="s">
        <v>154</v>
      </c>
      <c r="E1031" s="263" t="s">
        <v>1238</v>
      </c>
      <c r="F1031" s="264" t="s">
        <v>1239</v>
      </c>
      <c r="G1031" s="265" t="s">
        <v>162</v>
      </c>
      <c r="H1031" s="266">
        <v>1</v>
      </c>
      <c r="I1031" s="267"/>
      <c r="J1031" s="268">
        <f>ROUND(I1031*H1031,2)</f>
        <v>0</v>
      </c>
      <c r="K1031" s="269"/>
      <c r="L1031" s="270"/>
      <c r="M1031" s="271" t="s">
        <v>1</v>
      </c>
      <c r="N1031" s="272" t="s">
        <v>39</v>
      </c>
      <c r="O1031" s="91"/>
      <c r="P1031" s="225">
        <f>O1031*H1031</f>
        <v>0</v>
      </c>
      <c r="Q1031" s="225">
        <v>0.001</v>
      </c>
      <c r="R1031" s="225">
        <f>Q1031*H1031</f>
        <v>0.001</v>
      </c>
      <c r="S1031" s="225">
        <v>0</v>
      </c>
      <c r="T1031" s="226">
        <f>S1031*H1031</f>
        <v>0</v>
      </c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R1031" s="227" t="s">
        <v>359</v>
      </c>
      <c r="AT1031" s="227" t="s">
        <v>154</v>
      </c>
      <c r="AU1031" s="227" t="s">
        <v>148</v>
      </c>
      <c r="AY1031" s="17" t="s">
        <v>140</v>
      </c>
      <c r="BE1031" s="228">
        <f>IF(N1031="základní",J1031,0)</f>
        <v>0</v>
      </c>
      <c r="BF1031" s="228">
        <f>IF(N1031="snížená",J1031,0)</f>
        <v>0</v>
      </c>
      <c r="BG1031" s="228">
        <f>IF(N1031="zákl. přenesená",J1031,0)</f>
        <v>0</v>
      </c>
      <c r="BH1031" s="228">
        <f>IF(N1031="sníž. přenesená",J1031,0)</f>
        <v>0</v>
      </c>
      <c r="BI1031" s="228">
        <f>IF(N1031="nulová",J1031,0)</f>
        <v>0</v>
      </c>
      <c r="BJ1031" s="17" t="s">
        <v>148</v>
      </c>
      <c r="BK1031" s="228">
        <f>ROUND(I1031*H1031,2)</f>
        <v>0</v>
      </c>
      <c r="BL1031" s="17" t="s">
        <v>447</v>
      </c>
      <c r="BM1031" s="227" t="s">
        <v>1240</v>
      </c>
    </row>
    <row r="1032" s="14" customFormat="1">
      <c r="A1032" s="14"/>
      <c r="B1032" s="240"/>
      <c r="C1032" s="241"/>
      <c r="D1032" s="231" t="s">
        <v>150</v>
      </c>
      <c r="E1032" s="242" t="s">
        <v>1</v>
      </c>
      <c r="F1032" s="243" t="s">
        <v>81</v>
      </c>
      <c r="G1032" s="241"/>
      <c r="H1032" s="244">
        <v>1</v>
      </c>
      <c r="I1032" s="245"/>
      <c r="J1032" s="241"/>
      <c r="K1032" s="241"/>
      <c r="L1032" s="246"/>
      <c r="M1032" s="247"/>
      <c r="N1032" s="248"/>
      <c r="O1032" s="248"/>
      <c r="P1032" s="248"/>
      <c r="Q1032" s="248"/>
      <c r="R1032" s="248"/>
      <c r="S1032" s="248"/>
      <c r="T1032" s="249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50" t="s">
        <v>150</v>
      </c>
      <c r="AU1032" s="250" t="s">
        <v>148</v>
      </c>
      <c r="AV1032" s="14" t="s">
        <v>148</v>
      </c>
      <c r="AW1032" s="14" t="s">
        <v>30</v>
      </c>
      <c r="AX1032" s="14" t="s">
        <v>81</v>
      </c>
      <c r="AY1032" s="250" t="s">
        <v>140</v>
      </c>
    </row>
    <row r="1033" s="2" customFormat="1" ht="37.8" customHeight="1">
      <c r="A1033" s="38"/>
      <c r="B1033" s="39"/>
      <c r="C1033" s="215" t="s">
        <v>1241</v>
      </c>
      <c r="D1033" s="215" t="s">
        <v>143</v>
      </c>
      <c r="E1033" s="216" t="s">
        <v>1242</v>
      </c>
      <c r="F1033" s="217" t="s">
        <v>1243</v>
      </c>
      <c r="G1033" s="218" t="s">
        <v>162</v>
      </c>
      <c r="H1033" s="219">
        <v>4</v>
      </c>
      <c r="I1033" s="220"/>
      <c r="J1033" s="221">
        <f>ROUND(I1033*H1033,2)</f>
        <v>0</v>
      </c>
      <c r="K1033" s="222"/>
      <c r="L1033" s="44"/>
      <c r="M1033" s="223" t="s">
        <v>1</v>
      </c>
      <c r="N1033" s="224" t="s">
        <v>39</v>
      </c>
      <c r="O1033" s="91"/>
      <c r="P1033" s="225">
        <f>O1033*H1033</f>
        <v>0</v>
      </c>
      <c r="Q1033" s="225">
        <v>0</v>
      </c>
      <c r="R1033" s="225">
        <f>Q1033*H1033</f>
        <v>0</v>
      </c>
      <c r="S1033" s="225">
        <v>0.00080000000000000004</v>
      </c>
      <c r="T1033" s="226">
        <f>S1033*H1033</f>
        <v>0.0032000000000000002</v>
      </c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R1033" s="227" t="s">
        <v>447</v>
      </c>
      <c r="AT1033" s="227" t="s">
        <v>143</v>
      </c>
      <c r="AU1033" s="227" t="s">
        <v>148</v>
      </c>
      <c r="AY1033" s="17" t="s">
        <v>140</v>
      </c>
      <c r="BE1033" s="228">
        <f>IF(N1033="základní",J1033,0)</f>
        <v>0</v>
      </c>
      <c r="BF1033" s="228">
        <f>IF(N1033="snížená",J1033,0)</f>
        <v>0</v>
      </c>
      <c r="BG1033" s="228">
        <f>IF(N1033="zákl. přenesená",J1033,0)</f>
        <v>0</v>
      </c>
      <c r="BH1033" s="228">
        <f>IF(N1033="sníž. přenesená",J1033,0)</f>
        <v>0</v>
      </c>
      <c r="BI1033" s="228">
        <f>IF(N1033="nulová",J1033,0)</f>
        <v>0</v>
      </c>
      <c r="BJ1033" s="17" t="s">
        <v>148</v>
      </c>
      <c r="BK1033" s="228">
        <f>ROUND(I1033*H1033,2)</f>
        <v>0</v>
      </c>
      <c r="BL1033" s="17" t="s">
        <v>447</v>
      </c>
      <c r="BM1033" s="227" t="s">
        <v>1244</v>
      </c>
    </row>
    <row r="1034" s="13" customFormat="1">
      <c r="A1034" s="13"/>
      <c r="B1034" s="229"/>
      <c r="C1034" s="230"/>
      <c r="D1034" s="231" t="s">
        <v>150</v>
      </c>
      <c r="E1034" s="232" t="s">
        <v>1</v>
      </c>
      <c r="F1034" s="233" t="s">
        <v>1027</v>
      </c>
      <c r="G1034" s="230"/>
      <c r="H1034" s="232" t="s">
        <v>1</v>
      </c>
      <c r="I1034" s="234"/>
      <c r="J1034" s="230"/>
      <c r="K1034" s="230"/>
      <c r="L1034" s="235"/>
      <c r="M1034" s="236"/>
      <c r="N1034" s="237"/>
      <c r="O1034" s="237"/>
      <c r="P1034" s="237"/>
      <c r="Q1034" s="237"/>
      <c r="R1034" s="237"/>
      <c r="S1034" s="237"/>
      <c r="T1034" s="238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9" t="s">
        <v>150</v>
      </c>
      <c r="AU1034" s="239" t="s">
        <v>148</v>
      </c>
      <c r="AV1034" s="13" t="s">
        <v>81</v>
      </c>
      <c r="AW1034" s="13" t="s">
        <v>30</v>
      </c>
      <c r="AX1034" s="13" t="s">
        <v>73</v>
      </c>
      <c r="AY1034" s="239" t="s">
        <v>140</v>
      </c>
    </row>
    <row r="1035" s="14" customFormat="1">
      <c r="A1035" s="14"/>
      <c r="B1035" s="240"/>
      <c r="C1035" s="241"/>
      <c r="D1035" s="231" t="s">
        <v>150</v>
      </c>
      <c r="E1035" s="242" t="s">
        <v>1</v>
      </c>
      <c r="F1035" s="243" t="s">
        <v>81</v>
      </c>
      <c r="G1035" s="241"/>
      <c r="H1035" s="244">
        <v>1</v>
      </c>
      <c r="I1035" s="245"/>
      <c r="J1035" s="241"/>
      <c r="K1035" s="241"/>
      <c r="L1035" s="246"/>
      <c r="M1035" s="247"/>
      <c r="N1035" s="248"/>
      <c r="O1035" s="248"/>
      <c r="P1035" s="248"/>
      <c r="Q1035" s="248"/>
      <c r="R1035" s="248"/>
      <c r="S1035" s="248"/>
      <c r="T1035" s="249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50" t="s">
        <v>150</v>
      </c>
      <c r="AU1035" s="250" t="s">
        <v>148</v>
      </c>
      <c r="AV1035" s="14" t="s">
        <v>148</v>
      </c>
      <c r="AW1035" s="14" t="s">
        <v>30</v>
      </c>
      <c r="AX1035" s="14" t="s">
        <v>73</v>
      </c>
      <c r="AY1035" s="250" t="s">
        <v>140</v>
      </c>
    </row>
    <row r="1036" s="13" customFormat="1">
      <c r="A1036" s="13"/>
      <c r="B1036" s="229"/>
      <c r="C1036" s="230"/>
      <c r="D1036" s="231" t="s">
        <v>150</v>
      </c>
      <c r="E1036" s="232" t="s">
        <v>1</v>
      </c>
      <c r="F1036" s="233" t="s">
        <v>1160</v>
      </c>
      <c r="G1036" s="230"/>
      <c r="H1036" s="232" t="s">
        <v>1</v>
      </c>
      <c r="I1036" s="234"/>
      <c r="J1036" s="230"/>
      <c r="K1036" s="230"/>
      <c r="L1036" s="235"/>
      <c r="M1036" s="236"/>
      <c r="N1036" s="237"/>
      <c r="O1036" s="237"/>
      <c r="P1036" s="237"/>
      <c r="Q1036" s="237"/>
      <c r="R1036" s="237"/>
      <c r="S1036" s="237"/>
      <c r="T1036" s="238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39" t="s">
        <v>150</v>
      </c>
      <c r="AU1036" s="239" t="s">
        <v>148</v>
      </c>
      <c r="AV1036" s="13" t="s">
        <v>81</v>
      </c>
      <c r="AW1036" s="13" t="s">
        <v>30</v>
      </c>
      <c r="AX1036" s="13" t="s">
        <v>73</v>
      </c>
      <c r="AY1036" s="239" t="s">
        <v>140</v>
      </c>
    </row>
    <row r="1037" s="14" customFormat="1">
      <c r="A1037" s="14"/>
      <c r="B1037" s="240"/>
      <c r="C1037" s="241"/>
      <c r="D1037" s="231" t="s">
        <v>150</v>
      </c>
      <c r="E1037" s="242" t="s">
        <v>1</v>
      </c>
      <c r="F1037" s="243" t="s">
        <v>81</v>
      </c>
      <c r="G1037" s="241"/>
      <c r="H1037" s="244">
        <v>1</v>
      </c>
      <c r="I1037" s="245"/>
      <c r="J1037" s="241"/>
      <c r="K1037" s="241"/>
      <c r="L1037" s="246"/>
      <c r="M1037" s="247"/>
      <c r="N1037" s="248"/>
      <c r="O1037" s="248"/>
      <c r="P1037" s="248"/>
      <c r="Q1037" s="248"/>
      <c r="R1037" s="248"/>
      <c r="S1037" s="248"/>
      <c r="T1037" s="249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50" t="s">
        <v>150</v>
      </c>
      <c r="AU1037" s="250" t="s">
        <v>148</v>
      </c>
      <c r="AV1037" s="14" t="s">
        <v>148</v>
      </c>
      <c r="AW1037" s="14" t="s">
        <v>30</v>
      </c>
      <c r="AX1037" s="14" t="s">
        <v>73</v>
      </c>
      <c r="AY1037" s="250" t="s">
        <v>140</v>
      </c>
    </row>
    <row r="1038" s="13" customFormat="1">
      <c r="A1038" s="13"/>
      <c r="B1038" s="229"/>
      <c r="C1038" s="230"/>
      <c r="D1038" s="231" t="s">
        <v>150</v>
      </c>
      <c r="E1038" s="232" t="s">
        <v>1</v>
      </c>
      <c r="F1038" s="233" t="s">
        <v>225</v>
      </c>
      <c r="G1038" s="230"/>
      <c r="H1038" s="232" t="s">
        <v>1</v>
      </c>
      <c r="I1038" s="234"/>
      <c r="J1038" s="230"/>
      <c r="K1038" s="230"/>
      <c r="L1038" s="235"/>
      <c r="M1038" s="236"/>
      <c r="N1038" s="237"/>
      <c r="O1038" s="237"/>
      <c r="P1038" s="237"/>
      <c r="Q1038" s="237"/>
      <c r="R1038" s="237"/>
      <c r="S1038" s="237"/>
      <c r="T1038" s="238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9" t="s">
        <v>150</v>
      </c>
      <c r="AU1038" s="239" t="s">
        <v>148</v>
      </c>
      <c r="AV1038" s="13" t="s">
        <v>81</v>
      </c>
      <c r="AW1038" s="13" t="s">
        <v>30</v>
      </c>
      <c r="AX1038" s="13" t="s">
        <v>73</v>
      </c>
      <c r="AY1038" s="239" t="s">
        <v>140</v>
      </c>
    </row>
    <row r="1039" s="14" customFormat="1">
      <c r="A1039" s="14"/>
      <c r="B1039" s="240"/>
      <c r="C1039" s="241"/>
      <c r="D1039" s="231" t="s">
        <v>150</v>
      </c>
      <c r="E1039" s="242" t="s">
        <v>1</v>
      </c>
      <c r="F1039" s="243" t="s">
        <v>81</v>
      </c>
      <c r="G1039" s="241"/>
      <c r="H1039" s="244">
        <v>1</v>
      </c>
      <c r="I1039" s="245"/>
      <c r="J1039" s="241"/>
      <c r="K1039" s="241"/>
      <c r="L1039" s="246"/>
      <c r="M1039" s="247"/>
      <c r="N1039" s="248"/>
      <c r="O1039" s="248"/>
      <c r="P1039" s="248"/>
      <c r="Q1039" s="248"/>
      <c r="R1039" s="248"/>
      <c r="S1039" s="248"/>
      <c r="T1039" s="249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50" t="s">
        <v>150</v>
      </c>
      <c r="AU1039" s="250" t="s">
        <v>148</v>
      </c>
      <c r="AV1039" s="14" t="s">
        <v>148</v>
      </c>
      <c r="AW1039" s="14" t="s">
        <v>30</v>
      </c>
      <c r="AX1039" s="14" t="s">
        <v>73</v>
      </c>
      <c r="AY1039" s="250" t="s">
        <v>140</v>
      </c>
    </row>
    <row r="1040" s="13" customFormat="1">
      <c r="A1040" s="13"/>
      <c r="B1040" s="229"/>
      <c r="C1040" s="230"/>
      <c r="D1040" s="231" t="s">
        <v>150</v>
      </c>
      <c r="E1040" s="232" t="s">
        <v>1</v>
      </c>
      <c r="F1040" s="233" t="s">
        <v>405</v>
      </c>
      <c r="G1040" s="230"/>
      <c r="H1040" s="232" t="s">
        <v>1</v>
      </c>
      <c r="I1040" s="234"/>
      <c r="J1040" s="230"/>
      <c r="K1040" s="230"/>
      <c r="L1040" s="235"/>
      <c r="M1040" s="236"/>
      <c r="N1040" s="237"/>
      <c r="O1040" s="237"/>
      <c r="P1040" s="237"/>
      <c r="Q1040" s="237"/>
      <c r="R1040" s="237"/>
      <c r="S1040" s="237"/>
      <c r="T1040" s="238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39" t="s">
        <v>150</v>
      </c>
      <c r="AU1040" s="239" t="s">
        <v>148</v>
      </c>
      <c r="AV1040" s="13" t="s">
        <v>81</v>
      </c>
      <c r="AW1040" s="13" t="s">
        <v>30</v>
      </c>
      <c r="AX1040" s="13" t="s">
        <v>73</v>
      </c>
      <c r="AY1040" s="239" t="s">
        <v>140</v>
      </c>
    </row>
    <row r="1041" s="14" customFormat="1">
      <c r="A1041" s="14"/>
      <c r="B1041" s="240"/>
      <c r="C1041" s="241"/>
      <c r="D1041" s="231" t="s">
        <v>150</v>
      </c>
      <c r="E1041" s="242" t="s">
        <v>1</v>
      </c>
      <c r="F1041" s="243" t="s">
        <v>81</v>
      </c>
      <c r="G1041" s="241"/>
      <c r="H1041" s="244">
        <v>1</v>
      </c>
      <c r="I1041" s="245"/>
      <c r="J1041" s="241"/>
      <c r="K1041" s="241"/>
      <c r="L1041" s="246"/>
      <c r="M1041" s="247"/>
      <c r="N1041" s="248"/>
      <c r="O1041" s="248"/>
      <c r="P1041" s="248"/>
      <c r="Q1041" s="248"/>
      <c r="R1041" s="248"/>
      <c r="S1041" s="248"/>
      <c r="T1041" s="249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50" t="s">
        <v>150</v>
      </c>
      <c r="AU1041" s="250" t="s">
        <v>148</v>
      </c>
      <c r="AV1041" s="14" t="s">
        <v>148</v>
      </c>
      <c r="AW1041" s="14" t="s">
        <v>30</v>
      </c>
      <c r="AX1041" s="14" t="s">
        <v>73</v>
      </c>
      <c r="AY1041" s="250" t="s">
        <v>140</v>
      </c>
    </row>
    <row r="1042" s="15" customFormat="1">
      <c r="A1042" s="15"/>
      <c r="B1042" s="251"/>
      <c r="C1042" s="252"/>
      <c r="D1042" s="231" t="s">
        <v>150</v>
      </c>
      <c r="E1042" s="253" t="s">
        <v>1</v>
      </c>
      <c r="F1042" s="254" t="s">
        <v>153</v>
      </c>
      <c r="G1042" s="252"/>
      <c r="H1042" s="255">
        <v>4</v>
      </c>
      <c r="I1042" s="256"/>
      <c r="J1042" s="252"/>
      <c r="K1042" s="252"/>
      <c r="L1042" s="257"/>
      <c r="M1042" s="258"/>
      <c r="N1042" s="259"/>
      <c r="O1042" s="259"/>
      <c r="P1042" s="259"/>
      <c r="Q1042" s="259"/>
      <c r="R1042" s="259"/>
      <c r="S1042" s="259"/>
      <c r="T1042" s="260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61" t="s">
        <v>150</v>
      </c>
      <c r="AU1042" s="261" t="s">
        <v>148</v>
      </c>
      <c r="AV1042" s="15" t="s">
        <v>147</v>
      </c>
      <c r="AW1042" s="15" t="s">
        <v>30</v>
      </c>
      <c r="AX1042" s="15" t="s">
        <v>81</v>
      </c>
      <c r="AY1042" s="261" t="s">
        <v>140</v>
      </c>
    </row>
    <row r="1043" s="2" customFormat="1" ht="44.25" customHeight="1">
      <c r="A1043" s="38"/>
      <c r="B1043" s="39"/>
      <c r="C1043" s="215" t="s">
        <v>1245</v>
      </c>
      <c r="D1043" s="215" t="s">
        <v>143</v>
      </c>
      <c r="E1043" s="216" t="s">
        <v>1246</v>
      </c>
      <c r="F1043" s="217" t="s">
        <v>1247</v>
      </c>
      <c r="G1043" s="218" t="s">
        <v>162</v>
      </c>
      <c r="H1043" s="219">
        <v>4</v>
      </c>
      <c r="I1043" s="220"/>
      <c r="J1043" s="221">
        <f>ROUND(I1043*H1043,2)</f>
        <v>0</v>
      </c>
      <c r="K1043" s="222"/>
      <c r="L1043" s="44"/>
      <c r="M1043" s="223" t="s">
        <v>1</v>
      </c>
      <c r="N1043" s="224" t="s">
        <v>39</v>
      </c>
      <c r="O1043" s="91"/>
      <c r="P1043" s="225">
        <f>O1043*H1043</f>
        <v>0</v>
      </c>
      <c r="Q1043" s="225">
        <v>0</v>
      </c>
      <c r="R1043" s="225">
        <f>Q1043*H1043</f>
        <v>0</v>
      </c>
      <c r="S1043" s="225">
        <v>0.00080000000000000004</v>
      </c>
      <c r="T1043" s="226">
        <f>S1043*H1043</f>
        <v>0.0032000000000000002</v>
      </c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R1043" s="227" t="s">
        <v>447</v>
      </c>
      <c r="AT1043" s="227" t="s">
        <v>143</v>
      </c>
      <c r="AU1043" s="227" t="s">
        <v>148</v>
      </c>
      <c r="AY1043" s="17" t="s">
        <v>140</v>
      </c>
      <c r="BE1043" s="228">
        <f>IF(N1043="základní",J1043,0)</f>
        <v>0</v>
      </c>
      <c r="BF1043" s="228">
        <f>IF(N1043="snížená",J1043,0)</f>
        <v>0</v>
      </c>
      <c r="BG1043" s="228">
        <f>IF(N1043="zákl. přenesená",J1043,0)</f>
        <v>0</v>
      </c>
      <c r="BH1043" s="228">
        <f>IF(N1043="sníž. přenesená",J1043,0)</f>
        <v>0</v>
      </c>
      <c r="BI1043" s="228">
        <f>IF(N1043="nulová",J1043,0)</f>
        <v>0</v>
      </c>
      <c r="BJ1043" s="17" t="s">
        <v>148</v>
      </c>
      <c r="BK1043" s="228">
        <f>ROUND(I1043*H1043,2)</f>
        <v>0</v>
      </c>
      <c r="BL1043" s="17" t="s">
        <v>447</v>
      </c>
      <c r="BM1043" s="227" t="s">
        <v>1248</v>
      </c>
    </row>
    <row r="1044" s="13" customFormat="1">
      <c r="A1044" s="13"/>
      <c r="B1044" s="229"/>
      <c r="C1044" s="230"/>
      <c r="D1044" s="231" t="s">
        <v>150</v>
      </c>
      <c r="E1044" s="232" t="s">
        <v>1</v>
      </c>
      <c r="F1044" s="233" t="s">
        <v>1027</v>
      </c>
      <c r="G1044" s="230"/>
      <c r="H1044" s="232" t="s">
        <v>1</v>
      </c>
      <c r="I1044" s="234"/>
      <c r="J1044" s="230"/>
      <c r="K1044" s="230"/>
      <c r="L1044" s="235"/>
      <c r="M1044" s="236"/>
      <c r="N1044" s="237"/>
      <c r="O1044" s="237"/>
      <c r="P1044" s="237"/>
      <c r="Q1044" s="237"/>
      <c r="R1044" s="237"/>
      <c r="S1044" s="237"/>
      <c r="T1044" s="238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39" t="s">
        <v>150</v>
      </c>
      <c r="AU1044" s="239" t="s">
        <v>148</v>
      </c>
      <c r="AV1044" s="13" t="s">
        <v>81</v>
      </c>
      <c r="AW1044" s="13" t="s">
        <v>30</v>
      </c>
      <c r="AX1044" s="13" t="s">
        <v>73</v>
      </c>
      <c r="AY1044" s="239" t="s">
        <v>140</v>
      </c>
    </row>
    <row r="1045" s="14" customFormat="1">
      <c r="A1045" s="14"/>
      <c r="B1045" s="240"/>
      <c r="C1045" s="241"/>
      <c r="D1045" s="231" t="s">
        <v>150</v>
      </c>
      <c r="E1045" s="242" t="s">
        <v>1</v>
      </c>
      <c r="F1045" s="243" t="s">
        <v>81</v>
      </c>
      <c r="G1045" s="241"/>
      <c r="H1045" s="244">
        <v>1</v>
      </c>
      <c r="I1045" s="245"/>
      <c r="J1045" s="241"/>
      <c r="K1045" s="241"/>
      <c r="L1045" s="246"/>
      <c r="M1045" s="247"/>
      <c r="N1045" s="248"/>
      <c r="O1045" s="248"/>
      <c r="P1045" s="248"/>
      <c r="Q1045" s="248"/>
      <c r="R1045" s="248"/>
      <c r="S1045" s="248"/>
      <c r="T1045" s="249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50" t="s">
        <v>150</v>
      </c>
      <c r="AU1045" s="250" t="s">
        <v>148</v>
      </c>
      <c r="AV1045" s="14" t="s">
        <v>148</v>
      </c>
      <c r="AW1045" s="14" t="s">
        <v>30</v>
      </c>
      <c r="AX1045" s="14" t="s">
        <v>73</v>
      </c>
      <c r="AY1045" s="250" t="s">
        <v>140</v>
      </c>
    </row>
    <row r="1046" s="13" customFormat="1">
      <c r="A1046" s="13"/>
      <c r="B1046" s="229"/>
      <c r="C1046" s="230"/>
      <c r="D1046" s="231" t="s">
        <v>150</v>
      </c>
      <c r="E1046" s="232" t="s">
        <v>1</v>
      </c>
      <c r="F1046" s="233" t="s">
        <v>219</v>
      </c>
      <c r="G1046" s="230"/>
      <c r="H1046" s="232" t="s">
        <v>1</v>
      </c>
      <c r="I1046" s="234"/>
      <c r="J1046" s="230"/>
      <c r="K1046" s="230"/>
      <c r="L1046" s="235"/>
      <c r="M1046" s="236"/>
      <c r="N1046" s="237"/>
      <c r="O1046" s="237"/>
      <c r="P1046" s="237"/>
      <c r="Q1046" s="237"/>
      <c r="R1046" s="237"/>
      <c r="S1046" s="237"/>
      <c r="T1046" s="238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9" t="s">
        <v>150</v>
      </c>
      <c r="AU1046" s="239" t="s">
        <v>148</v>
      </c>
      <c r="AV1046" s="13" t="s">
        <v>81</v>
      </c>
      <c r="AW1046" s="13" t="s">
        <v>30</v>
      </c>
      <c r="AX1046" s="13" t="s">
        <v>73</v>
      </c>
      <c r="AY1046" s="239" t="s">
        <v>140</v>
      </c>
    </row>
    <row r="1047" s="14" customFormat="1">
      <c r="A1047" s="14"/>
      <c r="B1047" s="240"/>
      <c r="C1047" s="241"/>
      <c r="D1047" s="231" t="s">
        <v>150</v>
      </c>
      <c r="E1047" s="242" t="s">
        <v>1</v>
      </c>
      <c r="F1047" s="243" t="s">
        <v>81</v>
      </c>
      <c r="G1047" s="241"/>
      <c r="H1047" s="244">
        <v>1</v>
      </c>
      <c r="I1047" s="245"/>
      <c r="J1047" s="241"/>
      <c r="K1047" s="241"/>
      <c r="L1047" s="246"/>
      <c r="M1047" s="247"/>
      <c r="N1047" s="248"/>
      <c r="O1047" s="248"/>
      <c r="P1047" s="248"/>
      <c r="Q1047" s="248"/>
      <c r="R1047" s="248"/>
      <c r="S1047" s="248"/>
      <c r="T1047" s="249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0" t="s">
        <v>150</v>
      </c>
      <c r="AU1047" s="250" t="s">
        <v>148</v>
      </c>
      <c r="AV1047" s="14" t="s">
        <v>148</v>
      </c>
      <c r="AW1047" s="14" t="s">
        <v>30</v>
      </c>
      <c r="AX1047" s="14" t="s">
        <v>73</v>
      </c>
      <c r="AY1047" s="250" t="s">
        <v>140</v>
      </c>
    </row>
    <row r="1048" s="13" customFormat="1">
      <c r="A1048" s="13"/>
      <c r="B1048" s="229"/>
      <c r="C1048" s="230"/>
      <c r="D1048" s="231" t="s">
        <v>150</v>
      </c>
      <c r="E1048" s="232" t="s">
        <v>1</v>
      </c>
      <c r="F1048" s="233" t="s">
        <v>217</v>
      </c>
      <c r="G1048" s="230"/>
      <c r="H1048" s="232" t="s">
        <v>1</v>
      </c>
      <c r="I1048" s="234"/>
      <c r="J1048" s="230"/>
      <c r="K1048" s="230"/>
      <c r="L1048" s="235"/>
      <c r="M1048" s="236"/>
      <c r="N1048" s="237"/>
      <c r="O1048" s="237"/>
      <c r="P1048" s="237"/>
      <c r="Q1048" s="237"/>
      <c r="R1048" s="237"/>
      <c r="S1048" s="237"/>
      <c r="T1048" s="238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39" t="s">
        <v>150</v>
      </c>
      <c r="AU1048" s="239" t="s">
        <v>148</v>
      </c>
      <c r="AV1048" s="13" t="s">
        <v>81</v>
      </c>
      <c r="AW1048" s="13" t="s">
        <v>30</v>
      </c>
      <c r="AX1048" s="13" t="s">
        <v>73</v>
      </c>
      <c r="AY1048" s="239" t="s">
        <v>140</v>
      </c>
    </row>
    <row r="1049" s="14" customFormat="1">
      <c r="A1049" s="14"/>
      <c r="B1049" s="240"/>
      <c r="C1049" s="241"/>
      <c r="D1049" s="231" t="s">
        <v>150</v>
      </c>
      <c r="E1049" s="242" t="s">
        <v>1</v>
      </c>
      <c r="F1049" s="243" t="s">
        <v>81</v>
      </c>
      <c r="G1049" s="241"/>
      <c r="H1049" s="244">
        <v>1</v>
      </c>
      <c r="I1049" s="245"/>
      <c r="J1049" s="241"/>
      <c r="K1049" s="241"/>
      <c r="L1049" s="246"/>
      <c r="M1049" s="247"/>
      <c r="N1049" s="248"/>
      <c r="O1049" s="248"/>
      <c r="P1049" s="248"/>
      <c r="Q1049" s="248"/>
      <c r="R1049" s="248"/>
      <c r="S1049" s="248"/>
      <c r="T1049" s="249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50" t="s">
        <v>150</v>
      </c>
      <c r="AU1049" s="250" t="s">
        <v>148</v>
      </c>
      <c r="AV1049" s="14" t="s">
        <v>148</v>
      </c>
      <c r="AW1049" s="14" t="s">
        <v>30</v>
      </c>
      <c r="AX1049" s="14" t="s">
        <v>73</v>
      </c>
      <c r="AY1049" s="250" t="s">
        <v>140</v>
      </c>
    </row>
    <row r="1050" s="13" customFormat="1">
      <c r="A1050" s="13"/>
      <c r="B1050" s="229"/>
      <c r="C1050" s="230"/>
      <c r="D1050" s="231" t="s">
        <v>150</v>
      </c>
      <c r="E1050" s="232" t="s">
        <v>1</v>
      </c>
      <c r="F1050" s="233" t="s">
        <v>405</v>
      </c>
      <c r="G1050" s="230"/>
      <c r="H1050" s="232" t="s">
        <v>1</v>
      </c>
      <c r="I1050" s="234"/>
      <c r="J1050" s="230"/>
      <c r="K1050" s="230"/>
      <c r="L1050" s="235"/>
      <c r="M1050" s="236"/>
      <c r="N1050" s="237"/>
      <c r="O1050" s="237"/>
      <c r="P1050" s="237"/>
      <c r="Q1050" s="237"/>
      <c r="R1050" s="237"/>
      <c r="S1050" s="237"/>
      <c r="T1050" s="238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39" t="s">
        <v>150</v>
      </c>
      <c r="AU1050" s="239" t="s">
        <v>148</v>
      </c>
      <c r="AV1050" s="13" t="s">
        <v>81</v>
      </c>
      <c r="AW1050" s="13" t="s">
        <v>30</v>
      </c>
      <c r="AX1050" s="13" t="s">
        <v>73</v>
      </c>
      <c r="AY1050" s="239" t="s">
        <v>140</v>
      </c>
    </row>
    <row r="1051" s="14" customFormat="1">
      <c r="A1051" s="14"/>
      <c r="B1051" s="240"/>
      <c r="C1051" s="241"/>
      <c r="D1051" s="231" t="s">
        <v>150</v>
      </c>
      <c r="E1051" s="242" t="s">
        <v>1</v>
      </c>
      <c r="F1051" s="243" t="s">
        <v>81</v>
      </c>
      <c r="G1051" s="241"/>
      <c r="H1051" s="244">
        <v>1</v>
      </c>
      <c r="I1051" s="245"/>
      <c r="J1051" s="241"/>
      <c r="K1051" s="241"/>
      <c r="L1051" s="246"/>
      <c r="M1051" s="247"/>
      <c r="N1051" s="248"/>
      <c r="O1051" s="248"/>
      <c r="P1051" s="248"/>
      <c r="Q1051" s="248"/>
      <c r="R1051" s="248"/>
      <c r="S1051" s="248"/>
      <c r="T1051" s="249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0" t="s">
        <v>150</v>
      </c>
      <c r="AU1051" s="250" t="s">
        <v>148</v>
      </c>
      <c r="AV1051" s="14" t="s">
        <v>148</v>
      </c>
      <c r="AW1051" s="14" t="s">
        <v>30</v>
      </c>
      <c r="AX1051" s="14" t="s">
        <v>73</v>
      </c>
      <c r="AY1051" s="250" t="s">
        <v>140</v>
      </c>
    </row>
    <row r="1052" s="15" customFormat="1">
      <c r="A1052" s="15"/>
      <c r="B1052" s="251"/>
      <c r="C1052" s="252"/>
      <c r="D1052" s="231" t="s">
        <v>150</v>
      </c>
      <c r="E1052" s="253" t="s">
        <v>1</v>
      </c>
      <c r="F1052" s="254" t="s">
        <v>153</v>
      </c>
      <c r="G1052" s="252"/>
      <c r="H1052" s="255">
        <v>4</v>
      </c>
      <c r="I1052" s="256"/>
      <c r="J1052" s="252"/>
      <c r="K1052" s="252"/>
      <c r="L1052" s="257"/>
      <c r="M1052" s="258"/>
      <c r="N1052" s="259"/>
      <c r="O1052" s="259"/>
      <c r="P1052" s="259"/>
      <c r="Q1052" s="259"/>
      <c r="R1052" s="259"/>
      <c r="S1052" s="259"/>
      <c r="T1052" s="260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61" t="s">
        <v>150</v>
      </c>
      <c r="AU1052" s="261" t="s">
        <v>148</v>
      </c>
      <c r="AV1052" s="15" t="s">
        <v>147</v>
      </c>
      <c r="AW1052" s="15" t="s">
        <v>30</v>
      </c>
      <c r="AX1052" s="15" t="s">
        <v>81</v>
      </c>
      <c r="AY1052" s="261" t="s">
        <v>140</v>
      </c>
    </row>
    <row r="1053" s="2" customFormat="1" ht="33" customHeight="1">
      <c r="A1053" s="38"/>
      <c r="B1053" s="39"/>
      <c r="C1053" s="215" t="s">
        <v>1249</v>
      </c>
      <c r="D1053" s="215" t="s">
        <v>143</v>
      </c>
      <c r="E1053" s="216" t="s">
        <v>1250</v>
      </c>
      <c r="F1053" s="217" t="s">
        <v>1251</v>
      </c>
      <c r="G1053" s="218" t="s">
        <v>190</v>
      </c>
      <c r="H1053" s="219">
        <v>60</v>
      </c>
      <c r="I1053" s="220"/>
      <c r="J1053" s="221">
        <f>ROUND(I1053*H1053,2)</f>
        <v>0</v>
      </c>
      <c r="K1053" s="222"/>
      <c r="L1053" s="44"/>
      <c r="M1053" s="223" t="s">
        <v>1</v>
      </c>
      <c r="N1053" s="224" t="s">
        <v>39</v>
      </c>
      <c r="O1053" s="91"/>
      <c r="P1053" s="225">
        <f>O1053*H1053</f>
        <v>0</v>
      </c>
      <c r="Q1053" s="225">
        <v>0</v>
      </c>
      <c r="R1053" s="225">
        <f>Q1053*H1053</f>
        <v>0</v>
      </c>
      <c r="S1053" s="225">
        <v>0</v>
      </c>
      <c r="T1053" s="226">
        <f>S1053*H1053</f>
        <v>0</v>
      </c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R1053" s="227" t="s">
        <v>447</v>
      </c>
      <c r="AT1053" s="227" t="s">
        <v>143</v>
      </c>
      <c r="AU1053" s="227" t="s">
        <v>148</v>
      </c>
      <c r="AY1053" s="17" t="s">
        <v>140</v>
      </c>
      <c r="BE1053" s="228">
        <f>IF(N1053="základní",J1053,0)</f>
        <v>0</v>
      </c>
      <c r="BF1053" s="228">
        <f>IF(N1053="snížená",J1053,0)</f>
        <v>0</v>
      </c>
      <c r="BG1053" s="228">
        <f>IF(N1053="zákl. přenesená",J1053,0)</f>
        <v>0</v>
      </c>
      <c r="BH1053" s="228">
        <f>IF(N1053="sníž. přenesená",J1053,0)</f>
        <v>0</v>
      </c>
      <c r="BI1053" s="228">
        <f>IF(N1053="nulová",J1053,0)</f>
        <v>0</v>
      </c>
      <c r="BJ1053" s="17" t="s">
        <v>148</v>
      </c>
      <c r="BK1053" s="228">
        <f>ROUND(I1053*H1053,2)</f>
        <v>0</v>
      </c>
      <c r="BL1053" s="17" t="s">
        <v>447</v>
      </c>
      <c r="BM1053" s="227" t="s">
        <v>1252</v>
      </c>
    </row>
    <row r="1054" s="13" customFormat="1">
      <c r="A1054" s="13"/>
      <c r="B1054" s="229"/>
      <c r="C1054" s="230"/>
      <c r="D1054" s="231" t="s">
        <v>150</v>
      </c>
      <c r="E1054" s="232" t="s">
        <v>1</v>
      </c>
      <c r="F1054" s="233" t="s">
        <v>1253</v>
      </c>
      <c r="G1054" s="230"/>
      <c r="H1054" s="232" t="s">
        <v>1</v>
      </c>
      <c r="I1054" s="234"/>
      <c r="J1054" s="230"/>
      <c r="K1054" s="230"/>
      <c r="L1054" s="235"/>
      <c r="M1054" s="236"/>
      <c r="N1054" s="237"/>
      <c r="O1054" s="237"/>
      <c r="P1054" s="237"/>
      <c r="Q1054" s="237"/>
      <c r="R1054" s="237"/>
      <c r="S1054" s="237"/>
      <c r="T1054" s="238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39" t="s">
        <v>150</v>
      </c>
      <c r="AU1054" s="239" t="s">
        <v>148</v>
      </c>
      <c r="AV1054" s="13" t="s">
        <v>81</v>
      </c>
      <c r="AW1054" s="13" t="s">
        <v>30</v>
      </c>
      <c r="AX1054" s="13" t="s">
        <v>73</v>
      </c>
      <c r="AY1054" s="239" t="s">
        <v>140</v>
      </c>
    </row>
    <row r="1055" s="14" customFormat="1">
      <c r="A1055" s="14"/>
      <c r="B1055" s="240"/>
      <c r="C1055" s="241"/>
      <c r="D1055" s="231" t="s">
        <v>150</v>
      </c>
      <c r="E1055" s="242" t="s">
        <v>1</v>
      </c>
      <c r="F1055" s="243" t="s">
        <v>510</v>
      </c>
      <c r="G1055" s="241"/>
      <c r="H1055" s="244">
        <v>60</v>
      </c>
      <c r="I1055" s="245"/>
      <c r="J1055" s="241"/>
      <c r="K1055" s="241"/>
      <c r="L1055" s="246"/>
      <c r="M1055" s="247"/>
      <c r="N1055" s="248"/>
      <c r="O1055" s="248"/>
      <c r="P1055" s="248"/>
      <c r="Q1055" s="248"/>
      <c r="R1055" s="248"/>
      <c r="S1055" s="248"/>
      <c r="T1055" s="249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50" t="s">
        <v>150</v>
      </c>
      <c r="AU1055" s="250" t="s">
        <v>148</v>
      </c>
      <c r="AV1055" s="14" t="s">
        <v>148</v>
      </c>
      <c r="AW1055" s="14" t="s">
        <v>30</v>
      </c>
      <c r="AX1055" s="14" t="s">
        <v>81</v>
      </c>
      <c r="AY1055" s="250" t="s">
        <v>140</v>
      </c>
    </row>
    <row r="1056" s="2" customFormat="1" ht="24.15" customHeight="1">
      <c r="A1056" s="38"/>
      <c r="B1056" s="39"/>
      <c r="C1056" s="262" t="s">
        <v>1254</v>
      </c>
      <c r="D1056" s="262" t="s">
        <v>154</v>
      </c>
      <c r="E1056" s="263" t="s">
        <v>1255</v>
      </c>
      <c r="F1056" s="264" t="s">
        <v>1256</v>
      </c>
      <c r="G1056" s="265" t="s">
        <v>190</v>
      </c>
      <c r="H1056" s="266">
        <v>60</v>
      </c>
      <c r="I1056" s="267"/>
      <c r="J1056" s="268">
        <f>ROUND(I1056*H1056,2)</f>
        <v>0</v>
      </c>
      <c r="K1056" s="269"/>
      <c r="L1056" s="270"/>
      <c r="M1056" s="271" t="s">
        <v>1</v>
      </c>
      <c r="N1056" s="272" t="s">
        <v>39</v>
      </c>
      <c r="O1056" s="91"/>
      <c r="P1056" s="225">
        <f>O1056*H1056</f>
        <v>0</v>
      </c>
      <c r="Q1056" s="225">
        <v>8.0000000000000007E-05</v>
      </c>
      <c r="R1056" s="225">
        <f>Q1056*H1056</f>
        <v>0.0048000000000000004</v>
      </c>
      <c r="S1056" s="225">
        <v>0</v>
      </c>
      <c r="T1056" s="226">
        <f>S1056*H1056</f>
        <v>0</v>
      </c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R1056" s="227" t="s">
        <v>359</v>
      </c>
      <c r="AT1056" s="227" t="s">
        <v>154</v>
      </c>
      <c r="AU1056" s="227" t="s">
        <v>148</v>
      </c>
      <c r="AY1056" s="17" t="s">
        <v>140</v>
      </c>
      <c r="BE1056" s="228">
        <f>IF(N1056="základní",J1056,0)</f>
        <v>0</v>
      </c>
      <c r="BF1056" s="228">
        <f>IF(N1056="snížená",J1056,0)</f>
        <v>0</v>
      </c>
      <c r="BG1056" s="228">
        <f>IF(N1056="zákl. přenesená",J1056,0)</f>
        <v>0</v>
      </c>
      <c r="BH1056" s="228">
        <f>IF(N1056="sníž. přenesená",J1056,0)</f>
        <v>0</v>
      </c>
      <c r="BI1056" s="228">
        <f>IF(N1056="nulová",J1056,0)</f>
        <v>0</v>
      </c>
      <c r="BJ1056" s="17" t="s">
        <v>148</v>
      </c>
      <c r="BK1056" s="228">
        <f>ROUND(I1056*H1056,2)</f>
        <v>0</v>
      </c>
      <c r="BL1056" s="17" t="s">
        <v>447</v>
      </c>
      <c r="BM1056" s="227" t="s">
        <v>1257</v>
      </c>
    </row>
    <row r="1057" s="13" customFormat="1">
      <c r="A1057" s="13"/>
      <c r="B1057" s="229"/>
      <c r="C1057" s="230"/>
      <c r="D1057" s="231" t="s">
        <v>150</v>
      </c>
      <c r="E1057" s="232" t="s">
        <v>1</v>
      </c>
      <c r="F1057" s="233" t="s">
        <v>1253</v>
      </c>
      <c r="G1057" s="230"/>
      <c r="H1057" s="232" t="s">
        <v>1</v>
      </c>
      <c r="I1057" s="234"/>
      <c r="J1057" s="230"/>
      <c r="K1057" s="230"/>
      <c r="L1057" s="235"/>
      <c r="M1057" s="236"/>
      <c r="N1057" s="237"/>
      <c r="O1057" s="237"/>
      <c r="P1057" s="237"/>
      <c r="Q1057" s="237"/>
      <c r="R1057" s="237"/>
      <c r="S1057" s="237"/>
      <c r="T1057" s="238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39" t="s">
        <v>150</v>
      </c>
      <c r="AU1057" s="239" t="s">
        <v>148</v>
      </c>
      <c r="AV1057" s="13" t="s">
        <v>81</v>
      </c>
      <c r="AW1057" s="13" t="s">
        <v>30</v>
      </c>
      <c r="AX1057" s="13" t="s">
        <v>73</v>
      </c>
      <c r="AY1057" s="239" t="s">
        <v>140</v>
      </c>
    </row>
    <row r="1058" s="14" customFormat="1">
      <c r="A1058" s="14"/>
      <c r="B1058" s="240"/>
      <c r="C1058" s="241"/>
      <c r="D1058" s="231" t="s">
        <v>150</v>
      </c>
      <c r="E1058" s="242" t="s">
        <v>1</v>
      </c>
      <c r="F1058" s="243" t="s">
        <v>510</v>
      </c>
      <c r="G1058" s="241"/>
      <c r="H1058" s="244">
        <v>60</v>
      </c>
      <c r="I1058" s="245"/>
      <c r="J1058" s="241"/>
      <c r="K1058" s="241"/>
      <c r="L1058" s="246"/>
      <c r="M1058" s="247"/>
      <c r="N1058" s="248"/>
      <c r="O1058" s="248"/>
      <c r="P1058" s="248"/>
      <c r="Q1058" s="248"/>
      <c r="R1058" s="248"/>
      <c r="S1058" s="248"/>
      <c r="T1058" s="249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50" t="s">
        <v>150</v>
      </c>
      <c r="AU1058" s="250" t="s">
        <v>148</v>
      </c>
      <c r="AV1058" s="14" t="s">
        <v>148</v>
      </c>
      <c r="AW1058" s="14" t="s">
        <v>30</v>
      </c>
      <c r="AX1058" s="14" t="s">
        <v>81</v>
      </c>
      <c r="AY1058" s="250" t="s">
        <v>140</v>
      </c>
    </row>
    <row r="1059" s="2" customFormat="1" ht="16.5" customHeight="1">
      <c r="A1059" s="38"/>
      <c r="B1059" s="39"/>
      <c r="C1059" s="215" t="s">
        <v>1258</v>
      </c>
      <c r="D1059" s="215" t="s">
        <v>143</v>
      </c>
      <c r="E1059" s="216" t="s">
        <v>1259</v>
      </c>
      <c r="F1059" s="217" t="s">
        <v>1260</v>
      </c>
      <c r="G1059" s="218" t="s">
        <v>162</v>
      </c>
      <c r="H1059" s="219">
        <v>7</v>
      </c>
      <c r="I1059" s="220"/>
      <c r="J1059" s="221">
        <f>ROUND(I1059*H1059,2)</f>
        <v>0</v>
      </c>
      <c r="K1059" s="222"/>
      <c r="L1059" s="44"/>
      <c r="M1059" s="223" t="s">
        <v>1</v>
      </c>
      <c r="N1059" s="224" t="s">
        <v>39</v>
      </c>
      <c r="O1059" s="91"/>
      <c r="P1059" s="225">
        <f>O1059*H1059</f>
        <v>0</v>
      </c>
      <c r="Q1059" s="225">
        <v>0</v>
      </c>
      <c r="R1059" s="225">
        <f>Q1059*H1059</f>
        <v>0</v>
      </c>
      <c r="S1059" s="225">
        <v>0</v>
      </c>
      <c r="T1059" s="226">
        <f>S1059*H1059</f>
        <v>0</v>
      </c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R1059" s="227" t="s">
        <v>447</v>
      </c>
      <c r="AT1059" s="227" t="s">
        <v>143</v>
      </c>
      <c r="AU1059" s="227" t="s">
        <v>148</v>
      </c>
      <c r="AY1059" s="17" t="s">
        <v>140</v>
      </c>
      <c r="BE1059" s="228">
        <f>IF(N1059="základní",J1059,0)</f>
        <v>0</v>
      </c>
      <c r="BF1059" s="228">
        <f>IF(N1059="snížená",J1059,0)</f>
        <v>0</v>
      </c>
      <c r="BG1059" s="228">
        <f>IF(N1059="zákl. přenesená",J1059,0)</f>
        <v>0</v>
      </c>
      <c r="BH1059" s="228">
        <f>IF(N1059="sníž. přenesená",J1059,0)</f>
        <v>0</v>
      </c>
      <c r="BI1059" s="228">
        <f>IF(N1059="nulová",J1059,0)</f>
        <v>0</v>
      </c>
      <c r="BJ1059" s="17" t="s">
        <v>148</v>
      </c>
      <c r="BK1059" s="228">
        <f>ROUND(I1059*H1059,2)</f>
        <v>0</v>
      </c>
      <c r="BL1059" s="17" t="s">
        <v>447</v>
      </c>
      <c r="BM1059" s="227" t="s">
        <v>1261</v>
      </c>
    </row>
    <row r="1060" s="14" customFormat="1">
      <c r="A1060" s="14"/>
      <c r="B1060" s="240"/>
      <c r="C1060" s="241"/>
      <c r="D1060" s="231" t="s">
        <v>150</v>
      </c>
      <c r="E1060" s="242" t="s">
        <v>1</v>
      </c>
      <c r="F1060" s="243" t="s">
        <v>211</v>
      </c>
      <c r="G1060" s="241"/>
      <c r="H1060" s="244">
        <v>7</v>
      </c>
      <c r="I1060" s="245"/>
      <c r="J1060" s="241"/>
      <c r="K1060" s="241"/>
      <c r="L1060" s="246"/>
      <c r="M1060" s="247"/>
      <c r="N1060" s="248"/>
      <c r="O1060" s="248"/>
      <c r="P1060" s="248"/>
      <c r="Q1060" s="248"/>
      <c r="R1060" s="248"/>
      <c r="S1060" s="248"/>
      <c r="T1060" s="249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50" t="s">
        <v>150</v>
      </c>
      <c r="AU1060" s="250" t="s">
        <v>148</v>
      </c>
      <c r="AV1060" s="14" t="s">
        <v>148</v>
      </c>
      <c r="AW1060" s="14" t="s">
        <v>30</v>
      </c>
      <c r="AX1060" s="14" t="s">
        <v>81</v>
      </c>
      <c r="AY1060" s="250" t="s">
        <v>140</v>
      </c>
    </row>
    <row r="1061" s="2" customFormat="1" ht="16.5" customHeight="1">
      <c r="A1061" s="38"/>
      <c r="B1061" s="39"/>
      <c r="C1061" s="262" t="s">
        <v>1262</v>
      </c>
      <c r="D1061" s="262" t="s">
        <v>154</v>
      </c>
      <c r="E1061" s="263" t="s">
        <v>1263</v>
      </c>
      <c r="F1061" s="264" t="s">
        <v>1264</v>
      </c>
      <c r="G1061" s="265" t="s">
        <v>162</v>
      </c>
      <c r="H1061" s="266">
        <v>7</v>
      </c>
      <c r="I1061" s="267"/>
      <c r="J1061" s="268">
        <f>ROUND(I1061*H1061,2)</f>
        <v>0</v>
      </c>
      <c r="K1061" s="269"/>
      <c r="L1061" s="270"/>
      <c r="M1061" s="271" t="s">
        <v>1</v>
      </c>
      <c r="N1061" s="272" t="s">
        <v>39</v>
      </c>
      <c r="O1061" s="91"/>
      <c r="P1061" s="225">
        <f>O1061*H1061</f>
        <v>0</v>
      </c>
      <c r="Q1061" s="225">
        <v>0.00016000000000000001</v>
      </c>
      <c r="R1061" s="225">
        <f>Q1061*H1061</f>
        <v>0.0011200000000000001</v>
      </c>
      <c r="S1061" s="225">
        <v>0</v>
      </c>
      <c r="T1061" s="226">
        <f>S1061*H1061</f>
        <v>0</v>
      </c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R1061" s="227" t="s">
        <v>359</v>
      </c>
      <c r="AT1061" s="227" t="s">
        <v>154</v>
      </c>
      <c r="AU1061" s="227" t="s">
        <v>148</v>
      </c>
      <c r="AY1061" s="17" t="s">
        <v>140</v>
      </c>
      <c r="BE1061" s="228">
        <f>IF(N1061="základní",J1061,0)</f>
        <v>0</v>
      </c>
      <c r="BF1061" s="228">
        <f>IF(N1061="snížená",J1061,0)</f>
        <v>0</v>
      </c>
      <c r="BG1061" s="228">
        <f>IF(N1061="zákl. přenesená",J1061,0)</f>
        <v>0</v>
      </c>
      <c r="BH1061" s="228">
        <f>IF(N1061="sníž. přenesená",J1061,0)</f>
        <v>0</v>
      </c>
      <c r="BI1061" s="228">
        <f>IF(N1061="nulová",J1061,0)</f>
        <v>0</v>
      </c>
      <c r="BJ1061" s="17" t="s">
        <v>148</v>
      </c>
      <c r="BK1061" s="228">
        <f>ROUND(I1061*H1061,2)</f>
        <v>0</v>
      </c>
      <c r="BL1061" s="17" t="s">
        <v>447</v>
      </c>
      <c r="BM1061" s="227" t="s">
        <v>1265</v>
      </c>
    </row>
    <row r="1062" s="13" customFormat="1">
      <c r="A1062" s="13"/>
      <c r="B1062" s="229"/>
      <c r="C1062" s="230"/>
      <c r="D1062" s="231" t="s">
        <v>150</v>
      </c>
      <c r="E1062" s="232" t="s">
        <v>1</v>
      </c>
      <c r="F1062" s="233" t="s">
        <v>1266</v>
      </c>
      <c r="G1062" s="230"/>
      <c r="H1062" s="232" t="s">
        <v>1</v>
      </c>
      <c r="I1062" s="234"/>
      <c r="J1062" s="230"/>
      <c r="K1062" s="230"/>
      <c r="L1062" s="235"/>
      <c r="M1062" s="236"/>
      <c r="N1062" s="237"/>
      <c r="O1062" s="237"/>
      <c r="P1062" s="237"/>
      <c r="Q1062" s="237"/>
      <c r="R1062" s="237"/>
      <c r="S1062" s="237"/>
      <c r="T1062" s="238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9" t="s">
        <v>150</v>
      </c>
      <c r="AU1062" s="239" t="s">
        <v>148</v>
      </c>
      <c r="AV1062" s="13" t="s">
        <v>81</v>
      </c>
      <c r="AW1062" s="13" t="s">
        <v>30</v>
      </c>
      <c r="AX1062" s="13" t="s">
        <v>73</v>
      </c>
      <c r="AY1062" s="239" t="s">
        <v>140</v>
      </c>
    </row>
    <row r="1063" s="14" customFormat="1">
      <c r="A1063" s="14"/>
      <c r="B1063" s="240"/>
      <c r="C1063" s="241"/>
      <c r="D1063" s="231" t="s">
        <v>150</v>
      </c>
      <c r="E1063" s="242" t="s">
        <v>1</v>
      </c>
      <c r="F1063" s="243" t="s">
        <v>211</v>
      </c>
      <c r="G1063" s="241"/>
      <c r="H1063" s="244">
        <v>7</v>
      </c>
      <c r="I1063" s="245"/>
      <c r="J1063" s="241"/>
      <c r="K1063" s="241"/>
      <c r="L1063" s="246"/>
      <c r="M1063" s="247"/>
      <c r="N1063" s="248"/>
      <c r="O1063" s="248"/>
      <c r="P1063" s="248"/>
      <c r="Q1063" s="248"/>
      <c r="R1063" s="248"/>
      <c r="S1063" s="248"/>
      <c r="T1063" s="249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50" t="s">
        <v>150</v>
      </c>
      <c r="AU1063" s="250" t="s">
        <v>148</v>
      </c>
      <c r="AV1063" s="14" t="s">
        <v>148</v>
      </c>
      <c r="AW1063" s="14" t="s">
        <v>30</v>
      </c>
      <c r="AX1063" s="14" t="s">
        <v>81</v>
      </c>
      <c r="AY1063" s="250" t="s">
        <v>140</v>
      </c>
    </row>
    <row r="1064" s="2" customFormat="1" ht="24.15" customHeight="1">
      <c r="A1064" s="38"/>
      <c r="B1064" s="39"/>
      <c r="C1064" s="215" t="s">
        <v>1267</v>
      </c>
      <c r="D1064" s="215" t="s">
        <v>143</v>
      </c>
      <c r="E1064" s="216" t="s">
        <v>1268</v>
      </c>
      <c r="F1064" s="217" t="s">
        <v>1269</v>
      </c>
      <c r="G1064" s="218" t="s">
        <v>162</v>
      </c>
      <c r="H1064" s="219">
        <v>1</v>
      </c>
      <c r="I1064" s="220"/>
      <c r="J1064" s="221">
        <f>ROUND(I1064*H1064,2)</f>
        <v>0</v>
      </c>
      <c r="K1064" s="222"/>
      <c r="L1064" s="44"/>
      <c r="M1064" s="223" t="s">
        <v>1</v>
      </c>
      <c r="N1064" s="224" t="s">
        <v>39</v>
      </c>
      <c r="O1064" s="91"/>
      <c r="P1064" s="225">
        <f>O1064*H1064</f>
        <v>0</v>
      </c>
      <c r="Q1064" s="225">
        <v>0</v>
      </c>
      <c r="R1064" s="225">
        <f>Q1064*H1064</f>
        <v>0</v>
      </c>
      <c r="S1064" s="225">
        <v>0</v>
      </c>
      <c r="T1064" s="226">
        <f>S1064*H1064</f>
        <v>0</v>
      </c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R1064" s="227" t="s">
        <v>447</v>
      </c>
      <c r="AT1064" s="227" t="s">
        <v>143</v>
      </c>
      <c r="AU1064" s="227" t="s">
        <v>148</v>
      </c>
      <c r="AY1064" s="17" t="s">
        <v>140</v>
      </c>
      <c r="BE1064" s="228">
        <f>IF(N1064="základní",J1064,0)</f>
        <v>0</v>
      </c>
      <c r="BF1064" s="228">
        <f>IF(N1064="snížená",J1064,0)</f>
        <v>0</v>
      </c>
      <c r="BG1064" s="228">
        <f>IF(N1064="zákl. přenesená",J1064,0)</f>
        <v>0</v>
      </c>
      <c r="BH1064" s="228">
        <f>IF(N1064="sníž. přenesená",J1064,0)</f>
        <v>0</v>
      </c>
      <c r="BI1064" s="228">
        <f>IF(N1064="nulová",J1064,0)</f>
        <v>0</v>
      </c>
      <c r="BJ1064" s="17" t="s">
        <v>148</v>
      </c>
      <c r="BK1064" s="228">
        <f>ROUND(I1064*H1064,2)</f>
        <v>0</v>
      </c>
      <c r="BL1064" s="17" t="s">
        <v>447</v>
      </c>
      <c r="BM1064" s="227" t="s">
        <v>1270</v>
      </c>
    </row>
    <row r="1065" s="2" customFormat="1" ht="24.15" customHeight="1">
      <c r="A1065" s="38"/>
      <c r="B1065" s="39"/>
      <c r="C1065" s="215" t="s">
        <v>1271</v>
      </c>
      <c r="D1065" s="215" t="s">
        <v>143</v>
      </c>
      <c r="E1065" s="216" t="s">
        <v>1272</v>
      </c>
      <c r="F1065" s="217" t="s">
        <v>1273</v>
      </c>
      <c r="G1065" s="218" t="s">
        <v>146</v>
      </c>
      <c r="H1065" s="219">
        <v>0.025999999999999999</v>
      </c>
      <c r="I1065" s="220"/>
      <c r="J1065" s="221">
        <f>ROUND(I1065*H1065,2)</f>
        <v>0</v>
      </c>
      <c r="K1065" s="222"/>
      <c r="L1065" s="44"/>
      <c r="M1065" s="223" t="s">
        <v>1</v>
      </c>
      <c r="N1065" s="224" t="s">
        <v>39</v>
      </c>
      <c r="O1065" s="91"/>
      <c r="P1065" s="225">
        <f>O1065*H1065</f>
        <v>0</v>
      </c>
      <c r="Q1065" s="225">
        <v>0</v>
      </c>
      <c r="R1065" s="225">
        <f>Q1065*H1065</f>
        <v>0</v>
      </c>
      <c r="S1065" s="225">
        <v>0</v>
      </c>
      <c r="T1065" s="226">
        <f>S1065*H1065</f>
        <v>0</v>
      </c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R1065" s="227" t="s">
        <v>447</v>
      </c>
      <c r="AT1065" s="227" t="s">
        <v>143</v>
      </c>
      <c r="AU1065" s="227" t="s">
        <v>148</v>
      </c>
      <c r="AY1065" s="17" t="s">
        <v>140</v>
      </c>
      <c r="BE1065" s="228">
        <f>IF(N1065="základní",J1065,0)</f>
        <v>0</v>
      </c>
      <c r="BF1065" s="228">
        <f>IF(N1065="snížená",J1065,0)</f>
        <v>0</v>
      </c>
      <c r="BG1065" s="228">
        <f>IF(N1065="zákl. přenesená",J1065,0)</f>
        <v>0</v>
      </c>
      <c r="BH1065" s="228">
        <f>IF(N1065="sníž. přenesená",J1065,0)</f>
        <v>0</v>
      </c>
      <c r="BI1065" s="228">
        <f>IF(N1065="nulová",J1065,0)</f>
        <v>0</v>
      </c>
      <c r="BJ1065" s="17" t="s">
        <v>148</v>
      </c>
      <c r="BK1065" s="228">
        <f>ROUND(I1065*H1065,2)</f>
        <v>0</v>
      </c>
      <c r="BL1065" s="17" t="s">
        <v>447</v>
      </c>
      <c r="BM1065" s="227" t="s">
        <v>1274</v>
      </c>
    </row>
    <row r="1066" s="2" customFormat="1" ht="24.15" customHeight="1">
      <c r="A1066" s="38"/>
      <c r="B1066" s="39"/>
      <c r="C1066" s="215" t="s">
        <v>1275</v>
      </c>
      <c r="D1066" s="215" t="s">
        <v>143</v>
      </c>
      <c r="E1066" s="216" t="s">
        <v>1276</v>
      </c>
      <c r="F1066" s="217" t="s">
        <v>1277</v>
      </c>
      <c r="G1066" s="218" t="s">
        <v>146</v>
      </c>
      <c r="H1066" s="219">
        <v>0.051999999999999998</v>
      </c>
      <c r="I1066" s="220"/>
      <c r="J1066" s="221">
        <f>ROUND(I1066*H1066,2)</f>
        <v>0</v>
      </c>
      <c r="K1066" s="222"/>
      <c r="L1066" s="44"/>
      <c r="M1066" s="223" t="s">
        <v>1</v>
      </c>
      <c r="N1066" s="224" t="s">
        <v>39</v>
      </c>
      <c r="O1066" s="91"/>
      <c r="P1066" s="225">
        <f>O1066*H1066</f>
        <v>0</v>
      </c>
      <c r="Q1066" s="225">
        <v>0</v>
      </c>
      <c r="R1066" s="225">
        <f>Q1066*H1066</f>
        <v>0</v>
      </c>
      <c r="S1066" s="225">
        <v>0</v>
      </c>
      <c r="T1066" s="226">
        <f>S1066*H1066</f>
        <v>0</v>
      </c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R1066" s="227" t="s">
        <v>447</v>
      </c>
      <c r="AT1066" s="227" t="s">
        <v>143</v>
      </c>
      <c r="AU1066" s="227" t="s">
        <v>148</v>
      </c>
      <c r="AY1066" s="17" t="s">
        <v>140</v>
      </c>
      <c r="BE1066" s="228">
        <f>IF(N1066="základní",J1066,0)</f>
        <v>0</v>
      </c>
      <c r="BF1066" s="228">
        <f>IF(N1066="snížená",J1066,0)</f>
        <v>0</v>
      </c>
      <c r="BG1066" s="228">
        <f>IF(N1066="zákl. přenesená",J1066,0)</f>
        <v>0</v>
      </c>
      <c r="BH1066" s="228">
        <f>IF(N1066="sníž. přenesená",J1066,0)</f>
        <v>0</v>
      </c>
      <c r="BI1066" s="228">
        <f>IF(N1066="nulová",J1066,0)</f>
        <v>0</v>
      </c>
      <c r="BJ1066" s="17" t="s">
        <v>148</v>
      </c>
      <c r="BK1066" s="228">
        <f>ROUND(I1066*H1066,2)</f>
        <v>0</v>
      </c>
      <c r="BL1066" s="17" t="s">
        <v>447</v>
      </c>
      <c r="BM1066" s="227" t="s">
        <v>1278</v>
      </c>
    </row>
    <row r="1067" s="14" customFormat="1">
      <c r="A1067" s="14"/>
      <c r="B1067" s="240"/>
      <c r="C1067" s="241"/>
      <c r="D1067" s="231" t="s">
        <v>150</v>
      </c>
      <c r="E1067" s="241"/>
      <c r="F1067" s="243" t="s">
        <v>1279</v>
      </c>
      <c r="G1067" s="241"/>
      <c r="H1067" s="244">
        <v>0.051999999999999998</v>
      </c>
      <c r="I1067" s="245"/>
      <c r="J1067" s="241"/>
      <c r="K1067" s="241"/>
      <c r="L1067" s="246"/>
      <c r="M1067" s="247"/>
      <c r="N1067" s="248"/>
      <c r="O1067" s="248"/>
      <c r="P1067" s="248"/>
      <c r="Q1067" s="248"/>
      <c r="R1067" s="248"/>
      <c r="S1067" s="248"/>
      <c r="T1067" s="249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50" t="s">
        <v>150</v>
      </c>
      <c r="AU1067" s="250" t="s">
        <v>148</v>
      </c>
      <c r="AV1067" s="14" t="s">
        <v>148</v>
      </c>
      <c r="AW1067" s="14" t="s">
        <v>4</v>
      </c>
      <c r="AX1067" s="14" t="s">
        <v>81</v>
      </c>
      <c r="AY1067" s="250" t="s">
        <v>140</v>
      </c>
    </row>
    <row r="1068" s="12" customFormat="1" ht="22.8" customHeight="1">
      <c r="A1068" s="12"/>
      <c r="B1068" s="199"/>
      <c r="C1068" s="200"/>
      <c r="D1068" s="201" t="s">
        <v>72</v>
      </c>
      <c r="E1068" s="213" t="s">
        <v>1280</v>
      </c>
      <c r="F1068" s="213" t="s">
        <v>1281</v>
      </c>
      <c r="G1068" s="200"/>
      <c r="H1068" s="200"/>
      <c r="I1068" s="203"/>
      <c r="J1068" s="214">
        <f>BK1068</f>
        <v>0</v>
      </c>
      <c r="K1068" s="200"/>
      <c r="L1068" s="205"/>
      <c r="M1068" s="206"/>
      <c r="N1068" s="207"/>
      <c r="O1068" s="207"/>
      <c r="P1068" s="208">
        <f>SUM(P1069:P1106)</f>
        <v>0</v>
      </c>
      <c r="Q1068" s="207"/>
      <c r="R1068" s="208">
        <f>SUM(R1069:R1106)</f>
        <v>0.012821000000000001</v>
      </c>
      <c r="S1068" s="207"/>
      <c r="T1068" s="209">
        <f>SUM(T1069:T1106)</f>
        <v>0.00029999999999999997</v>
      </c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R1068" s="210" t="s">
        <v>148</v>
      </c>
      <c r="AT1068" s="211" t="s">
        <v>72</v>
      </c>
      <c r="AU1068" s="211" t="s">
        <v>81</v>
      </c>
      <c r="AY1068" s="210" t="s">
        <v>140</v>
      </c>
      <c r="BK1068" s="212">
        <f>SUM(BK1069:BK1106)</f>
        <v>0</v>
      </c>
    </row>
    <row r="1069" s="2" customFormat="1" ht="24.15" customHeight="1">
      <c r="A1069" s="38"/>
      <c r="B1069" s="39"/>
      <c r="C1069" s="215" t="s">
        <v>1282</v>
      </c>
      <c r="D1069" s="215" t="s">
        <v>143</v>
      </c>
      <c r="E1069" s="216" t="s">
        <v>1283</v>
      </c>
      <c r="F1069" s="217" t="s">
        <v>1284</v>
      </c>
      <c r="G1069" s="218" t="s">
        <v>190</v>
      </c>
      <c r="H1069" s="219">
        <v>66</v>
      </c>
      <c r="I1069" s="220"/>
      <c r="J1069" s="221">
        <f>ROUND(I1069*H1069,2)</f>
        <v>0</v>
      </c>
      <c r="K1069" s="222"/>
      <c r="L1069" s="44"/>
      <c r="M1069" s="223" t="s">
        <v>1</v>
      </c>
      <c r="N1069" s="224" t="s">
        <v>39</v>
      </c>
      <c r="O1069" s="91"/>
      <c r="P1069" s="225">
        <f>O1069*H1069</f>
        <v>0</v>
      </c>
      <c r="Q1069" s="225">
        <v>0</v>
      </c>
      <c r="R1069" s="225">
        <f>Q1069*H1069</f>
        <v>0</v>
      </c>
      <c r="S1069" s="225">
        <v>0</v>
      </c>
      <c r="T1069" s="226">
        <f>S1069*H1069</f>
        <v>0</v>
      </c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R1069" s="227" t="s">
        <v>447</v>
      </c>
      <c r="AT1069" s="227" t="s">
        <v>143</v>
      </c>
      <c r="AU1069" s="227" t="s">
        <v>148</v>
      </c>
      <c r="AY1069" s="17" t="s">
        <v>140</v>
      </c>
      <c r="BE1069" s="228">
        <f>IF(N1069="základní",J1069,0)</f>
        <v>0</v>
      </c>
      <c r="BF1069" s="228">
        <f>IF(N1069="snížená",J1069,0)</f>
        <v>0</v>
      </c>
      <c r="BG1069" s="228">
        <f>IF(N1069="zákl. přenesená",J1069,0)</f>
        <v>0</v>
      </c>
      <c r="BH1069" s="228">
        <f>IF(N1069="sníž. přenesená",J1069,0)</f>
        <v>0</v>
      </c>
      <c r="BI1069" s="228">
        <f>IF(N1069="nulová",J1069,0)</f>
        <v>0</v>
      </c>
      <c r="BJ1069" s="17" t="s">
        <v>148</v>
      </c>
      <c r="BK1069" s="228">
        <f>ROUND(I1069*H1069,2)</f>
        <v>0</v>
      </c>
      <c r="BL1069" s="17" t="s">
        <v>447</v>
      </c>
      <c r="BM1069" s="227" t="s">
        <v>1285</v>
      </c>
    </row>
    <row r="1070" s="14" customFormat="1">
      <c r="A1070" s="14"/>
      <c r="B1070" s="240"/>
      <c r="C1070" s="241"/>
      <c r="D1070" s="231" t="s">
        <v>150</v>
      </c>
      <c r="E1070" s="242" t="s">
        <v>1</v>
      </c>
      <c r="F1070" s="243" t="s">
        <v>537</v>
      </c>
      <c r="G1070" s="241"/>
      <c r="H1070" s="244">
        <v>66</v>
      </c>
      <c r="I1070" s="245"/>
      <c r="J1070" s="241"/>
      <c r="K1070" s="241"/>
      <c r="L1070" s="246"/>
      <c r="M1070" s="247"/>
      <c r="N1070" s="248"/>
      <c r="O1070" s="248"/>
      <c r="P1070" s="248"/>
      <c r="Q1070" s="248"/>
      <c r="R1070" s="248"/>
      <c r="S1070" s="248"/>
      <c r="T1070" s="249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50" t="s">
        <v>150</v>
      </c>
      <c r="AU1070" s="250" t="s">
        <v>148</v>
      </c>
      <c r="AV1070" s="14" t="s">
        <v>148</v>
      </c>
      <c r="AW1070" s="14" t="s">
        <v>30</v>
      </c>
      <c r="AX1070" s="14" t="s">
        <v>81</v>
      </c>
      <c r="AY1070" s="250" t="s">
        <v>140</v>
      </c>
    </row>
    <row r="1071" s="2" customFormat="1" ht="21.75" customHeight="1">
      <c r="A1071" s="38"/>
      <c r="B1071" s="39"/>
      <c r="C1071" s="262" t="s">
        <v>1286</v>
      </c>
      <c r="D1071" s="262" t="s">
        <v>154</v>
      </c>
      <c r="E1071" s="263" t="s">
        <v>1287</v>
      </c>
      <c r="F1071" s="264" t="s">
        <v>1288</v>
      </c>
      <c r="G1071" s="265" t="s">
        <v>190</v>
      </c>
      <c r="H1071" s="266">
        <v>69.299999999999997</v>
      </c>
      <c r="I1071" s="267"/>
      <c r="J1071" s="268">
        <f>ROUND(I1071*H1071,2)</f>
        <v>0</v>
      </c>
      <c r="K1071" s="269"/>
      <c r="L1071" s="270"/>
      <c r="M1071" s="271" t="s">
        <v>1</v>
      </c>
      <c r="N1071" s="272" t="s">
        <v>39</v>
      </c>
      <c r="O1071" s="91"/>
      <c r="P1071" s="225">
        <f>O1071*H1071</f>
        <v>0</v>
      </c>
      <c r="Q1071" s="225">
        <v>6.9999999999999994E-05</v>
      </c>
      <c r="R1071" s="225">
        <f>Q1071*H1071</f>
        <v>0.0048509999999999994</v>
      </c>
      <c r="S1071" s="225">
        <v>0</v>
      </c>
      <c r="T1071" s="226">
        <f>S1071*H1071</f>
        <v>0</v>
      </c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R1071" s="227" t="s">
        <v>359</v>
      </c>
      <c r="AT1071" s="227" t="s">
        <v>154</v>
      </c>
      <c r="AU1071" s="227" t="s">
        <v>148</v>
      </c>
      <c r="AY1071" s="17" t="s">
        <v>140</v>
      </c>
      <c r="BE1071" s="228">
        <f>IF(N1071="základní",J1071,0)</f>
        <v>0</v>
      </c>
      <c r="BF1071" s="228">
        <f>IF(N1071="snížená",J1071,0)</f>
        <v>0</v>
      </c>
      <c r="BG1071" s="228">
        <f>IF(N1071="zákl. přenesená",J1071,0)</f>
        <v>0</v>
      </c>
      <c r="BH1071" s="228">
        <f>IF(N1071="sníž. přenesená",J1071,0)</f>
        <v>0</v>
      </c>
      <c r="BI1071" s="228">
        <f>IF(N1071="nulová",J1071,0)</f>
        <v>0</v>
      </c>
      <c r="BJ1071" s="17" t="s">
        <v>148</v>
      </c>
      <c r="BK1071" s="228">
        <f>ROUND(I1071*H1071,2)</f>
        <v>0</v>
      </c>
      <c r="BL1071" s="17" t="s">
        <v>447</v>
      </c>
      <c r="BM1071" s="227" t="s">
        <v>1289</v>
      </c>
    </row>
    <row r="1072" s="14" customFormat="1">
      <c r="A1072" s="14"/>
      <c r="B1072" s="240"/>
      <c r="C1072" s="241"/>
      <c r="D1072" s="231" t="s">
        <v>150</v>
      </c>
      <c r="E1072" s="242" t="s">
        <v>1</v>
      </c>
      <c r="F1072" s="243" t="s">
        <v>537</v>
      </c>
      <c r="G1072" s="241"/>
      <c r="H1072" s="244">
        <v>66</v>
      </c>
      <c r="I1072" s="245"/>
      <c r="J1072" s="241"/>
      <c r="K1072" s="241"/>
      <c r="L1072" s="246"/>
      <c r="M1072" s="247"/>
      <c r="N1072" s="248"/>
      <c r="O1072" s="248"/>
      <c r="P1072" s="248"/>
      <c r="Q1072" s="248"/>
      <c r="R1072" s="248"/>
      <c r="S1072" s="248"/>
      <c r="T1072" s="249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50" t="s">
        <v>150</v>
      </c>
      <c r="AU1072" s="250" t="s">
        <v>148</v>
      </c>
      <c r="AV1072" s="14" t="s">
        <v>148</v>
      </c>
      <c r="AW1072" s="14" t="s">
        <v>30</v>
      </c>
      <c r="AX1072" s="14" t="s">
        <v>81</v>
      </c>
      <c r="AY1072" s="250" t="s">
        <v>140</v>
      </c>
    </row>
    <row r="1073" s="14" customFormat="1">
      <c r="A1073" s="14"/>
      <c r="B1073" s="240"/>
      <c r="C1073" s="241"/>
      <c r="D1073" s="231" t="s">
        <v>150</v>
      </c>
      <c r="E1073" s="241"/>
      <c r="F1073" s="243" t="s">
        <v>1290</v>
      </c>
      <c r="G1073" s="241"/>
      <c r="H1073" s="244">
        <v>69.299999999999997</v>
      </c>
      <c r="I1073" s="245"/>
      <c r="J1073" s="241"/>
      <c r="K1073" s="241"/>
      <c r="L1073" s="246"/>
      <c r="M1073" s="247"/>
      <c r="N1073" s="248"/>
      <c r="O1073" s="248"/>
      <c r="P1073" s="248"/>
      <c r="Q1073" s="248"/>
      <c r="R1073" s="248"/>
      <c r="S1073" s="248"/>
      <c r="T1073" s="249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50" t="s">
        <v>150</v>
      </c>
      <c r="AU1073" s="250" t="s">
        <v>148</v>
      </c>
      <c r="AV1073" s="14" t="s">
        <v>148</v>
      </c>
      <c r="AW1073" s="14" t="s">
        <v>4</v>
      </c>
      <c r="AX1073" s="14" t="s">
        <v>81</v>
      </c>
      <c r="AY1073" s="250" t="s">
        <v>140</v>
      </c>
    </row>
    <row r="1074" s="2" customFormat="1" ht="24.15" customHeight="1">
      <c r="A1074" s="38"/>
      <c r="B1074" s="39"/>
      <c r="C1074" s="215" t="s">
        <v>1291</v>
      </c>
      <c r="D1074" s="215" t="s">
        <v>143</v>
      </c>
      <c r="E1074" s="216" t="s">
        <v>1292</v>
      </c>
      <c r="F1074" s="217" t="s">
        <v>1293</v>
      </c>
      <c r="G1074" s="218" t="s">
        <v>162</v>
      </c>
      <c r="H1074" s="219">
        <v>1</v>
      </c>
      <c r="I1074" s="220"/>
      <c r="J1074" s="221">
        <f>ROUND(I1074*H1074,2)</f>
        <v>0</v>
      </c>
      <c r="K1074" s="222"/>
      <c r="L1074" s="44"/>
      <c r="M1074" s="223" t="s">
        <v>1</v>
      </c>
      <c r="N1074" s="224" t="s">
        <v>39</v>
      </c>
      <c r="O1074" s="91"/>
      <c r="P1074" s="225">
        <f>O1074*H1074</f>
        <v>0</v>
      </c>
      <c r="Q1074" s="225">
        <v>0</v>
      </c>
      <c r="R1074" s="225">
        <f>Q1074*H1074</f>
        <v>0</v>
      </c>
      <c r="S1074" s="225">
        <v>0</v>
      </c>
      <c r="T1074" s="226">
        <f>S1074*H1074</f>
        <v>0</v>
      </c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R1074" s="227" t="s">
        <v>447</v>
      </c>
      <c r="AT1074" s="227" t="s">
        <v>143</v>
      </c>
      <c r="AU1074" s="227" t="s">
        <v>148</v>
      </c>
      <c r="AY1074" s="17" t="s">
        <v>140</v>
      </c>
      <c r="BE1074" s="228">
        <f>IF(N1074="základní",J1074,0)</f>
        <v>0</v>
      </c>
      <c r="BF1074" s="228">
        <f>IF(N1074="snížená",J1074,0)</f>
        <v>0</v>
      </c>
      <c r="BG1074" s="228">
        <f>IF(N1074="zákl. přenesená",J1074,0)</f>
        <v>0</v>
      </c>
      <c r="BH1074" s="228">
        <f>IF(N1074="sníž. přenesená",J1074,0)</f>
        <v>0</v>
      </c>
      <c r="BI1074" s="228">
        <f>IF(N1074="nulová",J1074,0)</f>
        <v>0</v>
      </c>
      <c r="BJ1074" s="17" t="s">
        <v>148</v>
      </c>
      <c r="BK1074" s="228">
        <f>ROUND(I1074*H1074,2)</f>
        <v>0</v>
      </c>
      <c r="BL1074" s="17" t="s">
        <v>447</v>
      </c>
      <c r="BM1074" s="227" t="s">
        <v>1294</v>
      </c>
    </row>
    <row r="1075" s="2" customFormat="1" ht="24.15" customHeight="1">
      <c r="A1075" s="38"/>
      <c r="B1075" s="39"/>
      <c r="C1075" s="262" t="s">
        <v>1295</v>
      </c>
      <c r="D1075" s="262" t="s">
        <v>154</v>
      </c>
      <c r="E1075" s="263" t="s">
        <v>1296</v>
      </c>
      <c r="F1075" s="264" t="s">
        <v>1297</v>
      </c>
      <c r="G1075" s="265" t="s">
        <v>162</v>
      </c>
      <c r="H1075" s="266">
        <v>1</v>
      </c>
      <c r="I1075" s="267"/>
      <c r="J1075" s="268">
        <f>ROUND(I1075*H1075,2)</f>
        <v>0</v>
      </c>
      <c r="K1075" s="269"/>
      <c r="L1075" s="270"/>
      <c r="M1075" s="271" t="s">
        <v>1</v>
      </c>
      <c r="N1075" s="272" t="s">
        <v>39</v>
      </c>
      <c r="O1075" s="91"/>
      <c r="P1075" s="225">
        <f>O1075*H1075</f>
        <v>0</v>
      </c>
      <c r="Q1075" s="225">
        <v>0.00216</v>
      </c>
      <c r="R1075" s="225">
        <f>Q1075*H1075</f>
        <v>0.00216</v>
      </c>
      <c r="S1075" s="225">
        <v>0</v>
      </c>
      <c r="T1075" s="226">
        <f>S1075*H1075</f>
        <v>0</v>
      </c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R1075" s="227" t="s">
        <v>359</v>
      </c>
      <c r="AT1075" s="227" t="s">
        <v>154</v>
      </c>
      <c r="AU1075" s="227" t="s">
        <v>148</v>
      </c>
      <c r="AY1075" s="17" t="s">
        <v>140</v>
      </c>
      <c r="BE1075" s="228">
        <f>IF(N1075="základní",J1075,0)</f>
        <v>0</v>
      </c>
      <c r="BF1075" s="228">
        <f>IF(N1075="snížená",J1075,0)</f>
        <v>0</v>
      </c>
      <c r="BG1075" s="228">
        <f>IF(N1075="zákl. přenesená",J1075,0)</f>
        <v>0</v>
      </c>
      <c r="BH1075" s="228">
        <f>IF(N1075="sníž. přenesená",J1075,0)</f>
        <v>0</v>
      </c>
      <c r="BI1075" s="228">
        <f>IF(N1075="nulová",J1075,0)</f>
        <v>0</v>
      </c>
      <c r="BJ1075" s="17" t="s">
        <v>148</v>
      </c>
      <c r="BK1075" s="228">
        <f>ROUND(I1075*H1075,2)</f>
        <v>0</v>
      </c>
      <c r="BL1075" s="17" t="s">
        <v>447</v>
      </c>
      <c r="BM1075" s="227" t="s">
        <v>1298</v>
      </c>
    </row>
    <row r="1076" s="2" customFormat="1" ht="21.75" customHeight="1">
      <c r="A1076" s="38"/>
      <c r="B1076" s="39"/>
      <c r="C1076" s="215" t="s">
        <v>1299</v>
      </c>
      <c r="D1076" s="215" t="s">
        <v>143</v>
      </c>
      <c r="E1076" s="216" t="s">
        <v>1300</v>
      </c>
      <c r="F1076" s="217" t="s">
        <v>1301</v>
      </c>
      <c r="G1076" s="218" t="s">
        <v>190</v>
      </c>
      <c r="H1076" s="219">
        <v>33</v>
      </c>
      <c r="I1076" s="220"/>
      <c r="J1076" s="221">
        <f>ROUND(I1076*H1076,2)</f>
        <v>0</v>
      </c>
      <c r="K1076" s="222"/>
      <c r="L1076" s="44"/>
      <c r="M1076" s="223" t="s">
        <v>1</v>
      </c>
      <c r="N1076" s="224" t="s">
        <v>39</v>
      </c>
      <c r="O1076" s="91"/>
      <c r="P1076" s="225">
        <f>O1076*H1076</f>
        <v>0</v>
      </c>
      <c r="Q1076" s="225">
        <v>0</v>
      </c>
      <c r="R1076" s="225">
        <f>Q1076*H1076</f>
        <v>0</v>
      </c>
      <c r="S1076" s="225">
        <v>0</v>
      </c>
      <c r="T1076" s="226">
        <f>S1076*H1076</f>
        <v>0</v>
      </c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R1076" s="227" t="s">
        <v>447</v>
      </c>
      <c r="AT1076" s="227" t="s">
        <v>143</v>
      </c>
      <c r="AU1076" s="227" t="s">
        <v>148</v>
      </c>
      <c r="AY1076" s="17" t="s">
        <v>140</v>
      </c>
      <c r="BE1076" s="228">
        <f>IF(N1076="základní",J1076,0)</f>
        <v>0</v>
      </c>
      <c r="BF1076" s="228">
        <f>IF(N1076="snížená",J1076,0)</f>
        <v>0</v>
      </c>
      <c r="BG1076" s="228">
        <f>IF(N1076="zákl. přenesená",J1076,0)</f>
        <v>0</v>
      </c>
      <c r="BH1076" s="228">
        <f>IF(N1076="sníž. přenesená",J1076,0)</f>
        <v>0</v>
      </c>
      <c r="BI1076" s="228">
        <f>IF(N1076="nulová",J1076,0)</f>
        <v>0</v>
      </c>
      <c r="BJ1076" s="17" t="s">
        <v>148</v>
      </c>
      <c r="BK1076" s="228">
        <f>ROUND(I1076*H1076,2)</f>
        <v>0</v>
      </c>
      <c r="BL1076" s="17" t="s">
        <v>447</v>
      </c>
      <c r="BM1076" s="227" t="s">
        <v>1302</v>
      </c>
    </row>
    <row r="1077" s="14" customFormat="1">
      <c r="A1077" s="14"/>
      <c r="B1077" s="240"/>
      <c r="C1077" s="241"/>
      <c r="D1077" s="231" t="s">
        <v>150</v>
      </c>
      <c r="E1077" s="242" t="s">
        <v>1</v>
      </c>
      <c r="F1077" s="243" t="s">
        <v>365</v>
      </c>
      <c r="G1077" s="241"/>
      <c r="H1077" s="244">
        <v>33</v>
      </c>
      <c r="I1077" s="245"/>
      <c r="J1077" s="241"/>
      <c r="K1077" s="241"/>
      <c r="L1077" s="246"/>
      <c r="M1077" s="247"/>
      <c r="N1077" s="248"/>
      <c r="O1077" s="248"/>
      <c r="P1077" s="248"/>
      <c r="Q1077" s="248"/>
      <c r="R1077" s="248"/>
      <c r="S1077" s="248"/>
      <c r="T1077" s="249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50" t="s">
        <v>150</v>
      </c>
      <c r="AU1077" s="250" t="s">
        <v>148</v>
      </c>
      <c r="AV1077" s="14" t="s">
        <v>148</v>
      </c>
      <c r="AW1077" s="14" t="s">
        <v>30</v>
      </c>
      <c r="AX1077" s="14" t="s">
        <v>81</v>
      </c>
      <c r="AY1077" s="250" t="s">
        <v>140</v>
      </c>
    </row>
    <row r="1078" s="2" customFormat="1" ht="24.15" customHeight="1">
      <c r="A1078" s="38"/>
      <c r="B1078" s="39"/>
      <c r="C1078" s="262" t="s">
        <v>1303</v>
      </c>
      <c r="D1078" s="262" t="s">
        <v>154</v>
      </c>
      <c r="E1078" s="263" t="s">
        <v>1304</v>
      </c>
      <c r="F1078" s="264" t="s">
        <v>1305</v>
      </c>
      <c r="G1078" s="265" t="s">
        <v>190</v>
      </c>
      <c r="H1078" s="266">
        <v>39.600000000000001</v>
      </c>
      <c r="I1078" s="267"/>
      <c r="J1078" s="268">
        <f>ROUND(I1078*H1078,2)</f>
        <v>0</v>
      </c>
      <c r="K1078" s="269"/>
      <c r="L1078" s="270"/>
      <c r="M1078" s="271" t="s">
        <v>1</v>
      </c>
      <c r="N1078" s="272" t="s">
        <v>39</v>
      </c>
      <c r="O1078" s="91"/>
      <c r="P1078" s="225">
        <f>O1078*H1078</f>
        <v>0</v>
      </c>
      <c r="Q1078" s="225">
        <v>4.0000000000000003E-05</v>
      </c>
      <c r="R1078" s="225">
        <f>Q1078*H1078</f>
        <v>0.0015840000000000001</v>
      </c>
      <c r="S1078" s="225">
        <v>0</v>
      </c>
      <c r="T1078" s="226">
        <f>S1078*H1078</f>
        <v>0</v>
      </c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R1078" s="227" t="s">
        <v>359</v>
      </c>
      <c r="AT1078" s="227" t="s">
        <v>154</v>
      </c>
      <c r="AU1078" s="227" t="s">
        <v>148</v>
      </c>
      <c r="AY1078" s="17" t="s">
        <v>140</v>
      </c>
      <c r="BE1078" s="228">
        <f>IF(N1078="základní",J1078,0)</f>
        <v>0</v>
      </c>
      <c r="BF1078" s="228">
        <f>IF(N1078="snížená",J1078,0)</f>
        <v>0</v>
      </c>
      <c r="BG1078" s="228">
        <f>IF(N1078="zákl. přenesená",J1078,0)</f>
        <v>0</v>
      </c>
      <c r="BH1078" s="228">
        <f>IF(N1078="sníž. přenesená",J1078,0)</f>
        <v>0</v>
      </c>
      <c r="BI1078" s="228">
        <f>IF(N1078="nulová",J1078,0)</f>
        <v>0</v>
      </c>
      <c r="BJ1078" s="17" t="s">
        <v>148</v>
      </c>
      <c r="BK1078" s="228">
        <f>ROUND(I1078*H1078,2)</f>
        <v>0</v>
      </c>
      <c r="BL1078" s="17" t="s">
        <v>447</v>
      </c>
      <c r="BM1078" s="227" t="s">
        <v>1306</v>
      </c>
    </row>
    <row r="1079" s="14" customFormat="1">
      <c r="A1079" s="14"/>
      <c r="B1079" s="240"/>
      <c r="C1079" s="241"/>
      <c r="D1079" s="231" t="s">
        <v>150</v>
      </c>
      <c r="E1079" s="242" t="s">
        <v>1</v>
      </c>
      <c r="F1079" s="243" t="s">
        <v>365</v>
      </c>
      <c r="G1079" s="241"/>
      <c r="H1079" s="244">
        <v>33</v>
      </c>
      <c r="I1079" s="245"/>
      <c r="J1079" s="241"/>
      <c r="K1079" s="241"/>
      <c r="L1079" s="246"/>
      <c r="M1079" s="247"/>
      <c r="N1079" s="248"/>
      <c r="O1079" s="248"/>
      <c r="P1079" s="248"/>
      <c r="Q1079" s="248"/>
      <c r="R1079" s="248"/>
      <c r="S1079" s="248"/>
      <c r="T1079" s="249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0" t="s">
        <v>150</v>
      </c>
      <c r="AU1079" s="250" t="s">
        <v>148</v>
      </c>
      <c r="AV1079" s="14" t="s">
        <v>148</v>
      </c>
      <c r="AW1079" s="14" t="s">
        <v>30</v>
      </c>
      <c r="AX1079" s="14" t="s">
        <v>81</v>
      </c>
      <c r="AY1079" s="250" t="s">
        <v>140</v>
      </c>
    </row>
    <row r="1080" s="14" customFormat="1">
      <c r="A1080" s="14"/>
      <c r="B1080" s="240"/>
      <c r="C1080" s="241"/>
      <c r="D1080" s="231" t="s">
        <v>150</v>
      </c>
      <c r="E1080" s="241"/>
      <c r="F1080" s="243" t="s">
        <v>1307</v>
      </c>
      <c r="G1080" s="241"/>
      <c r="H1080" s="244">
        <v>39.600000000000001</v>
      </c>
      <c r="I1080" s="245"/>
      <c r="J1080" s="241"/>
      <c r="K1080" s="241"/>
      <c r="L1080" s="246"/>
      <c r="M1080" s="247"/>
      <c r="N1080" s="248"/>
      <c r="O1080" s="248"/>
      <c r="P1080" s="248"/>
      <c r="Q1080" s="248"/>
      <c r="R1080" s="248"/>
      <c r="S1080" s="248"/>
      <c r="T1080" s="249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50" t="s">
        <v>150</v>
      </c>
      <c r="AU1080" s="250" t="s">
        <v>148</v>
      </c>
      <c r="AV1080" s="14" t="s">
        <v>148</v>
      </c>
      <c r="AW1080" s="14" t="s">
        <v>4</v>
      </c>
      <c r="AX1080" s="14" t="s">
        <v>81</v>
      </c>
      <c r="AY1080" s="250" t="s">
        <v>140</v>
      </c>
    </row>
    <row r="1081" s="2" customFormat="1" ht="24.15" customHeight="1">
      <c r="A1081" s="38"/>
      <c r="B1081" s="39"/>
      <c r="C1081" s="215" t="s">
        <v>1308</v>
      </c>
      <c r="D1081" s="215" t="s">
        <v>143</v>
      </c>
      <c r="E1081" s="216" t="s">
        <v>1309</v>
      </c>
      <c r="F1081" s="217" t="s">
        <v>1310</v>
      </c>
      <c r="G1081" s="218" t="s">
        <v>190</v>
      </c>
      <c r="H1081" s="219">
        <v>33</v>
      </c>
      <c r="I1081" s="220"/>
      <c r="J1081" s="221">
        <f>ROUND(I1081*H1081,2)</f>
        <v>0</v>
      </c>
      <c r="K1081" s="222"/>
      <c r="L1081" s="44"/>
      <c r="M1081" s="223" t="s">
        <v>1</v>
      </c>
      <c r="N1081" s="224" t="s">
        <v>39</v>
      </c>
      <c r="O1081" s="91"/>
      <c r="P1081" s="225">
        <f>O1081*H1081</f>
        <v>0</v>
      </c>
      <c r="Q1081" s="225">
        <v>0</v>
      </c>
      <c r="R1081" s="225">
        <f>Q1081*H1081</f>
        <v>0</v>
      </c>
      <c r="S1081" s="225">
        <v>0</v>
      </c>
      <c r="T1081" s="226">
        <f>S1081*H1081</f>
        <v>0</v>
      </c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R1081" s="227" t="s">
        <v>447</v>
      </c>
      <c r="AT1081" s="227" t="s">
        <v>143</v>
      </c>
      <c r="AU1081" s="227" t="s">
        <v>148</v>
      </c>
      <c r="AY1081" s="17" t="s">
        <v>140</v>
      </c>
      <c r="BE1081" s="228">
        <f>IF(N1081="základní",J1081,0)</f>
        <v>0</v>
      </c>
      <c r="BF1081" s="228">
        <f>IF(N1081="snížená",J1081,0)</f>
        <v>0</v>
      </c>
      <c r="BG1081" s="228">
        <f>IF(N1081="zákl. přenesená",J1081,0)</f>
        <v>0</v>
      </c>
      <c r="BH1081" s="228">
        <f>IF(N1081="sníž. přenesená",J1081,0)</f>
        <v>0</v>
      </c>
      <c r="BI1081" s="228">
        <f>IF(N1081="nulová",J1081,0)</f>
        <v>0</v>
      </c>
      <c r="BJ1081" s="17" t="s">
        <v>148</v>
      </c>
      <c r="BK1081" s="228">
        <f>ROUND(I1081*H1081,2)</f>
        <v>0</v>
      </c>
      <c r="BL1081" s="17" t="s">
        <v>447</v>
      </c>
      <c r="BM1081" s="227" t="s">
        <v>1311</v>
      </c>
    </row>
    <row r="1082" s="14" customFormat="1">
      <c r="A1082" s="14"/>
      <c r="B1082" s="240"/>
      <c r="C1082" s="241"/>
      <c r="D1082" s="231" t="s">
        <v>150</v>
      </c>
      <c r="E1082" s="242" t="s">
        <v>1</v>
      </c>
      <c r="F1082" s="243" t="s">
        <v>365</v>
      </c>
      <c r="G1082" s="241"/>
      <c r="H1082" s="244">
        <v>33</v>
      </c>
      <c r="I1082" s="245"/>
      <c r="J1082" s="241"/>
      <c r="K1082" s="241"/>
      <c r="L1082" s="246"/>
      <c r="M1082" s="247"/>
      <c r="N1082" s="248"/>
      <c r="O1082" s="248"/>
      <c r="P1082" s="248"/>
      <c r="Q1082" s="248"/>
      <c r="R1082" s="248"/>
      <c r="S1082" s="248"/>
      <c r="T1082" s="249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50" t="s">
        <v>150</v>
      </c>
      <c r="AU1082" s="250" t="s">
        <v>148</v>
      </c>
      <c r="AV1082" s="14" t="s">
        <v>148</v>
      </c>
      <c r="AW1082" s="14" t="s">
        <v>30</v>
      </c>
      <c r="AX1082" s="14" t="s">
        <v>81</v>
      </c>
      <c r="AY1082" s="250" t="s">
        <v>140</v>
      </c>
    </row>
    <row r="1083" s="2" customFormat="1" ht="24.15" customHeight="1">
      <c r="A1083" s="38"/>
      <c r="B1083" s="39"/>
      <c r="C1083" s="262" t="s">
        <v>1312</v>
      </c>
      <c r="D1083" s="262" t="s">
        <v>154</v>
      </c>
      <c r="E1083" s="263" t="s">
        <v>1313</v>
      </c>
      <c r="F1083" s="264" t="s">
        <v>1314</v>
      </c>
      <c r="G1083" s="265" t="s">
        <v>190</v>
      </c>
      <c r="H1083" s="266">
        <v>39.600000000000001</v>
      </c>
      <c r="I1083" s="267"/>
      <c r="J1083" s="268">
        <f>ROUND(I1083*H1083,2)</f>
        <v>0</v>
      </c>
      <c r="K1083" s="269"/>
      <c r="L1083" s="270"/>
      <c r="M1083" s="271" t="s">
        <v>1</v>
      </c>
      <c r="N1083" s="272" t="s">
        <v>39</v>
      </c>
      <c r="O1083" s="91"/>
      <c r="P1083" s="225">
        <f>O1083*H1083</f>
        <v>0</v>
      </c>
      <c r="Q1083" s="225">
        <v>6.0000000000000002E-05</v>
      </c>
      <c r="R1083" s="225">
        <f>Q1083*H1083</f>
        <v>0.0023760000000000001</v>
      </c>
      <c r="S1083" s="225">
        <v>0</v>
      </c>
      <c r="T1083" s="226">
        <f>S1083*H1083</f>
        <v>0</v>
      </c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R1083" s="227" t="s">
        <v>359</v>
      </c>
      <c r="AT1083" s="227" t="s">
        <v>154</v>
      </c>
      <c r="AU1083" s="227" t="s">
        <v>148</v>
      </c>
      <c r="AY1083" s="17" t="s">
        <v>140</v>
      </c>
      <c r="BE1083" s="228">
        <f>IF(N1083="základní",J1083,0)</f>
        <v>0</v>
      </c>
      <c r="BF1083" s="228">
        <f>IF(N1083="snížená",J1083,0)</f>
        <v>0</v>
      </c>
      <c r="BG1083" s="228">
        <f>IF(N1083="zákl. přenesená",J1083,0)</f>
        <v>0</v>
      </c>
      <c r="BH1083" s="228">
        <f>IF(N1083="sníž. přenesená",J1083,0)</f>
        <v>0</v>
      </c>
      <c r="BI1083" s="228">
        <f>IF(N1083="nulová",J1083,0)</f>
        <v>0</v>
      </c>
      <c r="BJ1083" s="17" t="s">
        <v>148</v>
      </c>
      <c r="BK1083" s="228">
        <f>ROUND(I1083*H1083,2)</f>
        <v>0</v>
      </c>
      <c r="BL1083" s="17" t="s">
        <v>447</v>
      </c>
      <c r="BM1083" s="227" t="s">
        <v>1315</v>
      </c>
    </row>
    <row r="1084" s="14" customFormat="1">
      <c r="A1084" s="14"/>
      <c r="B1084" s="240"/>
      <c r="C1084" s="241"/>
      <c r="D1084" s="231" t="s">
        <v>150</v>
      </c>
      <c r="E1084" s="242" t="s">
        <v>1</v>
      </c>
      <c r="F1084" s="243" t="s">
        <v>365</v>
      </c>
      <c r="G1084" s="241"/>
      <c r="H1084" s="244">
        <v>33</v>
      </c>
      <c r="I1084" s="245"/>
      <c r="J1084" s="241"/>
      <c r="K1084" s="241"/>
      <c r="L1084" s="246"/>
      <c r="M1084" s="247"/>
      <c r="N1084" s="248"/>
      <c r="O1084" s="248"/>
      <c r="P1084" s="248"/>
      <c r="Q1084" s="248"/>
      <c r="R1084" s="248"/>
      <c r="S1084" s="248"/>
      <c r="T1084" s="249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50" t="s">
        <v>150</v>
      </c>
      <c r="AU1084" s="250" t="s">
        <v>148</v>
      </c>
      <c r="AV1084" s="14" t="s">
        <v>148</v>
      </c>
      <c r="AW1084" s="14" t="s">
        <v>30</v>
      </c>
      <c r="AX1084" s="14" t="s">
        <v>81</v>
      </c>
      <c r="AY1084" s="250" t="s">
        <v>140</v>
      </c>
    </row>
    <row r="1085" s="14" customFormat="1">
      <c r="A1085" s="14"/>
      <c r="B1085" s="240"/>
      <c r="C1085" s="241"/>
      <c r="D1085" s="231" t="s">
        <v>150</v>
      </c>
      <c r="E1085" s="241"/>
      <c r="F1085" s="243" t="s">
        <v>1307</v>
      </c>
      <c r="G1085" s="241"/>
      <c r="H1085" s="244">
        <v>39.600000000000001</v>
      </c>
      <c r="I1085" s="245"/>
      <c r="J1085" s="241"/>
      <c r="K1085" s="241"/>
      <c r="L1085" s="246"/>
      <c r="M1085" s="247"/>
      <c r="N1085" s="248"/>
      <c r="O1085" s="248"/>
      <c r="P1085" s="248"/>
      <c r="Q1085" s="248"/>
      <c r="R1085" s="248"/>
      <c r="S1085" s="248"/>
      <c r="T1085" s="249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50" t="s">
        <v>150</v>
      </c>
      <c r="AU1085" s="250" t="s">
        <v>148</v>
      </c>
      <c r="AV1085" s="14" t="s">
        <v>148</v>
      </c>
      <c r="AW1085" s="14" t="s">
        <v>4</v>
      </c>
      <c r="AX1085" s="14" t="s">
        <v>81</v>
      </c>
      <c r="AY1085" s="250" t="s">
        <v>140</v>
      </c>
    </row>
    <row r="1086" s="2" customFormat="1" ht="21.75" customHeight="1">
      <c r="A1086" s="38"/>
      <c r="B1086" s="39"/>
      <c r="C1086" s="215" t="s">
        <v>1316</v>
      </c>
      <c r="D1086" s="215" t="s">
        <v>143</v>
      </c>
      <c r="E1086" s="216" t="s">
        <v>1317</v>
      </c>
      <c r="F1086" s="217" t="s">
        <v>1318</v>
      </c>
      <c r="G1086" s="218" t="s">
        <v>162</v>
      </c>
      <c r="H1086" s="219">
        <v>1</v>
      </c>
      <c r="I1086" s="220"/>
      <c r="J1086" s="221">
        <f>ROUND(I1086*H1086,2)</f>
        <v>0</v>
      </c>
      <c r="K1086" s="222"/>
      <c r="L1086" s="44"/>
      <c r="M1086" s="223" t="s">
        <v>1</v>
      </c>
      <c r="N1086" s="224" t="s">
        <v>39</v>
      </c>
      <c r="O1086" s="91"/>
      <c r="P1086" s="225">
        <f>O1086*H1086</f>
        <v>0</v>
      </c>
      <c r="Q1086" s="225">
        <v>0</v>
      </c>
      <c r="R1086" s="225">
        <f>Q1086*H1086</f>
        <v>0</v>
      </c>
      <c r="S1086" s="225">
        <v>0</v>
      </c>
      <c r="T1086" s="226">
        <f>S1086*H1086</f>
        <v>0</v>
      </c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R1086" s="227" t="s">
        <v>447</v>
      </c>
      <c r="AT1086" s="227" t="s">
        <v>143</v>
      </c>
      <c r="AU1086" s="227" t="s">
        <v>148</v>
      </c>
      <c r="AY1086" s="17" t="s">
        <v>140</v>
      </c>
      <c r="BE1086" s="228">
        <f>IF(N1086="základní",J1086,0)</f>
        <v>0</v>
      </c>
      <c r="BF1086" s="228">
        <f>IF(N1086="snížená",J1086,0)</f>
        <v>0</v>
      </c>
      <c r="BG1086" s="228">
        <f>IF(N1086="zákl. přenesená",J1086,0)</f>
        <v>0</v>
      </c>
      <c r="BH1086" s="228">
        <f>IF(N1086="sníž. přenesená",J1086,0)</f>
        <v>0</v>
      </c>
      <c r="BI1086" s="228">
        <f>IF(N1086="nulová",J1086,0)</f>
        <v>0</v>
      </c>
      <c r="BJ1086" s="17" t="s">
        <v>148</v>
      </c>
      <c r="BK1086" s="228">
        <f>ROUND(I1086*H1086,2)</f>
        <v>0</v>
      </c>
      <c r="BL1086" s="17" t="s">
        <v>447</v>
      </c>
      <c r="BM1086" s="227" t="s">
        <v>1319</v>
      </c>
    </row>
    <row r="1087" s="2" customFormat="1" ht="21.75" customHeight="1">
      <c r="A1087" s="38"/>
      <c r="B1087" s="39"/>
      <c r="C1087" s="215" t="s">
        <v>1320</v>
      </c>
      <c r="D1087" s="215" t="s">
        <v>143</v>
      </c>
      <c r="E1087" s="216" t="s">
        <v>1321</v>
      </c>
      <c r="F1087" s="217" t="s">
        <v>1322</v>
      </c>
      <c r="G1087" s="218" t="s">
        <v>162</v>
      </c>
      <c r="H1087" s="219">
        <v>1</v>
      </c>
      <c r="I1087" s="220"/>
      <c r="J1087" s="221">
        <f>ROUND(I1087*H1087,2)</f>
        <v>0</v>
      </c>
      <c r="K1087" s="222"/>
      <c r="L1087" s="44"/>
      <c r="M1087" s="223" t="s">
        <v>1</v>
      </c>
      <c r="N1087" s="224" t="s">
        <v>39</v>
      </c>
      <c r="O1087" s="91"/>
      <c r="P1087" s="225">
        <f>O1087*H1087</f>
        <v>0</v>
      </c>
      <c r="Q1087" s="225">
        <v>0</v>
      </c>
      <c r="R1087" s="225">
        <f>Q1087*H1087</f>
        <v>0</v>
      </c>
      <c r="S1087" s="225">
        <v>0.00029999999999999997</v>
      </c>
      <c r="T1087" s="226">
        <f>S1087*H1087</f>
        <v>0.00029999999999999997</v>
      </c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R1087" s="227" t="s">
        <v>447</v>
      </c>
      <c r="AT1087" s="227" t="s">
        <v>143</v>
      </c>
      <c r="AU1087" s="227" t="s">
        <v>148</v>
      </c>
      <c r="AY1087" s="17" t="s">
        <v>140</v>
      </c>
      <c r="BE1087" s="228">
        <f>IF(N1087="základní",J1087,0)</f>
        <v>0</v>
      </c>
      <c r="BF1087" s="228">
        <f>IF(N1087="snížená",J1087,0)</f>
        <v>0</v>
      </c>
      <c r="BG1087" s="228">
        <f>IF(N1087="zákl. přenesená",J1087,0)</f>
        <v>0</v>
      </c>
      <c r="BH1087" s="228">
        <f>IF(N1087="sníž. přenesená",J1087,0)</f>
        <v>0</v>
      </c>
      <c r="BI1087" s="228">
        <f>IF(N1087="nulová",J1087,0)</f>
        <v>0</v>
      </c>
      <c r="BJ1087" s="17" t="s">
        <v>148</v>
      </c>
      <c r="BK1087" s="228">
        <f>ROUND(I1087*H1087,2)</f>
        <v>0</v>
      </c>
      <c r="BL1087" s="17" t="s">
        <v>447</v>
      </c>
      <c r="BM1087" s="227" t="s">
        <v>1323</v>
      </c>
    </row>
    <row r="1088" s="13" customFormat="1">
      <c r="A1088" s="13"/>
      <c r="B1088" s="229"/>
      <c r="C1088" s="230"/>
      <c r="D1088" s="231" t="s">
        <v>150</v>
      </c>
      <c r="E1088" s="232" t="s">
        <v>1</v>
      </c>
      <c r="F1088" s="233" t="s">
        <v>1027</v>
      </c>
      <c r="G1088" s="230"/>
      <c r="H1088" s="232" t="s">
        <v>1</v>
      </c>
      <c r="I1088" s="234"/>
      <c r="J1088" s="230"/>
      <c r="K1088" s="230"/>
      <c r="L1088" s="235"/>
      <c r="M1088" s="236"/>
      <c r="N1088" s="237"/>
      <c r="O1088" s="237"/>
      <c r="P1088" s="237"/>
      <c r="Q1088" s="237"/>
      <c r="R1088" s="237"/>
      <c r="S1088" s="237"/>
      <c r="T1088" s="238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9" t="s">
        <v>150</v>
      </c>
      <c r="AU1088" s="239" t="s">
        <v>148</v>
      </c>
      <c r="AV1088" s="13" t="s">
        <v>81</v>
      </c>
      <c r="AW1088" s="13" t="s">
        <v>30</v>
      </c>
      <c r="AX1088" s="13" t="s">
        <v>73</v>
      </c>
      <c r="AY1088" s="239" t="s">
        <v>140</v>
      </c>
    </row>
    <row r="1089" s="14" customFormat="1">
      <c r="A1089" s="14"/>
      <c r="B1089" s="240"/>
      <c r="C1089" s="241"/>
      <c r="D1089" s="231" t="s">
        <v>150</v>
      </c>
      <c r="E1089" s="242" t="s">
        <v>1</v>
      </c>
      <c r="F1089" s="243" t="s">
        <v>81</v>
      </c>
      <c r="G1089" s="241"/>
      <c r="H1089" s="244">
        <v>1</v>
      </c>
      <c r="I1089" s="245"/>
      <c r="J1089" s="241"/>
      <c r="K1089" s="241"/>
      <c r="L1089" s="246"/>
      <c r="M1089" s="247"/>
      <c r="N1089" s="248"/>
      <c r="O1089" s="248"/>
      <c r="P1089" s="248"/>
      <c r="Q1089" s="248"/>
      <c r="R1089" s="248"/>
      <c r="S1089" s="248"/>
      <c r="T1089" s="249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50" t="s">
        <v>150</v>
      </c>
      <c r="AU1089" s="250" t="s">
        <v>148</v>
      </c>
      <c r="AV1089" s="14" t="s">
        <v>148</v>
      </c>
      <c r="AW1089" s="14" t="s">
        <v>30</v>
      </c>
      <c r="AX1089" s="14" t="s">
        <v>81</v>
      </c>
      <c r="AY1089" s="250" t="s">
        <v>140</v>
      </c>
    </row>
    <row r="1090" s="2" customFormat="1" ht="16.5" customHeight="1">
      <c r="A1090" s="38"/>
      <c r="B1090" s="39"/>
      <c r="C1090" s="262" t="s">
        <v>1324</v>
      </c>
      <c r="D1090" s="262" t="s">
        <v>154</v>
      </c>
      <c r="E1090" s="263" t="s">
        <v>1325</v>
      </c>
      <c r="F1090" s="264" t="s">
        <v>1326</v>
      </c>
      <c r="G1090" s="265" t="s">
        <v>162</v>
      </c>
      <c r="H1090" s="266">
        <v>1</v>
      </c>
      <c r="I1090" s="267"/>
      <c r="J1090" s="268">
        <f>ROUND(I1090*H1090,2)</f>
        <v>0</v>
      </c>
      <c r="K1090" s="269"/>
      <c r="L1090" s="270"/>
      <c r="M1090" s="271" t="s">
        <v>1</v>
      </c>
      <c r="N1090" s="272" t="s">
        <v>39</v>
      </c>
      <c r="O1090" s="91"/>
      <c r="P1090" s="225">
        <f>O1090*H1090</f>
        <v>0</v>
      </c>
      <c r="Q1090" s="225">
        <v>0.00044999999999999999</v>
      </c>
      <c r="R1090" s="225">
        <f>Q1090*H1090</f>
        <v>0.00044999999999999999</v>
      </c>
      <c r="S1090" s="225">
        <v>0</v>
      </c>
      <c r="T1090" s="226">
        <f>S1090*H1090</f>
        <v>0</v>
      </c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R1090" s="227" t="s">
        <v>359</v>
      </c>
      <c r="AT1090" s="227" t="s">
        <v>154</v>
      </c>
      <c r="AU1090" s="227" t="s">
        <v>148</v>
      </c>
      <c r="AY1090" s="17" t="s">
        <v>140</v>
      </c>
      <c r="BE1090" s="228">
        <f>IF(N1090="základní",J1090,0)</f>
        <v>0</v>
      </c>
      <c r="BF1090" s="228">
        <f>IF(N1090="snížená",J1090,0)</f>
        <v>0</v>
      </c>
      <c r="BG1090" s="228">
        <f>IF(N1090="zákl. přenesená",J1090,0)</f>
        <v>0</v>
      </c>
      <c r="BH1090" s="228">
        <f>IF(N1090="sníž. přenesená",J1090,0)</f>
        <v>0</v>
      </c>
      <c r="BI1090" s="228">
        <f>IF(N1090="nulová",J1090,0)</f>
        <v>0</v>
      </c>
      <c r="BJ1090" s="17" t="s">
        <v>148</v>
      </c>
      <c r="BK1090" s="228">
        <f>ROUND(I1090*H1090,2)</f>
        <v>0</v>
      </c>
      <c r="BL1090" s="17" t="s">
        <v>447</v>
      </c>
      <c r="BM1090" s="227" t="s">
        <v>1327</v>
      </c>
    </row>
    <row r="1091" s="2" customFormat="1" ht="16.5" customHeight="1">
      <c r="A1091" s="38"/>
      <c r="B1091" s="39"/>
      <c r="C1091" s="215" t="s">
        <v>1328</v>
      </c>
      <c r="D1091" s="215" t="s">
        <v>143</v>
      </c>
      <c r="E1091" s="216" t="s">
        <v>1329</v>
      </c>
      <c r="F1091" s="217" t="s">
        <v>1330</v>
      </c>
      <c r="G1091" s="218" t="s">
        <v>162</v>
      </c>
      <c r="H1091" s="219">
        <v>4</v>
      </c>
      <c r="I1091" s="220"/>
      <c r="J1091" s="221">
        <f>ROUND(I1091*H1091,2)</f>
        <v>0</v>
      </c>
      <c r="K1091" s="222"/>
      <c r="L1091" s="44"/>
      <c r="M1091" s="223" t="s">
        <v>1</v>
      </c>
      <c r="N1091" s="224" t="s">
        <v>39</v>
      </c>
      <c r="O1091" s="91"/>
      <c r="P1091" s="225">
        <f>O1091*H1091</f>
        <v>0</v>
      </c>
      <c r="Q1091" s="225">
        <v>0</v>
      </c>
      <c r="R1091" s="225">
        <f>Q1091*H1091</f>
        <v>0</v>
      </c>
      <c r="S1091" s="225">
        <v>0</v>
      </c>
      <c r="T1091" s="226">
        <f>S1091*H1091</f>
        <v>0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227" t="s">
        <v>528</v>
      </c>
      <c r="AT1091" s="227" t="s">
        <v>143</v>
      </c>
      <c r="AU1091" s="227" t="s">
        <v>148</v>
      </c>
      <c r="AY1091" s="17" t="s">
        <v>140</v>
      </c>
      <c r="BE1091" s="228">
        <f>IF(N1091="základní",J1091,0)</f>
        <v>0</v>
      </c>
      <c r="BF1091" s="228">
        <f>IF(N1091="snížená",J1091,0)</f>
        <v>0</v>
      </c>
      <c r="BG1091" s="228">
        <f>IF(N1091="zákl. přenesená",J1091,0)</f>
        <v>0</v>
      </c>
      <c r="BH1091" s="228">
        <f>IF(N1091="sníž. přenesená",J1091,0)</f>
        <v>0</v>
      </c>
      <c r="BI1091" s="228">
        <f>IF(N1091="nulová",J1091,0)</f>
        <v>0</v>
      </c>
      <c r="BJ1091" s="17" t="s">
        <v>148</v>
      </c>
      <c r="BK1091" s="228">
        <f>ROUND(I1091*H1091,2)</f>
        <v>0</v>
      </c>
      <c r="BL1091" s="17" t="s">
        <v>528</v>
      </c>
      <c r="BM1091" s="227" t="s">
        <v>1331</v>
      </c>
    </row>
    <row r="1092" s="14" customFormat="1">
      <c r="A1092" s="14"/>
      <c r="B1092" s="240"/>
      <c r="C1092" s="241"/>
      <c r="D1092" s="231" t="s">
        <v>150</v>
      </c>
      <c r="E1092" s="242" t="s">
        <v>1</v>
      </c>
      <c r="F1092" s="243" t="s">
        <v>147</v>
      </c>
      <c r="G1092" s="241"/>
      <c r="H1092" s="244">
        <v>4</v>
      </c>
      <c r="I1092" s="245"/>
      <c r="J1092" s="241"/>
      <c r="K1092" s="241"/>
      <c r="L1092" s="246"/>
      <c r="M1092" s="247"/>
      <c r="N1092" s="248"/>
      <c r="O1092" s="248"/>
      <c r="P1092" s="248"/>
      <c r="Q1092" s="248"/>
      <c r="R1092" s="248"/>
      <c r="S1092" s="248"/>
      <c r="T1092" s="249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50" t="s">
        <v>150</v>
      </c>
      <c r="AU1092" s="250" t="s">
        <v>148</v>
      </c>
      <c r="AV1092" s="14" t="s">
        <v>148</v>
      </c>
      <c r="AW1092" s="14" t="s">
        <v>30</v>
      </c>
      <c r="AX1092" s="14" t="s">
        <v>81</v>
      </c>
      <c r="AY1092" s="250" t="s">
        <v>140</v>
      </c>
    </row>
    <row r="1093" s="2" customFormat="1" ht="24.15" customHeight="1">
      <c r="A1093" s="38"/>
      <c r="B1093" s="39"/>
      <c r="C1093" s="262" t="s">
        <v>1332</v>
      </c>
      <c r="D1093" s="262" t="s">
        <v>154</v>
      </c>
      <c r="E1093" s="263" t="s">
        <v>1333</v>
      </c>
      <c r="F1093" s="264" t="s">
        <v>1334</v>
      </c>
      <c r="G1093" s="265" t="s">
        <v>162</v>
      </c>
      <c r="H1093" s="266">
        <v>4</v>
      </c>
      <c r="I1093" s="267"/>
      <c r="J1093" s="268">
        <f>ROUND(I1093*H1093,2)</f>
        <v>0</v>
      </c>
      <c r="K1093" s="269"/>
      <c r="L1093" s="270"/>
      <c r="M1093" s="271" t="s">
        <v>1</v>
      </c>
      <c r="N1093" s="272" t="s">
        <v>39</v>
      </c>
      <c r="O1093" s="91"/>
      <c r="P1093" s="225">
        <f>O1093*H1093</f>
        <v>0</v>
      </c>
      <c r="Q1093" s="225">
        <v>0.00010000000000000001</v>
      </c>
      <c r="R1093" s="225">
        <f>Q1093*H1093</f>
        <v>0.00040000000000000002</v>
      </c>
      <c r="S1093" s="225">
        <v>0</v>
      </c>
      <c r="T1093" s="226">
        <f>S1093*H1093</f>
        <v>0</v>
      </c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R1093" s="227" t="s">
        <v>826</v>
      </c>
      <c r="AT1093" s="227" t="s">
        <v>154</v>
      </c>
      <c r="AU1093" s="227" t="s">
        <v>148</v>
      </c>
      <c r="AY1093" s="17" t="s">
        <v>140</v>
      </c>
      <c r="BE1093" s="228">
        <f>IF(N1093="základní",J1093,0)</f>
        <v>0</v>
      </c>
      <c r="BF1093" s="228">
        <f>IF(N1093="snížená",J1093,0)</f>
        <v>0</v>
      </c>
      <c r="BG1093" s="228">
        <f>IF(N1093="zákl. přenesená",J1093,0)</f>
        <v>0</v>
      </c>
      <c r="BH1093" s="228">
        <f>IF(N1093="sníž. přenesená",J1093,0)</f>
        <v>0</v>
      </c>
      <c r="BI1093" s="228">
        <f>IF(N1093="nulová",J1093,0)</f>
        <v>0</v>
      </c>
      <c r="BJ1093" s="17" t="s">
        <v>148</v>
      </c>
      <c r="BK1093" s="228">
        <f>ROUND(I1093*H1093,2)</f>
        <v>0</v>
      </c>
      <c r="BL1093" s="17" t="s">
        <v>826</v>
      </c>
      <c r="BM1093" s="227" t="s">
        <v>1335</v>
      </c>
    </row>
    <row r="1094" s="14" customFormat="1">
      <c r="A1094" s="14"/>
      <c r="B1094" s="240"/>
      <c r="C1094" s="241"/>
      <c r="D1094" s="231" t="s">
        <v>150</v>
      </c>
      <c r="E1094" s="242" t="s">
        <v>1</v>
      </c>
      <c r="F1094" s="243" t="s">
        <v>147</v>
      </c>
      <c r="G1094" s="241"/>
      <c r="H1094" s="244">
        <v>4</v>
      </c>
      <c r="I1094" s="245"/>
      <c r="J1094" s="241"/>
      <c r="K1094" s="241"/>
      <c r="L1094" s="246"/>
      <c r="M1094" s="247"/>
      <c r="N1094" s="248"/>
      <c r="O1094" s="248"/>
      <c r="P1094" s="248"/>
      <c r="Q1094" s="248"/>
      <c r="R1094" s="248"/>
      <c r="S1094" s="248"/>
      <c r="T1094" s="249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50" t="s">
        <v>150</v>
      </c>
      <c r="AU1094" s="250" t="s">
        <v>148</v>
      </c>
      <c r="AV1094" s="14" t="s">
        <v>148</v>
      </c>
      <c r="AW1094" s="14" t="s">
        <v>30</v>
      </c>
      <c r="AX1094" s="14" t="s">
        <v>81</v>
      </c>
      <c r="AY1094" s="250" t="s">
        <v>140</v>
      </c>
    </row>
    <row r="1095" s="2" customFormat="1" ht="21.75" customHeight="1">
      <c r="A1095" s="38"/>
      <c r="B1095" s="39"/>
      <c r="C1095" s="262" t="s">
        <v>1336</v>
      </c>
      <c r="D1095" s="262" t="s">
        <v>154</v>
      </c>
      <c r="E1095" s="263" t="s">
        <v>1337</v>
      </c>
      <c r="F1095" s="264" t="s">
        <v>1338</v>
      </c>
      <c r="G1095" s="265" t="s">
        <v>162</v>
      </c>
      <c r="H1095" s="266">
        <v>4</v>
      </c>
      <c r="I1095" s="267"/>
      <c r="J1095" s="268">
        <f>ROUND(I1095*H1095,2)</f>
        <v>0</v>
      </c>
      <c r="K1095" s="269"/>
      <c r="L1095" s="270"/>
      <c r="M1095" s="271" t="s">
        <v>1</v>
      </c>
      <c r="N1095" s="272" t="s">
        <v>39</v>
      </c>
      <c r="O1095" s="91"/>
      <c r="P1095" s="225">
        <f>O1095*H1095</f>
        <v>0</v>
      </c>
      <c r="Q1095" s="225">
        <v>0.00010000000000000001</v>
      </c>
      <c r="R1095" s="225">
        <f>Q1095*H1095</f>
        <v>0.00040000000000000002</v>
      </c>
      <c r="S1095" s="225">
        <v>0</v>
      </c>
      <c r="T1095" s="226">
        <f>S1095*H1095</f>
        <v>0</v>
      </c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R1095" s="227" t="s">
        <v>826</v>
      </c>
      <c r="AT1095" s="227" t="s">
        <v>154</v>
      </c>
      <c r="AU1095" s="227" t="s">
        <v>148</v>
      </c>
      <c r="AY1095" s="17" t="s">
        <v>140</v>
      </c>
      <c r="BE1095" s="228">
        <f>IF(N1095="základní",J1095,0)</f>
        <v>0</v>
      </c>
      <c r="BF1095" s="228">
        <f>IF(N1095="snížená",J1095,0)</f>
        <v>0</v>
      </c>
      <c r="BG1095" s="228">
        <f>IF(N1095="zákl. přenesená",J1095,0)</f>
        <v>0</v>
      </c>
      <c r="BH1095" s="228">
        <f>IF(N1095="sníž. přenesená",J1095,0)</f>
        <v>0</v>
      </c>
      <c r="BI1095" s="228">
        <f>IF(N1095="nulová",J1095,0)</f>
        <v>0</v>
      </c>
      <c r="BJ1095" s="17" t="s">
        <v>148</v>
      </c>
      <c r="BK1095" s="228">
        <f>ROUND(I1095*H1095,2)</f>
        <v>0</v>
      </c>
      <c r="BL1095" s="17" t="s">
        <v>826</v>
      </c>
      <c r="BM1095" s="227" t="s">
        <v>1339</v>
      </c>
    </row>
    <row r="1096" s="14" customFormat="1">
      <c r="A1096" s="14"/>
      <c r="B1096" s="240"/>
      <c r="C1096" s="241"/>
      <c r="D1096" s="231" t="s">
        <v>150</v>
      </c>
      <c r="E1096" s="242" t="s">
        <v>1</v>
      </c>
      <c r="F1096" s="243" t="s">
        <v>147</v>
      </c>
      <c r="G1096" s="241"/>
      <c r="H1096" s="244">
        <v>4</v>
      </c>
      <c r="I1096" s="245"/>
      <c r="J1096" s="241"/>
      <c r="K1096" s="241"/>
      <c r="L1096" s="246"/>
      <c r="M1096" s="247"/>
      <c r="N1096" s="248"/>
      <c r="O1096" s="248"/>
      <c r="P1096" s="248"/>
      <c r="Q1096" s="248"/>
      <c r="R1096" s="248"/>
      <c r="S1096" s="248"/>
      <c r="T1096" s="249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50" t="s">
        <v>150</v>
      </c>
      <c r="AU1096" s="250" t="s">
        <v>148</v>
      </c>
      <c r="AV1096" s="14" t="s">
        <v>148</v>
      </c>
      <c r="AW1096" s="14" t="s">
        <v>30</v>
      </c>
      <c r="AX1096" s="14" t="s">
        <v>81</v>
      </c>
      <c r="AY1096" s="250" t="s">
        <v>140</v>
      </c>
    </row>
    <row r="1097" s="2" customFormat="1" ht="16.5" customHeight="1">
      <c r="A1097" s="38"/>
      <c r="B1097" s="39"/>
      <c r="C1097" s="215" t="s">
        <v>1340</v>
      </c>
      <c r="D1097" s="215" t="s">
        <v>143</v>
      </c>
      <c r="E1097" s="216" t="s">
        <v>1341</v>
      </c>
      <c r="F1097" s="217" t="s">
        <v>1342</v>
      </c>
      <c r="G1097" s="218" t="s">
        <v>162</v>
      </c>
      <c r="H1097" s="219">
        <v>4</v>
      </c>
      <c r="I1097" s="220"/>
      <c r="J1097" s="221">
        <f>ROUND(I1097*H1097,2)</f>
        <v>0</v>
      </c>
      <c r="K1097" s="222"/>
      <c r="L1097" s="44"/>
      <c r="M1097" s="223" t="s">
        <v>1</v>
      </c>
      <c r="N1097" s="224" t="s">
        <v>39</v>
      </c>
      <c r="O1097" s="91"/>
      <c r="P1097" s="225">
        <f>O1097*H1097</f>
        <v>0</v>
      </c>
      <c r="Q1097" s="225">
        <v>0</v>
      </c>
      <c r="R1097" s="225">
        <f>Q1097*H1097</f>
        <v>0</v>
      </c>
      <c r="S1097" s="225">
        <v>0</v>
      </c>
      <c r="T1097" s="226">
        <f>S1097*H1097</f>
        <v>0</v>
      </c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R1097" s="227" t="s">
        <v>447</v>
      </c>
      <c r="AT1097" s="227" t="s">
        <v>143</v>
      </c>
      <c r="AU1097" s="227" t="s">
        <v>148</v>
      </c>
      <c r="AY1097" s="17" t="s">
        <v>140</v>
      </c>
      <c r="BE1097" s="228">
        <f>IF(N1097="základní",J1097,0)</f>
        <v>0</v>
      </c>
      <c r="BF1097" s="228">
        <f>IF(N1097="snížená",J1097,0)</f>
        <v>0</v>
      </c>
      <c r="BG1097" s="228">
        <f>IF(N1097="zákl. přenesená",J1097,0)</f>
        <v>0</v>
      </c>
      <c r="BH1097" s="228">
        <f>IF(N1097="sníž. přenesená",J1097,0)</f>
        <v>0</v>
      </c>
      <c r="BI1097" s="228">
        <f>IF(N1097="nulová",J1097,0)</f>
        <v>0</v>
      </c>
      <c r="BJ1097" s="17" t="s">
        <v>148</v>
      </c>
      <c r="BK1097" s="228">
        <f>ROUND(I1097*H1097,2)</f>
        <v>0</v>
      </c>
      <c r="BL1097" s="17" t="s">
        <v>447</v>
      </c>
      <c r="BM1097" s="227" t="s">
        <v>1343</v>
      </c>
    </row>
    <row r="1098" s="14" customFormat="1">
      <c r="A1098" s="14"/>
      <c r="B1098" s="240"/>
      <c r="C1098" s="241"/>
      <c r="D1098" s="231" t="s">
        <v>150</v>
      </c>
      <c r="E1098" s="242" t="s">
        <v>1</v>
      </c>
      <c r="F1098" s="243" t="s">
        <v>147</v>
      </c>
      <c r="G1098" s="241"/>
      <c r="H1098" s="244">
        <v>4</v>
      </c>
      <c r="I1098" s="245"/>
      <c r="J1098" s="241"/>
      <c r="K1098" s="241"/>
      <c r="L1098" s="246"/>
      <c r="M1098" s="247"/>
      <c r="N1098" s="248"/>
      <c r="O1098" s="248"/>
      <c r="P1098" s="248"/>
      <c r="Q1098" s="248"/>
      <c r="R1098" s="248"/>
      <c r="S1098" s="248"/>
      <c r="T1098" s="249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50" t="s">
        <v>150</v>
      </c>
      <c r="AU1098" s="250" t="s">
        <v>148</v>
      </c>
      <c r="AV1098" s="14" t="s">
        <v>148</v>
      </c>
      <c r="AW1098" s="14" t="s">
        <v>30</v>
      </c>
      <c r="AX1098" s="14" t="s">
        <v>73</v>
      </c>
      <c r="AY1098" s="250" t="s">
        <v>140</v>
      </c>
    </row>
    <row r="1099" s="15" customFormat="1">
      <c r="A1099" s="15"/>
      <c r="B1099" s="251"/>
      <c r="C1099" s="252"/>
      <c r="D1099" s="231" t="s">
        <v>150</v>
      </c>
      <c r="E1099" s="253" t="s">
        <v>1</v>
      </c>
      <c r="F1099" s="254" t="s">
        <v>153</v>
      </c>
      <c r="G1099" s="252"/>
      <c r="H1099" s="255">
        <v>4</v>
      </c>
      <c r="I1099" s="256"/>
      <c r="J1099" s="252"/>
      <c r="K1099" s="252"/>
      <c r="L1099" s="257"/>
      <c r="M1099" s="258"/>
      <c r="N1099" s="259"/>
      <c r="O1099" s="259"/>
      <c r="P1099" s="259"/>
      <c r="Q1099" s="259"/>
      <c r="R1099" s="259"/>
      <c r="S1099" s="259"/>
      <c r="T1099" s="260"/>
      <c r="U1099" s="15"/>
      <c r="V1099" s="15"/>
      <c r="W1099" s="15"/>
      <c r="X1099" s="15"/>
      <c r="Y1099" s="15"/>
      <c r="Z1099" s="15"/>
      <c r="AA1099" s="15"/>
      <c r="AB1099" s="15"/>
      <c r="AC1099" s="15"/>
      <c r="AD1099" s="15"/>
      <c r="AE1099" s="15"/>
      <c r="AT1099" s="261" t="s">
        <v>150</v>
      </c>
      <c r="AU1099" s="261" t="s">
        <v>148</v>
      </c>
      <c r="AV1099" s="15" t="s">
        <v>147</v>
      </c>
      <c r="AW1099" s="15" t="s">
        <v>30</v>
      </c>
      <c r="AX1099" s="15" t="s">
        <v>81</v>
      </c>
      <c r="AY1099" s="261" t="s">
        <v>140</v>
      </c>
    </row>
    <row r="1100" s="2" customFormat="1" ht="24.15" customHeight="1">
      <c r="A1100" s="38"/>
      <c r="B1100" s="39"/>
      <c r="C1100" s="262" t="s">
        <v>1344</v>
      </c>
      <c r="D1100" s="262" t="s">
        <v>154</v>
      </c>
      <c r="E1100" s="263" t="s">
        <v>1345</v>
      </c>
      <c r="F1100" s="264" t="s">
        <v>1346</v>
      </c>
      <c r="G1100" s="265" t="s">
        <v>162</v>
      </c>
      <c r="H1100" s="266">
        <v>4</v>
      </c>
      <c r="I1100" s="267"/>
      <c r="J1100" s="268">
        <f>ROUND(I1100*H1100,2)</f>
        <v>0</v>
      </c>
      <c r="K1100" s="269"/>
      <c r="L1100" s="270"/>
      <c r="M1100" s="271" t="s">
        <v>1</v>
      </c>
      <c r="N1100" s="272" t="s">
        <v>39</v>
      </c>
      <c r="O1100" s="91"/>
      <c r="P1100" s="225">
        <f>O1100*H1100</f>
        <v>0</v>
      </c>
      <c r="Q1100" s="225">
        <v>0.00014999999999999999</v>
      </c>
      <c r="R1100" s="225">
        <f>Q1100*H1100</f>
        <v>0.00059999999999999995</v>
      </c>
      <c r="S1100" s="225">
        <v>0</v>
      </c>
      <c r="T1100" s="226">
        <f>S1100*H1100</f>
        <v>0</v>
      </c>
      <c r="U1100" s="38"/>
      <c r="V1100" s="38"/>
      <c r="W1100" s="38"/>
      <c r="X1100" s="38"/>
      <c r="Y1100" s="38"/>
      <c r="Z1100" s="38"/>
      <c r="AA1100" s="38"/>
      <c r="AB1100" s="38"/>
      <c r="AC1100" s="38"/>
      <c r="AD1100" s="38"/>
      <c r="AE1100" s="38"/>
      <c r="AR1100" s="227" t="s">
        <v>359</v>
      </c>
      <c r="AT1100" s="227" t="s">
        <v>154</v>
      </c>
      <c r="AU1100" s="227" t="s">
        <v>148</v>
      </c>
      <c r="AY1100" s="17" t="s">
        <v>140</v>
      </c>
      <c r="BE1100" s="228">
        <f>IF(N1100="základní",J1100,0)</f>
        <v>0</v>
      </c>
      <c r="BF1100" s="228">
        <f>IF(N1100="snížená",J1100,0)</f>
        <v>0</v>
      </c>
      <c r="BG1100" s="228">
        <f>IF(N1100="zákl. přenesená",J1100,0)</f>
        <v>0</v>
      </c>
      <c r="BH1100" s="228">
        <f>IF(N1100="sníž. přenesená",J1100,0)</f>
        <v>0</v>
      </c>
      <c r="BI1100" s="228">
        <f>IF(N1100="nulová",J1100,0)</f>
        <v>0</v>
      </c>
      <c r="BJ1100" s="17" t="s">
        <v>148</v>
      </c>
      <c r="BK1100" s="228">
        <f>ROUND(I1100*H1100,2)</f>
        <v>0</v>
      </c>
      <c r="BL1100" s="17" t="s">
        <v>447</v>
      </c>
      <c r="BM1100" s="227" t="s">
        <v>1347</v>
      </c>
    </row>
    <row r="1101" s="14" customFormat="1">
      <c r="A1101" s="14"/>
      <c r="B1101" s="240"/>
      <c r="C1101" s="241"/>
      <c r="D1101" s="231" t="s">
        <v>150</v>
      </c>
      <c r="E1101" s="242" t="s">
        <v>1</v>
      </c>
      <c r="F1101" s="243" t="s">
        <v>147</v>
      </c>
      <c r="G1101" s="241"/>
      <c r="H1101" s="244">
        <v>4</v>
      </c>
      <c r="I1101" s="245"/>
      <c r="J1101" s="241"/>
      <c r="K1101" s="241"/>
      <c r="L1101" s="246"/>
      <c r="M1101" s="247"/>
      <c r="N1101" s="248"/>
      <c r="O1101" s="248"/>
      <c r="P1101" s="248"/>
      <c r="Q1101" s="248"/>
      <c r="R1101" s="248"/>
      <c r="S1101" s="248"/>
      <c r="T1101" s="249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50" t="s">
        <v>150</v>
      </c>
      <c r="AU1101" s="250" t="s">
        <v>148</v>
      </c>
      <c r="AV1101" s="14" t="s">
        <v>148</v>
      </c>
      <c r="AW1101" s="14" t="s">
        <v>30</v>
      </c>
      <c r="AX1101" s="14" t="s">
        <v>81</v>
      </c>
      <c r="AY1101" s="250" t="s">
        <v>140</v>
      </c>
    </row>
    <row r="1102" s="2" customFormat="1" ht="16.5" customHeight="1">
      <c r="A1102" s="38"/>
      <c r="B1102" s="39"/>
      <c r="C1102" s="262" t="s">
        <v>1348</v>
      </c>
      <c r="D1102" s="262" t="s">
        <v>154</v>
      </c>
      <c r="E1102" s="263" t="s">
        <v>1349</v>
      </c>
      <c r="F1102" s="264" t="s">
        <v>1350</v>
      </c>
      <c r="G1102" s="265" t="s">
        <v>1351</v>
      </c>
      <c r="H1102" s="266">
        <v>1</v>
      </c>
      <c r="I1102" s="267"/>
      <c r="J1102" s="268">
        <f>ROUND(I1102*H1102,2)</f>
        <v>0</v>
      </c>
      <c r="K1102" s="269"/>
      <c r="L1102" s="270"/>
      <c r="M1102" s="271" t="s">
        <v>1</v>
      </c>
      <c r="N1102" s="272" t="s">
        <v>39</v>
      </c>
      <c r="O1102" s="91"/>
      <c r="P1102" s="225">
        <f>O1102*H1102</f>
        <v>0</v>
      </c>
      <c r="Q1102" s="225">
        <v>0</v>
      </c>
      <c r="R1102" s="225">
        <f>Q1102*H1102</f>
        <v>0</v>
      </c>
      <c r="S1102" s="225">
        <v>0</v>
      </c>
      <c r="T1102" s="226">
        <f>S1102*H1102</f>
        <v>0</v>
      </c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R1102" s="227" t="s">
        <v>359</v>
      </c>
      <c r="AT1102" s="227" t="s">
        <v>154</v>
      </c>
      <c r="AU1102" s="227" t="s">
        <v>148</v>
      </c>
      <c r="AY1102" s="17" t="s">
        <v>140</v>
      </c>
      <c r="BE1102" s="228">
        <f>IF(N1102="základní",J1102,0)</f>
        <v>0</v>
      </c>
      <c r="BF1102" s="228">
        <f>IF(N1102="snížená",J1102,0)</f>
        <v>0</v>
      </c>
      <c r="BG1102" s="228">
        <f>IF(N1102="zákl. přenesená",J1102,0)</f>
        <v>0</v>
      </c>
      <c r="BH1102" s="228">
        <f>IF(N1102="sníž. přenesená",J1102,0)</f>
        <v>0</v>
      </c>
      <c r="BI1102" s="228">
        <f>IF(N1102="nulová",J1102,0)</f>
        <v>0</v>
      </c>
      <c r="BJ1102" s="17" t="s">
        <v>148</v>
      </c>
      <c r="BK1102" s="228">
        <f>ROUND(I1102*H1102,2)</f>
        <v>0</v>
      </c>
      <c r="BL1102" s="17" t="s">
        <v>447</v>
      </c>
      <c r="BM1102" s="227" t="s">
        <v>1352</v>
      </c>
    </row>
    <row r="1103" s="14" customFormat="1">
      <c r="A1103" s="14"/>
      <c r="B1103" s="240"/>
      <c r="C1103" s="241"/>
      <c r="D1103" s="231" t="s">
        <v>150</v>
      </c>
      <c r="E1103" s="242" t="s">
        <v>1</v>
      </c>
      <c r="F1103" s="243" t="s">
        <v>81</v>
      </c>
      <c r="G1103" s="241"/>
      <c r="H1103" s="244">
        <v>1</v>
      </c>
      <c r="I1103" s="245"/>
      <c r="J1103" s="241"/>
      <c r="K1103" s="241"/>
      <c r="L1103" s="246"/>
      <c r="M1103" s="247"/>
      <c r="N1103" s="248"/>
      <c r="O1103" s="248"/>
      <c r="P1103" s="248"/>
      <c r="Q1103" s="248"/>
      <c r="R1103" s="248"/>
      <c r="S1103" s="248"/>
      <c r="T1103" s="249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50" t="s">
        <v>150</v>
      </c>
      <c r="AU1103" s="250" t="s">
        <v>148</v>
      </c>
      <c r="AV1103" s="14" t="s">
        <v>148</v>
      </c>
      <c r="AW1103" s="14" t="s">
        <v>30</v>
      </c>
      <c r="AX1103" s="14" t="s">
        <v>81</v>
      </c>
      <c r="AY1103" s="250" t="s">
        <v>140</v>
      </c>
    </row>
    <row r="1104" s="2" customFormat="1" ht="24.15" customHeight="1">
      <c r="A1104" s="38"/>
      <c r="B1104" s="39"/>
      <c r="C1104" s="215" t="s">
        <v>1353</v>
      </c>
      <c r="D1104" s="215" t="s">
        <v>143</v>
      </c>
      <c r="E1104" s="216" t="s">
        <v>1354</v>
      </c>
      <c r="F1104" s="217" t="s">
        <v>1355</v>
      </c>
      <c r="G1104" s="218" t="s">
        <v>146</v>
      </c>
      <c r="H1104" s="219">
        <v>0.012</v>
      </c>
      <c r="I1104" s="220"/>
      <c r="J1104" s="221">
        <f>ROUND(I1104*H1104,2)</f>
        <v>0</v>
      </c>
      <c r="K1104" s="222"/>
      <c r="L1104" s="44"/>
      <c r="M1104" s="223" t="s">
        <v>1</v>
      </c>
      <c r="N1104" s="224" t="s">
        <v>39</v>
      </c>
      <c r="O1104" s="91"/>
      <c r="P1104" s="225">
        <f>O1104*H1104</f>
        <v>0</v>
      </c>
      <c r="Q1104" s="225">
        <v>0</v>
      </c>
      <c r="R1104" s="225">
        <f>Q1104*H1104</f>
        <v>0</v>
      </c>
      <c r="S1104" s="225">
        <v>0</v>
      </c>
      <c r="T1104" s="226">
        <f>S1104*H1104</f>
        <v>0</v>
      </c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R1104" s="227" t="s">
        <v>447</v>
      </c>
      <c r="AT1104" s="227" t="s">
        <v>143</v>
      </c>
      <c r="AU1104" s="227" t="s">
        <v>148</v>
      </c>
      <c r="AY1104" s="17" t="s">
        <v>140</v>
      </c>
      <c r="BE1104" s="228">
        <f>IF(N1104="základní",J1104,0)</f>
        <v>0</v>
      </c>
      <c r="BF1104" s="228">
        <f>IF(N1104="snížená",J1104,0)</f>
        <v>0</v>
      </c>
      <c r="BG1104" s="228">
        <f>IF(N1104="zákl. přenesená",J1104,0)</f>
        <v>0</v>
      </c>
      <c r="BH1104" s="228">
        <f>IF(N1104="sníž. přenesená",J1104,0)</f>
        <v>0</v>
      </c>
      <c r="BI1104" s="228">
        <f>IF(N1104="nulová",J1104,0)</f>
        <v>0</v>
      </c>
      <c r="BJ1104" s="17" t="s">
        <v>148</v>
      </c>
      <c r="BK1104" s="228">
        <f>ROUND(I1104*H1104,2)</f>
        <v>0</v>
      </c>
      <c r="BL1104" s="17" t="s">
        <v>447</v>
      </c>
      <c r="BM1104" s="227" t="s">
        <v>1356</v>
      </c>
    </row>
    <row r="1105" s="2" customFormat="1" ht="24.15" customHeight="1">
      <c r="A1105" s="38"/>
      <c r="B1105" s="39"/>
      <c r="C1105" s="215" t="s">
        <v>1357</v>
      </c>
      <c r="D1105" s="215" t="s">
        <v>143</v>
      </c>
      <c r="E1105" s="216" t="s">
        <v>1358</v>
      </c>
      <c r="F1105" s="217" t="s">
        <v>1359</v>
      </c>
      <c r="G1105" s="218" t="s">
        <v>146</v>
      </c>
      <c r="H1105" s="219">
        <v>0.024</v>
      </c>
      <c r="I1105" s="220"/>
      <c r="J1105" s="221">
        <f>ROUND(I1105*H1105,2)</f>
        <v>0</v>
      </c>
      <c r="K1105" s="222"/>
      <c r="L1105" s="44"/>
      <c r="M1105" s="223" t="s">
        <v>1</v>
      </c>
      <c r="N1105" s="224" t="s">
        <v>39</v>
      </c>
      <c r="O1105" s="91"/>
      <c r="P1105" s="225">
        <f>O1105*H1105</f>
        <v>0</v>
      </c>
      <c r="Q1105" s="225">
        <v>0</v>
      </c>
      <c r="R1105" s="225">
        <f>Q1105*H1105</f>
        <v>0</v>
      </c>
      <c r="S1105" s="225">
        <v>0</v>
      </c>
      <c r="T1105" s="226">
        <f>S1105*H1105</f>
        <v>0</v>
      </c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R1105" s="227" t="s">
        <v>447</v>
      </c>
      <c r="AT1105" s="227" t="s">
        <v>143</v>
      </c>
      <c r="AU1105" s="227" t="s">
        <v>148</v>
      </c>
      <c r="AY1105" s="17" t="s">
        <v>140</v>
      </c>
      <c r="BE1105" s="228">
        <f>IF(N1105="základní",J1105,0)</f>
        <v>0</v>
      </c>
      <c r="BF1105" s="228">
        <f>IF(N1105="snížená",J1105,0)</f>
        <v>0</v>
      </c>
      <c r="BG1105" s="228">
        <f>IF(N1105="zákl. přenesená",J1105,0)</f>
        <v>0</v>
      </c>
      <c r="BH1105" s="228">
        <f>IF(N1105="sníž. přenesená",J1105,0)</f>
        <v>0</v>
      </c>
      <c r="BI1105" s="228">
        <f>IF(N1105="nulová",J1105,0)</f>
        <v>0</v>
      </c>
      <c r="BJ1105" s="17" t="s">
        <v>148</v>
      </c>
      <c r="BK1105" s="228">
        <f>ROUND(I1105*H1105,2)</f>
        <v>0</v>
      </c>
      <c r="BL1105" s="17" t="s">
        <v>447</v>
      </c>
      <c r="BM1105" s="227" t="s">
        <v>1360</v>
      </c>
    </row>
    <row r="1106" s="14" customFormat="1">
      <c r="A1106" s="14"/>
      <c r="B1106" s="240"/>
      <c r="C1106" s="241"/>
      <c r="D1106" s="231" t="s">
        <v>150</v>
      </c>
      <c r="E1106" s="241"/>
      <c r="F1106" s="243" t="s">
        <v>961</v>
      </c>
      <c r="G1106" s="241"/>
      <c r="H1106" s="244">
        <v>0.024</v>
      </c>
      <c r="I1106" s="245"/>
      <c r="J1106" s="241"/>
      <c r="K1106" s="241"/>
      <c r="L1106" s="246"/>
      <c r="M1106" s="247"/>
      <c r="N1106" s="248"/>
      <c r="O1106" s="248"/>
      <c r="P1106" s="248"/>
      <c r="Q1106" s="248"/>
      <c r="R1106" s="248"/>
      <c r="S1106" s="248"/>
      <c r="T1106" s="249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0" t="s">
        <v>150</v>
      </c>
      <c r="AU1106" s="250" t="s">
        <v>148</v>
      </c>
      <c r="AV1106" s="14" t="s">
        <v>148</v>
      </c>
      <c r="AW1106" s="14" t="s">
        <v>4</v>
      </c>
      <c r="AX1106" s="14" t="s">
        <v>81</v>
      </c>
      <c r="AY1106" s="250" t="s">
        <v>140</v>
      </c>
    </row>
    <row r="1107" s="12" customFormat="1" ht="22.8" customHeight="1">
      <c r="A1107" s="12"/>
      <c r="B1107" s="199"/>
      <c r="C1107" s="200"/>
      <c r="D1107" s="201" t="s">
        <v>72</v>
      </c>
      <c r="E1107" s="213" t="s">
        <v>1361</v>
      </c>
      <c r="F1107" s="213" t="s">
        <v>1362</v>
      </c>
      <c r="G1107" s="200"/>
      <c r="H1107" s="200"/>
      <c r="I1107" s="203"/>
      <c r="J1107" s="214">
        <f>BK1107</f>
        <v>0</v>
      </c>
      <c r="K1107" s="200"/>
      <c r="L1107" s="205"/>
      <c r="M1107" s="206"/>
      <c r="N1107" s="207"/>
      <c r="O1107" s="207"/>
      <c r="P1107" s="208">
        <f>SUM(P1108:P1123)</f>
        <v>0</v>
      </c>
      <c r="Q1107" s="207"/>
      <c r="R1107" s="208">
        <f>SUM(R1108:R1123)</f>
        <v>0.0026700000000000001</v>
      </c>
      <c r="S1107" s="207"/>
      <c r="T1107" s="209">
        <f>SUM(T1108:T1123)</f>
        <v>0.0115</v>
      </c>
      <c r="U1107" s="12"/>
      <c r="V1107" s="12"/>
      <c r="W1107" s="12"/>
      <c r="X1107" s="12"/>
      <c r="Y1107" s="12"/>
      <c r="Z1107" s="12"/>
      <c r="AA1107" s="12"/>
      <c r="AB1107" s="12"/>
      <c r="AC1107" s="12"/>
      <c r="AD1107" s="12"/>
      <c r="AE1107" s="12"/>
      <c r="AR1107" s="210" t="s">
        <v>148</v>
      </c>
      <c r="AT1107" s="211" t="s">
        <v>72</v>
      </c>
      <c r="AU1107" s="211" t="s">
        <v>81</v>
      </c>
      <c r="AY1107" s="210" t="s">
        <v>140</v>
      </c>
      <c r="BK1107" s="212">
        <f>SUM(BK1108:BK1123)</f>
        <v>0</v>
      </c>
    </row>
    <row r="1108" s="2" customFormat="1" ht="24.15" customHeight="1">
      <c r="A1108" s="38"/>
      <c r="B1108" s="39"/>
      <c r="C1108" s="215" t="s">
        <v>1363</v>
      </c>
      <c r="D1108" s="215" t="s">
        <v>143</v>
      </c>
      <c r="E1108" s="216" t="s">
        <v>1364</v>
      </c>
      <c r="F1108" s="217" t="s">
        <v>1365</v>
      </c>
      <c r="G1108" s="218" t="s">
        <v>162</v>
      </c>
      <c r="H1108" s="219">
        <v>1</v>
      </c>
      <c r="I1108" s="220"/>
      <c r="J1108" s="221">
        <f>ROUND(I1108*H1108,2)</f>
        <v>0</v>
      </c>
      <c r="K1108" s="222"/>
      <c r="L1108" s="44"/>
      <c r="M1108" s="223" t="s">
        <v>1</v>
      </c>
      <c r="N1108" s="224" t="s">
        <v>39</v>
      </c>
      <c r="O1108" s="91"/>
      <c r="P1108" s="225">
        <f>O1108*H1108</f>
        <v>0</v>
      </c>
      <c r="Q1108" s="225">
        <v>0</v>
      </c>
      <c r="R1108" s="225">
        <f>Q1108*H1108</f>
        <v>0</v>
      </c>
      <c r="S1108" s="225">
        <v>0</v>
      </c>
      <c r="T1108" s="226">
        <f>S1108*H1108</f>
        <v>0</v>
      </c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R1108" s="227" t="s">
        <v>447</v>
      </c>
      <c r="AT1108" s="227" t="s">
        <v>143</v>
      </c>
      <c r="AU1108" s="227" t="s">
        <v>148</v>
      </c>
      <c r="AY1108" s="17" t="s">
        <v>140</v>
      </c>
      <c r="BE1108" s="228">
        <f>IF(N1108="základní",J1108,0)</f>
        <v>0</v>
      </c>
      <c r="BF1108" s="228">
        <f>IF(N1108="snížená",J1108,0)</f>
        <v>0</v>
      </c>
      <c r="BG1108" s="228">
        <f>IF(N1108="zákl. přenesená",J1108,0)</f>
        <v>0</v>
      </c>
      <c r="BH1108" s="228">
        <f>IF(N1108="sníž. přenesená",J1108,0)</f>
        <v>0</v>
      </c>
      <c r="BI1108" s="228">
        <f>IF(N1108="nulová",J1108,0)</f>
        <v>0</v>
      </c>
      <c r="BJ1108" s="17" t="s">
        <v>148</v>
      </c>
      <c r="BK1108" s="228">
        <f>ROUND(I1108*H1108,2)</f>
        <v>0</v>
      </c>
      <c r="BL1108" s="17" t="s">
        <v>447</v>
      </c>
      <c r="BM1108" s="227" t="s">
        <v>1366</v>
      </c>
    </row>
    <row r="1109" s="13" customFormat="1">
      <c r="A1109" s="13"/>
      <c r="B1109" s="229"/>
      <c r="C1109" s="230"/>
      <c r="D1109" s="231" t="s">
        <v>150</v>
      </c>
      <c r="E1109" s="232" t="s">
        <v>1</v>
      </c>
      <c r="F1109" s="233" t="s">
        <v>217</v>
      </c>
      <c r="G1109" s="230"/>
      <c r="H1109" s="232" t="s">
        <v>1</v>
      </c>
      <c r="I1109" s="234"/>
      <c r="J1109" s="230"/>
      <c r="K1109" s="230"/>
      <c r="L1109" s="235"/>
      <c r="M1109" s="236"/>
      <c r="N1109" s="237"/>
      <c r="O1109" s="237"/>
      <c r="P1109" s="237"/>
      <c r="Q1109" s="237"/>
      <c r="R1109" s="237"/>
      <c r="S1109" s="237"/>
      <c r="T1109" s="238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39" t="s">
        <v>150</v>
      </c>
      <c r="AU1109" s="239" t="s">
        <v>148</v>
      </c>
      <c r="AV1109" s="13" t="s">
        <v>81</v>
      </c>
      <c r="AW1109" s="13" t="s">
        <v>30</v>
      </c>
      <c r="AX1109" s="13" t="s">
        <v>73</v>
      </c>
      <c r="AY1109" s="239" t="s">
        <v>140</v>
      </c>
    </row>
    <row r="1110" s="14" customFormat="1">
      <c r="A1110" s="14"/>
      <c r="B1110" s="240"/>
      <c r="C1110" s="241"/>
      <c r="D1110" s="231" t="s">
        <v>150</v>
      </c>
      <c r="E1110" s="242" t="s">
        <v>1</v>
      </c>
      <c r="F1110" s="243" t="s">
        <v>81</v>
      </c>
      <c r="G1110" s="241"/>
      <c r="H1110" s="244">
        <v>1</v>
      </c>
      <c r="I1110" s="245"/>
      <c r="J1110" s="241"/>
      <c r="K1110" s="241"/>
      <c r="L1110" s="246"/>
      <c r="M1110" s="247"/>
      <c r="N1110" s="248"/>
      <c r="O1110" s="248"/>
      <c r="P1110" s="248"/>
      <c r="Q1110" s="248"/>
      <c r="R1110" s="248"/>
      <c r="S1110" s="248"/>
      <c r="T1110" s="249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50" t="s">
        <v>150</v>
      </c>
      <c r="AU1110" s="250" t="s">
        <v>148</v>
      </c>
      <c r="AV1110" s="14" t="s">
        <v>148</v>
      </c>
      <c r="AW1110" s="14" t="s">
        <v>30</v>
      </c>
      <c r="AX1110" s="14" t="s">
        <v>81</v>
      </c>
      <c r="AY1110" s="250" t="s">
        <v>140</v>
      </c>
    </row>
    <row r="1111" s="2" customFormat="1" ht="16.5" customHeight="1">
      <c r="A1111" s="38"/>
      <c r="B1111" s="39"/>
      <c r="C1111" s="262" t="s">
        <v>1367</v>
      </c>
      <c r="D1111" s="262" t="s">
        <v>154</v>
      </c>
      <c r="E1111" s="263" t="s">
        <v>1368</v>
      </c>
      <c r="F1111" s="264" t="s">
        <v>1369</v>
      </c>
      <c r="G1111" s="265" t="s">
        <v>162</v>
      </c>
      <c r="H1111" s="266">
        <v>1</v>
      </c>
      <c r="I1111" s="267"/>
      <c r="J1111" s="268">
        <f>ROUND(I1111*H1111,2)</f>
        <v>0</v>
      </c>
      <c r="K1111" s="269"/>
      <c r="L1111" s="270"/>
      <c r="M1111" s="271" t="s">
        <v>1</v>
      </c>
      <c r="N1111" s="272" t="s">
        <v>39</v>
      </c>
      <c r="O1111" s="91"/>
      <c r="P1111" s="225">
        <f>O1111*H1111</f>
        <v>0</v>
      </c>
      <c r="Q1111" s="225">
        <v>0.00079000000000000001</v>
      </c>
      <c r="R1111" s="225">
        <f>Q1111*H1111</f>
        <v>0.00079000000000000001</v>
      </c>
      <c r="S1111" s="225">
        <v>0</v>
      </c>
      <c r="T1111" s="226">
        <f>S1111*H1111</f>
        <v>0</v>
      </c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R1111" s="227" t="s">
        <v>359</v>
      </c>
      <c r="AT1111" s="227" t="s">
        <v>154</v>
      </c>
      <c r="AU1111" s="227" t="s">
        <v>148</v>
      </c>
      <c r="AY1111" s="17" t="s">
        <v>140</v>
      </c>
      <c r="BE1111" s="228">
        <f>IF(N1111="základní",J1111,0)</f>
        <v>0</v>
      </c>
      <c r="BF1111" s="228">
        <f>IF(N1111="snížená",J1111,0)</f>
        <v>0</v>
      </c>
      <c r="BG1111" s="228">
        <f>IF(N1111="zákl. přenesená",J1111,0)</f>
        <v>0</v>
      </c>
      <c r="BH1111" s="228">
        <f>IF(N1111="sníž. přenesená",J1111,0)</f>
        <v>0</v>
      </c>
      <c r="BI1111" s="228">
        <f>IF(N1111="nulová",J1111,0)</f>
        <v>0</v>
      </c>
      <c r="BJ1111" s="17" t="s">
        <v>148</v>
      </c>
      <c r="BK1111" s="228">
        <f>ROUND(I1111*H1111,2)</f>
        <v>0</v>
      </c>
      <c r="BL1111" s="17" t="s">
        <v>447</v>
      </c>
      <c r="BM1111" s="227" t="s">
        <v>1370</v>
      </c>
    </row>
    <row r="1112" s="14" customFormat="1">
      <c r="A1112" s="14"/>
      <c r="B1112" s="240"/>
      <c r="C1112" s="241"/>
      <c r="D1112" s="231" t="s">
        <v>150</v>
      </c>
      <c r="E1112" s="242" t="s">
        <v>1</v>
      </c>
      <c r="F1112" s="243" t="s">
        <v>81</v>
      </c>
      <c r="G1112" s="241"/>
      <c r="H1112" s="244">
        <v>1</v>
      </c>
      <c r="I1112" s="245"/>
      <c r="J1112" s="241"/>
      <c r="K1112" s="241"/>
      <c r="L1112" s="246"/>
      <c r="M1112" s="247"/>
      <c r="N1112" s="248"/>
      <c r="O1112" s="248"/>
      <c r="P1112" s="248"/>
      <c r="Q1112" s="248"/>
      <c r="R1112" s="248"/>
      <c r="S1112" s="248"/>
      <c r="T1112" s="249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50" t="s">
        <v>150</v>
      </c>
      <c r="AU1112" s="250" t="s">
        <v>148</v>
      </c>
      <c r="AV1112" s="14" t="s">
        <v>148</v>
      </c>
      <c r="AW1112" s="14" t="s">
        <v>30</v>
      </c>
      <c r="AX1112" s="14" t="s">
        <v>81</v>
      </c>
      <c r="AY1112" s="250" t="s">
        <v>140</v>
      </c>
    </row>
    <row r="1113" s="2" customFormat="1" ht="24.15" customHeight="1">
      <c r="A1113" s="38"/>
      <c r="B1113" s="39"/>
      <c r="C1113" s="215" t="s">
        <v>1371</v>
      </c>
      <c r="D1113" s="215" t="s">
        <v>143</v>
      </c>
      <c r="E1113" s="216" t="s">
        <v>1372</v>
      </c>
      <c r="F1113" s="217" t="s">
        <v>1373</v>
      </c>
      <c r="G1113" s="218" t="s">
        <v>162</v>
      </c>
      <c r="H1113" s="219">
        <v>2</v>
      </c>
      <c r="I1113" s="220"/>
      <c r="J1113" s="221">
        <f>ROUND(I1113*H1113,2)</f>
        <v>0</v>
      </c>
      <c r="K1113" s="222"/>
      <c r="L1113" s="44"/>
      <c r="M1113" s="223" t="s">
        <v>1</v>
      </c>
      <c r="N1113" s="224" t="s">
        <v>39</v>
      </c>
      <c r="O1113" s="91"/>
      <c r="P1113" s="225">
        <f>O1113*H1113</f>
        <v>0</v>
      </c>
      <c r="Q1113" s="225">
        <v>0</v>
      </c>
      <c r="R1113" s="225">
        <f>Q1113*H1113</f>
        <v>0</v>
      </c>
      <c r="S1113" s="225">
        <v>0.002</v>
      </c>
      <c r="T1113" s="226">
        <f>S1113*H1113</f>
        <v>0.0040000000000000001</v>
      </c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R1113" s="227" t="s">
        <v>447</v>
      </c>
      <c r="AT1113" s="227" t="s">
        <v>143</v>
      </c>
      <c r="AU1113" s="227" t="s">
        <v>148</v>
      </c>
      <c r="AY1113" s="17" t="s">
        <v>140</v>
      </c>
      <c r="BE1113" s="228">
        <f>IF(N1113="základní",J1113,0)</f>
        <v>0</v>
      </c>
      <c r="BF1113" s="228">
        <f>IF(N1113="snížená",J1113,0)</f>
        <v>0</v>
      </c>
      <c r="BG1113" s="228">
        <f>IF(N1113="zákl. přenesená",J1113,0)</f>
        <v>0</v>
      </c>
      <c r="BH1113" s="228">
        <f>IF(N1113="sníž. přenesená",J1113,0)</f>
        <v>0</v>
      </c>
      <c r="BI1113" s="228">
        <f>IF(N1113="nulová",J1113,0)</f>
        <v>0</v>
      </c>
      <c r="BJ1113" s="17" t="s">
        <v>148</v>
      </c>
      <c r="BK1113" s="228">
        <f>ROUND(I1113*H1113,2)</f>
        <v>0</v>
      </c>
      <c r="BL1113" s="17" t="s">
        <v>447</v>
      </c>
      <c r="BM1113" s="227" t="s">
        <v>1374</v>
      </c>
    </row>
    <row r="1114" s="13" customFormat="1">
      <c r="A1114" s="13"/>
      <c r="B1114" s="229"/>
      <c r="C1114" s="230"/>
      <c r="D1114" s="231" t="s">
        <v>150</v>
      </c>
      <c r="E1114" s="232" t="s">
        <v>1</v>
      </c>
      <c r="F1114" s="233" t="s">
        <v>312</v>
      </c>
      <c r="G1114" s="230"/>
      <c r="H1114" s="232" t="s">
        <v>1</v>
      </c>
      <c r="I1114" s="234"/>
      <c r="J1114" s="230"/>
      <c r="K1114" s="230"/>
      <c r="L1114" s="235"/>
      <c r="M1114" s="236"/>
      <c r="N1114" s="237"/>
      <c r="O1114" s="237"/>
      <c r="P1114" s="237"/>
      <c r="Q1114" s="237"/>
      <c r="R1114" s="237"/>
      <c r="S1114" s="237"/>
      <c r="T1114" s="238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39" t="s">
        <v>150</v>
      </c>
      <c r="AU1114" s="239" t="s">
        <v>148</v>
      </c>
      <c r="AV1114" s="13" t="s">
        <v>81</v>
      </c>
      <c r="AW1114" s="13" t="s">
        <v>30</v>
      </c>
      <c r="AX1114" s="13" t="s">
        <v>73</v>
      </c>
      <c r="AY1114" s="239" t="s">
        <v>140</v>
      </c>
    </row>
    <row r="1115" s="14" customFormat="1">
      <c r="A1115" s="14"/>
      <c r="B1115" s="240"/>
      <c r="C1115" s="241"/>
      <c r="D1115" s="231" t="s">
        <v>150</v>
      </c>
      <c r="E1115" s="242" t="s">
        <v>1</v>
      </c>
      <c r="F1115" s="243" t="s">
        <v>562</v>
      </c>
      <c r="G1115" s="241"/>
      <c r="H1115" s="244">
        <v>2</v>
      </c>
      <c r="I1115" s="245"/>
      <c r="J1115" s="241"/>
      <c r="K1115" s="241"/>
      <c r="L1115" s="246"/>
      <c r="M1115" s="247"/>
      <c r="N1115" s="248"/>
      <c r="O1115" s="248"/>
      <c r="P1115" s="248"/>
      <c r="Q1115" s="248"/>
      <c r="R1115" s="248"/>
      <c r="S1115" s="248"/>
      <c r="T1115" s="249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50" t="s">
        <v>150</v>
      </c>
      <c r="AU1115" s="250" t="s">
        <v>148</v>
      </c>
      <c r="AV1115" s="14" t="s">
        <v>148</v>
      </c>
      <c r="AW1115" s="14" t="s">
        <v>30</v>
      </c>
      <c r="AX1115" s="14" t="s">
        <v>81</v>
      </c>
      <c r="AY1115" s="250" t="s">
        <v>140</v>
      </c>
    </row>
    <row r="1116" s="2" customFormat="1" ht="24.15" customHeight="1">
      <c r="A1116" s="38"/>
      <c r="B1116" s="39"/>
      <c r="C1116" s="215" t="s">
        <v>1375</v>
      </c>
      <c r="D1116" s="215" t="s">
        <v>143</v>
      </c>
      <c r="E1116" s="216" t="s">
        <v>1376</v>
      </c>
      <c r="F1116" s="217" t="s">
        <v>1377</v>
      </c>
      <c r="G1116" s="218" t="s">
        <v>162</v>
      </c>
      <c r="H1116" s="219">
        <v>1</v>
      </c>
      <c r="I1116" s="220"/>
      <c r="J1116" s="221">
        <f>ROUND(I1116*H1116,2)</f>
        <v>0</v>
      </c>
      <c r="K1116" s="222"/>
      <c r="L1116" s="44"/>
      <c r="M1116" s="223" t="s">
        <v>1</v>
      </c>
      <c r="N1116" s="224" t="s">
        <v>39</v>
      </c>
      <c r="O1116" s="91"/>
      <c r="P1116" s="225">
        <f>O1116*H1116</f>
        <v>0</v>
      </c>
      <c r="Q1116" s="225">
        <v>0</v>
      </c>
      <c r="R1116" s="225">
        <f>Q1116*H1116</f>
        <v>0</v>
      </c>
      <c r="S1116" s="225">
        <v>0</v>
      </c>
      <c r="T1116" s="226">
        <f>S1116*H1116</f>
        <v>0</v>
      </c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R1116" s="227" t="s">
        <v>447</v>
      </c>
      <c r="AT1116" s="227" t="s">
        <v>143</v>
      </c>
      <c r="AU1116" s="227" t="s">
        <v>148</v>
      </c>
      <c r="AY1116" s="17" t="s">
        <v>140</v>
      </c>
      <c r="BE1116" s="228">
        <f>IF(N1116="základní",J1116,0)</f>
        <v>0</v>
      </c>
      <c r="BF1116" s="228">
        <f>IF(N1116="snížená",J1116,0)</f>
        <v>0</v>
      </c>
      <c r="BG1116" s="228">
        <f>IF(N1116="zákl. přenesená",J1116,0)</f>
        <v>0</v>
      </c>
      <c r="BH1116" s="228">
        <f>IF(N1116="sníž. přenesená",J1116,0)</f>
        <v>0</v>
      </c>
      <c r="BI1116" s="228">
        <f>IF(N1116="nulová",J1116,0)</f>
        <v>0</v>
      </c>
      <c r="BJ1116" s="17" t="s">
        <v>148</v>
      </c>
      <c r="BK1116" s="228">
        <f>ROUND(I1116*H1116,2)</f>
        <v>0</v>
      </c>
      <c r="BL1116" s="17" t="s">
        <v>447</v>
      </c>
      <c r="BM1116" s="227" t="s">
        <v>1378</v>
      </c>
    </row>
    <row r="1117" s="13" customFormat="1">
      <c r="A1117" s="13"/>
      <c r="B1117" s="229"/>
      <c r="C1117" s="230"/>
      <c r="D1117" s="231" t="s">
        <v>150</v>
      </c>
      <c r="E1117" s="232" t="s">
        <v>1</v>
      </c>
      <c r="F1117" s="233" t="s">
        <v>1379</v>
      </c>
      <c r="G1117" s="230"/>
      <c r="H1117" s="232" t="s">
        <v>1</v>
      </c>
      <c r="I1117" s="234"/>
      <c r="J1117" s="230"/>
      <c r="K1117" s="230"/>
      <c r="L1117" s="235"/>
      <c r="M1117" s="236"/>
      <c r="N1117" s="237"/>
      <c r="O1117" s="237"/>
      <c r="P1117" s="237"/>
      <c r="Q1117" s="237"/>
      <c r="R1117" s="237"/>
      <c r="S1117" s="237"/>
      <c r="T1117" s="238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39" t="s">
        <v>150</v>
      </c>
      <c r="AU1117" s="239" t="s">
        <v>148</v>
      </c>
      <c r="AV1117" s="13" t="s">
        <v>81</v>
      </c>
      <c r="AW1117" s="13" t="s">
        <v>30</v>
      </c>
      <c r="AX1117" s="13" t="s">
        <v>73</v>
      </c>
      <c r="AY1117" s="239" t="s">
        <v>140</v>
      </c>
    </row>
    <row r="1118" s="14" customFormat="1">
      <c r="A1118" s="14"/>
      <c r="B1118" s="240"/>
      <c r="C1118" s="241"/>
      <c r="D1118" s="231" t="s">
        <v>150</v>
      </c>
      <c r="E1118" s="242" t="s">
        <v>1</v>
      </c>
      <c r="F1118" s="243" t="s">
        <v>81</v>
      </c>
      <c r="G1118" s="241"/>
      <c r="H1118" s="244">
        <v>1</v>
      </c>
      <c r="I1118" s="245"/>
      <c r="J1118" s="241"/>
      <c r="K1118" s="241"/>
      <c r="L1118" s="246"/>
      <c r="M1118" s="247"/>
      <c r="N1118" s="248"/>
      <c r="O1118" s="248"/>
      <c r="P1118" s="248"/>
      <c r="Q1118" s="248"/>
      <c r="R1118" s="248"/>
      <c r="S1118" s="248"/>
      <c r="T1118" s="249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50" t="s">
        <v>150</v>
      </c>
      <c r="AU1118" s="250" t="s">
        <v>148</v>
      </c>
      <c r="AV1118" s="14" t="s">
        <v>148</v>
      </c>
      <c r="AW1118" s="14" t="s">
        <v>30</v>
      </c>
      <c r="AX1118" s="14" t="s">
        <v>81</v>
      </c>
      <c r="AY1118" s="250" t="s">
        <v>140</v>
      </c>
    </row>
    <row r="1119" s="2" customFormat="1" ht="16.5" customHeight="1">
      <c r="A1119" s="38"/>
      <c r="B1119" s="39"/>
      <c r="C1119" s="262" t="s">
        <v>1380</v>
      </c>
      <c r="D1119" s="262" t="s">
        <v>154</v>
      </c>
      <c r="E1119" s="263" t="s">
        <v>1381</v>
      </c>
      <c r="F1119" s="264" t="s">
        <v>1382</v>
      </c>
      <c r="G1119" s="265" t="s">
        <v>162</v>
      </c>
      <c r="H1119" s="266">
        <v>1</v>
      </c>
      <c r="I1119" s="267"/>
      <c r="J1119" s="268">
        <f>ROUND(I1119*H1119,2)</f>
        <v>0</v>
      </c>
      <c r="K1119" s="269"/>
      <c r="L1119" s="270"/>
      <c r="M1119" s="271" t="s">
        <v>1</v>
      </c>
      <c r="N1119" s="272" t="s">
        <v>39</v>
      </c>
      <c r="O1119" s="91"/>
      <c r="P1119" s="225">
        <f>O1119*H1119</f>
        <v>0</v>
      </c>
      <c r="Q1119" s="225">
        <v>0.0018799999999999999</v>
      </c>
      <c r="R1119" s="225">
        <f>Q1119*H1119</f>
        <v>0.0018799999999999999</v>
      </c>
      <c r="S1119" s="225">
        <v>0</v>
      </c>
      <c r="T1119" s="226">
        <f>S1119*H1119</f>
        <v>0</v>
      </c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R1119" s="227" t="s">
        <v>157</v>
      </c>
      <c r="AT1119" s="227" t="s">
        <v>154</v>
      </c>
      <c r="AU1119" s="227" t="s">
        <v>148</v>
      </c>
      <c r="AY1119" s="17" t="s">
        <v>140</v>
      </c>
      <c r="BE1119" s="228">
        <f>IF(N1119="základní",J1119,0)</f>
        <v>0</v>
      </c>
      <c r="BF1119" s="228">
        <f>IF(N1119="snížená",J1119,0)</f>
        <v>0</v>
      </c>
      <c r="BG1119" s="228">
        <f>IF(N1119="zákl. přenesená",J1119,0)</f>
        <v>0</v>
      </c>
      <c r="BH1119" s="228">
        <f>IF(N1119="sníž. přenesená",J1119,0)</f>
        <v>0</v>
      </c>
      <c r="BI1119" s="228">
        <f>IF(N1119="nulová",J1119,0)</f>
        <v>0</v>
      </c>
      <c r="BJ1119" s="17" t="s">
        <v>148</v>
      </c>
      <c r="BK1119" s="228">
        <f>ROUND(I1119*H1119,2)</f>
        <v>0</v>
      </c>
      <c r="BL1119" s="17" t="s">
        <v>147</v>
      </c>
      <c r="BM1119" s="227" t="s">
        <v>1383</v>
      </c>
    </row>
    <row r="1120" s="13" customFormat="1">
      <c r="A1120" s="13"/>
      <c r="B1120" s="229"/>
      <c r="C1120" s="230"/>
      <c r="D1120" s="231" t="s">
        <v>150</v>
      </c>
      <c r="E1120" s="232" t="s">
        <v>1</v>
      </c>
      <c r="F1120" s="233" t="s">
        <v>1379</v>
      </c>
      <c r="G1120" s="230"/>
      <c r="H1120" s="232" t="s">
        <v>1</v>
      </c>
      <c r="I1120" s="234"/>
      <c r="J1120" s="230"/>
      <c r="K1120" s="230"/>
      <c r="L1120" s="235"/>
      <c r="M1120" s="236"/>
      <c r="N1120" s="237"/>
      <c r="O1120" s="237"/>
      <c r="P1120" s="237"/>
      <c r="Q1120" s="237"/>
      <c r="R1120" s="237"/>
      <c r="S1120" s="237"/>
      <c r="T1120" s="238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39" t="s">
        <v>150</v>
      </c>
      <c r="AU1120" s="239" t="s">
        <v>148</v>
      </c>
      <c r="AV1120" s="13" t="s">
        <v>81</v>
      </c>
      <c r="AW1120" s="13" t="s">
        <v>30</v>
      </c>
      <c r="AX1120" s="13" t="s">
        <v>73</v>
      </c>
      <c r="AY1120" s="239" t="s">
        <v>140</v>
      </c>
    </row>
    <row r="1121" s="14" customFormat="1">
      <c r="A1121" s="14"/>
      <c r="B1121" s="240"/>
      <c r="C1121" s="241"/>
      <c r="D1121" s="231" t="s">
        <v>150</v>
      </c>
      <c r="E1121" s="242" t="s">
        <v>1</v>
      </c>
      <c r="F1121" s="243" t="s">
        <v>81</v>
      </c>
      <c r="G1121" s="241"/>
      <c r="H1121" s="244">
        <v>1</v>
      </c>
      <c r="I1121" s="245"/>
      <c r="J1121" s="241"/>
      <c r="K1121" s="241"/>
      <c r="L1121" s="246"/>
      <c r="M1121" s="247"/>
      <c r="N1121" s="248"/>
      <c r="O1121" s="248"/>
      <c r="P1121" s="248"/>
      <c r="Q1121" s="248"/>
      <c r="R1121" s="248"/>
      <c r="S1121" s="248"/>
      <c r="T1121" s="249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50" t="s">
        <v>150</v>
      </c>
      <c r="AU1121" s="250" t="s">
        <v>148</v>
      </c>
      <c r="AV1121" s="14" t="s">
        <v>148</v>
      </c>
      <c r="AW1121" s="14" t="s">
        <v>30</v>
      </c>
      <c r="AX1121" s="14" t="s">
        <v>81</v>
      </c>
      <c r="AY1121" s="250" t="s">
        <v>140</v>
      </c>
    </row>
    <row r="1122" s="2" customFormat="1" ht="24.15" customHeight="1">
      <c r="A1122" s="38"/>
      <c r="B1122" s="39"/>
      <c r="C1122" s="215" t="s">
        <v>1384</v>
      </c>
      <c r="D1122" s="215" t="s">
        <v>143</v>
      </c>
      <c r="E1122" s="216" t="s">
        <v>1385</v>
      </c>
      <c r="F1122" s="217" t="s">
        <v>1386</v>
      </c>
      <c r="G1122" s="218" t="s">
        <v>162</v>
      </c>
      <c r="H1122" s="219">
        <v>1</v>
      </c>
      <c r="I1122" s="220"/>
      <c r="J1122" s="221">
        <f>ROUND(I1122*H1122,2)</f>
        <v>0</v>
      </c>
      <c r="K1122" s="222"/>
      <c r="L1122" s="44"/>
      <c r="M1122" s="223" t="s">
        <v>1</v>
      </c>
      <c r="N1122" s="224" t="s">
        <v>39</v>
      </c>
      <c r="O1122" s="91"/>
      <c r="P1122" s="225">
        <f>O1122*H1122</f>
        <v>0</v>
      </c>
      <c r="Q1122" s="225">
        <v>0</v>
      </c>
      <c r="R1122" s="225">
        <f>Q1122*H1122</f>
        <v>0</v>
      </c>
      <c r="S1122" s="225">
        <v>0.0074999999999999997</v>
      </c>
      <c r="T1122" s="226">
        <f>S1122*H1122</f>
        <v>0.0074999999999999997</v>
      </c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R1122" s="227" t="s">
        <v>447</v>
      </c>
      <c r="AT1122" s="227" t="s">
        <v>143</v>
      </c>
      <c r="AU1122" s="227" t="s">
        <v>148</v>
      </c>
      <c r="AY1122" s="17" t="s">
        <v>140</v>
      </c>
      <c r="BE1122" s="228">
        <f>IF(N1122="základní",J1122,0)</f>
        <v>0</v>
      </c>
      <c r="BF1122" s="228">
        <f>IF(N1122="snížená",J1122,0)</f>
        <v>0</v>
      </c>
      <c r="BG1122" s="228">
        <f>IF(N1122="zákl. přenesená",J1122,0)</f>
        <v>0</v>
      </c>
      <c r="BH1122" s="228">
        <f>IF(N1122="sníž. přenesená",J1122,0)</f>
        <v>0</v>
      </c>
      <c r="BI1122" s="228">
        <f>IF(N1122="nulová",J1122,0)</f>
        <v>0</v>
      </c>
      <c r="BJ1122" s="17" t="s">
        <v>148</v>
      </c>
      <c r="BK1122" s="228">
        <f>ROUND(I1122*H1122,2)</f>
        <v>0</v>
      </c>
      <c r="BL1122" s="17" t="s">
        <v>447</v>
      </c>
      <c r="BM1122" s="227" t="s">
        <v>1387</v>
      </c>
    </row>
    <row r="1123" s="2" customFormat="1" ht="24.15" customHeight="1">
      <c r="A1123" s="38"/>
      <c r="B1123" s="39"/>
      <c r="C1123" s="215" t="s">
        <v>1388</v>
      </c>
      <c r="D1123" s="215" t="s">
        <v>143</v>
      </c>
      <c r="E1123" s="216" t="s">
        <v>1389</v>
      </c>
      <c r="F1123" s="217" t="s">
        <v>1390</v>
      </c>
      <c r="G1123" s="218" t="s">
        <v>146</v>
      </c>
      <c r="H1123" s="219">
        <v>0.001</v>
      </c>
      <c r="I1123" s="220"/>
      <c r="J1123" s="221">
        <f>ROUND(I1123*H1123,2)</f>
        <v>0</v>
      </c>
      <c r="K1123" s="222"/>
      <c r="L1123" s="44"/>
      <c r="M1123" s="223" t="s">
        <v>1</v>
      </c>
      <c r="N1123" s="224" t="s">
        <v>39</v>
      </c>
      <c r="O1123" s="91"/>
      <c r="P1123" s="225">
        <f>O1123*H1123</f>
        <v>0</v>
      </c>
      <c r="Q1123" s="225">
        <v>0</v>
      </c>
      <c r="R1123" s="225">
        <f>Q1123*H1123</f>
        <v>0</v>
      </c>
      <c r="S1123" s="225">
        <v>0</v>
      </c>
      <c r="T1123" s="226">
        <f>S1123*H1123</f>
        <v>0</v>
      </c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R1123" s="227" t="s">
        <v>447</v>
      </c>
      <c r="AT1123" s="227" t="s">
        <v>143</v>
      </c>
      <c r="AU1123" s="227" t="s">
        <v>148</v>
      </c>
      <c r="AY1123" s="17" t="s">
        <v>140</v>
      </c>
      <c r="BE1123" s="228">
        <f>IF(N1123="základní",J1123,0)</f>
        <v>0</v>
      </c>
      <c r="BF1123" s="228">
        <f>IF(N1123="snížená",J1123,0)</f>
        <v>0</v>
      </c>
      <c r="BG1123" s="228">
        <f>IF(N1123="zákl. přenesená",J1123,0)</f>
        <v>0</v>
      </c>
      <c r="BH1123" s="228">
        <f>IF(N1123="sníž. přenesená",J1123,0)</f>
        <v>0</v>
      </c>
      <c r="BI1123" s="228">
        <f>IF(N1123="nulová",J1123,0)</f>
        <v>0</v>
      </c>
      <c r="BJ1123" s="17" t="s">
        <v>148</v>
      </c>
      <c r="BK1123" s="228">
        <f>ROUND(I1123*H1123,2)</f>
        <v>0</v>
      </c>
      <c r="BL1123" s="17" t="s">
        <v>447</v>
      </c>
      <c r="BM1123" s="227" t="s">
        <v>1391</v>
      </c>
    </row>
    <row r="1124" s="12" customFormat="1" ht="22.8" customHeight="1">
      <c r="A1124" s="12"/>
      <c r="B1124" s="199"/>
      <c r="C1124" s="200"/>
      <c r="D1124" s="201" t="s">
        <v>72</v>
      </c>
      <c r="E1124" s="213" t="s">
        <v>1392</v>
      </c>
      <c r="F1124" s="213" t="s">
        <v>1393</v>
      </c>
      <c r="G1124" s="200"/>
      <c r="H1124" s="200"/>
      <c r="I1124" s="203"/>
      <c r="J1124" s="214">
        <f>BK1124</f>
        <v>0</v>
      </c>
      <c r="K1124" s="200"/>
      <c r="L1124" s="205"/>
      <c r="M1124" s="206"/>
      <c r="N1124" s="207"/>
      <c r="O1124" s="207"/>
      <c r="P1124" s="208">
        <f>SUM(P1125:P1155)</f>
        <v>0</v>
      </c>
      <c r="Q1124" s="207"/>
      <c r="R1124" s="208">
        <f>SUM(R1125:R1155)</f>
        <v>0.16243660000000001</v>
      </c>
      <c r="S1124" s="207"/>
      <c r="T1124" s="209">
        <f>SUM(T1125:T1155)</f>
        <v>0.061562500000000006</v>
      </c>
      <c r="U1124" s="12"/>
      <c r="V1124" s="12"/>
      <c r="W1124" s="12"/>
      <c r="X1124" s="12"/>
      <c r="Y1124" s="12"/>
      <c r="Z1124" s="12"/>
      <c r="AA1124" s="12"/>
      <c r="AB1124" s="12"/>
      <c r="AC1124" s="12"/>
      <c r="AD1124" s="12"/>
      <c r="AE1124" s="12"/>
      <c r="AR1124" s="210" t="s">
        <v>148</v>
      </c>
      <c r="AT1124" s="211" t="s">
        <v>72</v>
      </c>
      <c r="AU1124" s="211" t="s">
        <v>81</v>
      </c>
      <c r="AY1124" s="210" t="s">
        <v>140</v>
      </c>
      <c r="BK1124" s="212">
        <f>SUM(BK1125:BK1155)</f>
        <v>0</v>
      </c>
    </row>
    <row r="1125" s="2" customFormat="1" ht="24.15" customHeight="1">
      <c r="A1125" s="38"/>
      <c r="B1125" s="39"/>
      <c r="C1125" s="215" t="s">
        <v>1394</v>
      </c>
      <c r="D1125" s="215" t="s">
        <v>143</v>
      </c>
      <c r="E1125" s="216" t="s">
        <v>1395</v>
      </c>
      <c r="F1125" s="217" t="s">
        <v>1396</v>
      </c>
      <c r="G1125" s="218" t="s">
        <v>168</v>
      </c>
      <c r="H1125" s="219">
        <v>1.25</v>
      </c>
      <c r="I1125" s="220"/>
      <c r="J1125" s="221">
        <f>ROUND(I1125*H1125,2)</f>
        <v>0</v>
      </c>
      <c r="K1125" s="222"/>
      <c r="L1125" s="44"/>
      <c r="M1125" s="223" t="s">
        <v>1</v>
      </c>
      <c r="N1125" s="224" t="s">
        <v>39</v>
      </c>
      <c r="O1125" s="91"/>
      <c r="P1125" s="225">
        <f>O1125*H1125</f>
        <v>0</v>
      </c>
      <c r="Q1125" s="225">
        <v>0.011820000000000001</v>
      </c>
      <c r="R1125" s="225">
        <f>Q1125*H1125</f>
        <v>0.014775</v>
      </c>
      <c r="S1125" s="225">
        <v>0</v>
      </c>
      <c r="T1125" s="226">
        <f>S1125*H1125</f>
        <v>0</v>
      </c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R1125" s="227" t="s">
        <v>447</v>
      </c>
      <c r="AT1125" s="227" t="s">
        <v>143</v>
      </c>
      <c r="AU1125" s="227" t="s">
        <v>148</v>
      </c>
      <c r="AY1125" s="17" t="s">
        <v>140</v>
      </c>
      <c r="BE1125" s="228">
        <f>IF(N1125="základní",J1125,0)</f>
        <v>0</v>
      </c>
      <c r="BF1125" s="228">
        <f>IF(N1125="snížená",J1125,0)</f>
        <v>0</v>
      </c>
      <c r="BG1125" s="228">
        <f>IF(N1125="zákl. přenesená",J1125,0)</f>
        <v>0</v>
      </c>
      <c r="BH1125" s="228">
        <f>IF(N1125="sníž. přenesená",J1125,0)</f>
        <v>0</v>
      </c>
      <c r="BI1125" s="228">
        <f>IF(N1125="nulová",J1125,0)</f>
        <v>0</v>
      </c>
      <c r="BJ1125" s="17" t="s">
        <v>148</v>
      </c>
      <c r="BK1125" s="228">
        <f>ROUND(I1125*H1125,2)</f>
        <v>0</v>
      </c>
      <c r="BL1125" s="17" t="s">
        <v>447</v>
      </c>
      <c r="BM1125" s="227" t="s">
        <v>1397</v>
      </c>
    </row>
    <row r="1126" s="13" customFormat="1">
      <c r="A1126" s="13"/>
      <c r="B1126" s="229"/>
      <c r="C1126" s="230"/>
      <c r="D1126" s="231" t="s">
        <v>150</v>
      </c>
      <c r="E1126" s="232" t="s">
        <v>1</v>
      </c>
      <c r="F1126" s="233" t="s">
        <v>1398</v>
      </c>
      <c r="G1126" s="230"/>
      <c r="H1126" s="232" t="s">
        <v>1</v>
      </c>
      <c r="I1126" s="234"/>
      <c r="J1126" s="230"/>
      <c r="K1126" s="230"/>
      <c r="L1126" s="235"/>
      <c r="M1126" s="236"/>
      <c r="N1126" s="237"/>
      <c r="O1126" s="237"/>
      <c r="P1126" s="237"/>
      <c r="Q1126" s="237"/>
      <c r="R1126" s="237"/>
      <c r="S1126" s="237"/>
      <c r="T1126" s="238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39" t="s">
        <v>150</v>
      </c>
      <c r="AU1126" s="239" t="s">
        <v>148</v>
      </c>
      <c r="AV1126" s="13" t="s">
        <v>81</v>
      </c>
      <c r="AW1126" s="13" t="s">
        <v>30</v>
      </c>
      <c r="AX1126" s="13" t="s">
        <v>73</v>
      </c>
      <c r="AY1126" s="239" t="s">
        <v>140</v>
      </c>
    </row>
    <row r="1127" s="14" customFormat="1">
      <c r="A1127" s="14"/>
      <c r="B1127" s="240"/>
      <c r="C1127" s="241"/>
      <c r="D1127" s="231" t="s">
        <v>150</v>
      </c>
      <c r="E1127" s="242" t="s">
        <v>1</v>
      </c>
      <c r="F1127" s="243" t="s">
        <v>1399</v>
      </c>
      <c r="G1127" s="241"/>
      <c r="H1127" s="244">
        <v>1.25</v>
      </c>
      <c r="I1127" s="245"/>
      <c r="J1127" s="241"/>
      <c r="K1127" s="241"/>
      <c r="L1127" s="246"/>
      <c r="M1127" s="247"/>
      <c r="N1127" s="248"/>
      <c r="O1127" s="248"/>
      <c r="P1127" s="248"/>
      <c r="Q1127" s="248"/>
      <c r="R1127" s="248"/>
      <c r="S1127" s="248"/>
      <c r="T1127" s="249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50" t="s">
        <v>150</v>
      </c>
      <c r="AU1127" s="250" t="s">
        <v>148</v>
      </c>
      <c r="AV1127" s="14" t="s">
        <v>148</v>
      </c>
      <c r="AW1127" s="14" t="s">
        <v>30</v>
      </c>
      <c r="AX1127" s="14" t="s">
        <v>73</v>
      </c>
      <c r="AY1127" s="250" t="s">
        <v>140</v>
      </c>
    </row>
    <row r="1128" s="15" customFormat="1">
      <c r="A1128" s="15"/>
      <c r="B1128" s="251"/>
      <c r="C1128" s="252"/>
      <c r="D1128" s="231" t="s">
        <v>150</v>
      </c>
      <c r="E1128" s="253" t="s">
        <v>1</v>
      </c>
      <c r="F1128" s="254" t="s">
        <v>153</v>
      </c>
      <c r="G1128" s="252"/>
      <c r="H1128" s="255">
        <v>1.25</v>
      </c>
      <c r="I1128" s="256"/>
      <c r="J1128" s="252"/>
      <c r="K1128" s="252"/>
      <c r="L1128" s="257"/>
      <c r="M1128" s="258"/>
      <c r="N1128" s="259"/>
      <c r="O1128" s="259"/>
      <c r="P1128" s="259"/>
      <c r="Q1128" s="259"/>
      <c r="R1128" s="259"/>
      <c r="S1128" s="259"/>
      <c r="T1128" s="260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T1128" s="261" t="s">
        <v>150</v>
      </c>
      <c r="AU1128" s="261" t="s">
        <v>148</v>
      </c>
      <c r="AV1128" s="15" t="s">
        <v>147</v>
      </c>
      <c r="AW1128" s="15" t="s">
        <v>30</v>
      </c>
      <c r="AX1128" s="15" t="s">
        <v>81</v>
      </c>
      <c r="AY1128" s="261" t="s">
        <v>140</v>
      </c>
    </row>
    <row r="1129" s="2" customFormat="1" ht="44.25" customHeight="1">
      <c r="A1129" s="38"/>
      <c r="B1129" s="39"/>
      <c r="C1129" s="215" t="s">
        <v>1400</v>
      </c>
      <c r="D1129" s="215" t="s">
        <v>143</v>
      </c>
      <c r="E1129" s="216" t="s">
        <v>1401</v>
      </c>
      <c r="F1129" s="217" t="s">
        <v>1402</v>
      </c>
      <c r="G1129" s="218" t="s">
        <v>168</v>
      </c>
      <c r="H1129" s="219">
        <v>5.2400000000000002</v>
      </c>
      <c r="I1129" s="220"/>
      <c r="J1129" s="221">
        <f>ROUND(I1129*H1129,2)</f>
        <v>0</v>
      </c>
      <c r="K1129" s="222"/>
      <c r="L1129" s="44"/>
      <c r="M1129" s="223" t="s">
        <v>1</v>
      </c>
      <c r="N1129" s="224" t="s">
        <v>39</v>
      </c>
      <c r="O1129" s="91"/>
      <c r="P1129" s="225">
        <f>O1129*H1129</f>
        <v>0</v>
      </c>
      <c r="Q1129" s="225">
        <v>0.016400000000000001</v>
      </c>
      <c r="R1129" s="225">
        <f>Q1129*H1129</f>
        <v>0.085936000000000012</v>
      </c>
      <c r="S1129" s="225">
        <v>0</v>
      </c>
      <c r="T1129" s="226">
        <f>S1129*H1129</f>
        <v>0</v>
      </c>
      <c r="U1129" s="38"/>
      <c r="V1129" s="38"/>
      <c r="W1129" s="38"/>
      <c r="X1129" s="38"/>
      <c r="Y1129" s="38"/>
      <c r="Z1129" s="38"/>
      <c r="AA1129" s="38"/>
      <c r="AB1129" s="38"/>
      <c r="AC1129" s="38"/>
      <c r="AD1129" s="38"/>
      <c r="AE1129" s="38"/>
      <c r="AR1129" s="227" t="s">
        <v>447</v>
      </c>
      <c r="AT1129" s="227" t="s">
        <v>143</v>
      </c>
      <c r="AU1129" s="227" t="s">
        <v>148</v>
      </c>
      <c r="AY1129" s="17" t="s">
        <v>140</v>
      </c>
      <c r="BE1129" s="228">
        <f>IF(N1129="základní",J1129,0)</f>
        <v>0</v>
      </c>
      <c r="BF1129" s="228">
        <f>IF(N1129="snížená",J1129,0)</f>
        <v>0</v>
      </c>
      <c r="BG1129" s="228">
        <f>IF(N1129="zákl. přenesená",J1129,0)</f>
        <v>0</v>
      </c>
      <c r="BH1129" s="228">
        <f>IF(N1129="sníž. přenesená",J1129,0)</f>
        <v>0</v>
      </c>
      <c r="BI1129" s="228">
        <f>IF(N1129="nulová",J1129,0)</f>
        <v>0</v>
      </c>
      <c r="BJ1129" s="17" t="s">
        <v>148</v>
      </c>
      <c r="BK1129" s="228">
        <f>ROUND(I1129*H1129,2)</f>
        <v>0</v>
      </c>
      <c r="BL1129" s="17" t="s">
        <v>447</v>
      </c>
      <c r="BM1129" s="227" t="s">
        <v>1403</v>
      </c>
    </row>
    <row r="1130" s="13" customFormat="1">
      <c r="A1130" s="13"/>
      <c r="B1130" s="229"/>
      <c r="C1130" s="230"/>
      <c r="D1130" s="231" t="s">
        <v>150</v>
      </c>
      <c r="E1130" s="232" t="s">
        <v>1</v>
      </c>
      <c r="F1130" s="233" t="s">
        <v>405</v>
      </c>
      <c r="G1130" s="230"/>
      <c r="H1130" s="232" t="s">
        <v>1</v>
      </c>
      <c r="I1130" s="234"/>
      <c r="J1130" s="230"/>
      <c r="K1130" s="230"/>
      <c r="L1130" s="235"/>
      <c r="M1130" s="236"/>
      <c r="N1130" s="237"/>
      <c r="O1130" s="237"/>
      <c r="P1130" s="237"/>
      <c r="Q1130" s="237"/>
      <c r="R1130" s="237"/>
      <c r="S1130" s="237"/>
      <c r="T1130" s="238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39" t="s">
        <v>150</v>
      </c>
      <c r="AU1130" s="239" t="s">
        <v>148</v>
      </c>
      <c r="AV1130" s="13" t="s">
        <v>81</v>
      </c>
      <c r="AW1130" s="13" t="s">
        <v>30</v>
      </c>
      <c r="AX1130" s="13" t="s">
        <v>73</v>
      </c>
      <c r="AY1130" s="239" t="s">
        <v>140</v>
      </c>
    </row>
    <row r="1131" s="14" customFormat="1">
      <c r="A1131" s="14"/>
      <c r="B1131" s="240"/>
      <c r="C1131" s="241"/>
      <c r="D1131" s="231" t="s">
        <v>150</v>
      </c>
      <c r="E1131" s="242" t="s">
        <v>1</v>
      </c>
      <c r="F1131" s="243" t="s">
        <v>272</v>
      </c>
      <c r="G1131" s="241"/>
      <c r="H1131" s="244">
        <v>5.2400000000000002</v>
      </c>
      <c r="I1131" s="245"/>
      <c r="J1131" s="241"/>
      <c r="K1131" s="241"/>
      <c r="L1131" s="246"/>
      <c r="M1131" s="247"/>
      <c r="N1131" s="248"/>
      <c r="O1131" s="248"/>
      <c r="P1131" s="248"/>
      <c r="Q1131" s="248"/>
      <c r="R1131" s="248"/>
      <c r="S1131" s="248"/>
      <c r="T1131" s="249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50" t="s">
        <v>150</v>
      </c>
      <c r="AU1131" s="250" t="s">
        <v>148</v>
      </c>
      <c r="AV1131" s="14" t="s">
        <v>148</v>
      </c>
      <c r="AW1131" s="14" t="s">
        <v>30</v>
      </c>
      <c r="AX1131" s="14" t="s">
        <v>73</v>
      </c>
      <c r="AY1131" s="250" t="s">
        <v>140</v>
      </c>
    </row>
    <row r="1132" s="15" customFormat="1">
      <c r="A1132" s="15"/>
      <c r="B1132" s="251"/>
      <c r="C1132" s="252"/>
      <c r="D1132" s="231" t="s">
        <v>150</v>
      </c>
      <c r="E1132" s="253" t="s">
        <v>1</v>
      </c>
      <c r="F1132" s="254" t="s">
        <v>153</v>
      </c>
      <c r="G1132" s="252"/>
      <c r="H1132" s="255">
        <v>5.2400000000000002</v>
      </c>
      <c r="I1132" s="256"/>
      <c r="J1132" s="252"/>
      <c r="K1132" s="252"/>
      <c r="L1132" s="257"/>
      <c r="M1132" s="258"/>
      <c r="N1132" s="259"/>
      <c r="O1132" s="259"/>
      <c r="P1132" s="259"/>
      <c r="Q1132" s="259"/>
      <c r="R1132" s="259"/>
      <c r="S1132" s="259"/>
      <c r="T1132" s="260"/>
      <c r="U1132" s="15"/>
      <c r="V1132" s="15"/>
      <c r="W1132" s="15"/>
      <c r="X1132" s="15"/>
      <c r="Y1132" s="15"/>
      <c r="Z1132" s="15"/>
      <c r="AA1132" s="15"/>
      <c r="AB1132" s="15"/>
      <c r="AC1132" s="15"/>
      <c r="AD1132" s="15"/>
      <c r="AE1132" s="15"/>
      <c r="AT1132" s="261" t="s">
        <v>150</v>
      </c>
      <c r="AU1132" s="261" t="s">
        <v>148</v>
      </c>
      <c r="AV1132" s="15" t="s">
        <v>147</v>
      </c>
      <c r="AW1132" s="15" t="s">
        <v>30</v>
      </c>
      <c r="AX1132" s="15" t="s">
        <v>81</v>
      </c>
      <c r="AY1132" s="261" t="s">
        <v>140</v>
      </c>
    </row>
    <row r="1133" s="2" customFormat="1" ht="24.15" customHeight="1">
      <c r="A1133" s="38"/>
      <c r="B1133" s="39"/>
      <c r="C1133" s="215" t="s">
        <v>1404</v>
      </c>
      <c r="D1133" s="215" t="s">
        <v>143</v>
      </c>
      <c r="E1133" s="216" t="s">
        <v>1405</v>
      </c>
      <c r="F1133" s="217" t="s">
        <v>1406</v>
      </c>
      <c r="G1133" s="218" t="s">
        <v>168</v>
      </c>
      <c r="H1133" s="219">
        <v>1.25</v>
      </c>
      <c r="I1133" s="220"/>
      <c r="J1133" s="221">
        <f>ROUND(I1133*H1133,2)</f>
        <v>0</v>
      </c>
      <c r="K1133" s="222"/>
      <c r="L1133" s="44"/>
      <c r="M1133" s="223" t="s">
        <v>1</v>
      </c>
      <c r="N1133" s="224" t="s">
        <v>39</v>
      </c>
      <c r="O1133" s="91"/>
      <c r="P1133" s="225">
        <f>O1133*H1133</f>
        <v>0</v>
      </c>
      <c r="Q1133" s="225">
        <v>0</v>
      </c>
      <c r="R1133" s="225">
        <f>Q1133*H1133</f>
        <v>0</v>
      </c>
      <c r="S1133" s="225">
        <v>0.017250000000000001</v>
      </c>
      <c r="T1133" s="226">
        <f>S1133*H1133</f>
        <v>0.021562500000000002</v>
      </c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R1133" s="227" t="s">
        <v>447</v>
      </c>
      <c r="AT1133" s="227" t="s">
        <v>143</v>
      </c>
      <c r="AU1133" s="227" t="s">
        <v>148</v>
      </c>
      <c r="AY1133" s="17" t="s">
        <v>140</v>
      </c>
      <c r="BE1133" s="228">
        <f>IF(N1133="základní",J1133,0)</f>
        <v>0</v>
      </c>
      <c r="BF1133" s="228">
        <f>IF(N1133="snížená",J1133,0)</f>
        <v>0</v>
      </c>
      <c r="BG1133" s="228">
        <f>IF(N1133="zákl. přenesená",J1133,0)</f>
        <v>0</v>
      </c>
      <c r="BH1133" s="228">
        <f>IF(N1133="sníž. přenesená",J1133,0)</f>
        <v>0</v>
      </c>
      <c r="BI1133" s="228">
        <f>IF(N1133="nulová",J1133,0)</f>
        <v>0</v>
      </c>
      <c r="BJ1133" s="17" t="s">
        <v>148</v>
      </c>
      <c r="BK1133" s="228">
        <f>ROUND(I1133*H1133,2)</f>
        <v>0</v>
      </c>
      <c r="BL1133" s="17" t="s">
        <v>447</v>
      </c>
      <c r="BM1133" s="227" t="s">
        <v>1407</v>
      </c>
    </row>
    <row r="1134" s="13" customFormat="1">
      <c r="A1134" s="13"/>
      <c r="B1134" s="229"/>
      <c r="C1134" s="230"/>
      <c r="D1134" s="231" t="s">
        <v>150</v>
      </c>
      <c r="E1134" s="232" t="s">
        <v>1</v>
      </c>
      <c r="F1134" s="233" t="s">
        <v>1398</v>
      </c>
      <c r="G1134" s="230"/>
      <c r="H1134" s="232" t="s">
        <v>1</v>
      </c>
      <c r="I1134" s="234"/>
      <c r="J1134" s="230"/>
      <c r="K1134" s="230"/>
      <c r="L1134" s="235"/>
      <c r="M1134" s="236"/>
      <c r="N1134" s="237"/>
      <c r="O1134" s="237"/>
      <c r="P1134" s="237"/>
      <c r="Q1134" s="237"/>
      <c r="R1134" s="237"/>
      <c r="S1134" s="237"/>
      <c r="T1134" s="238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39" t="s">
        <v>150</v>
      </c>
      <c r="AU1134" s="239" t="s">
        <v>148</v>
      </c>
      <c r="AV1134" s="13" t="s">
        <v>81</v>
      </c>
      <c r="AW1134" s="13" t="s">
        <v>30</v>
      </c>
      <c r="AX1134" s="13" t="s">
        <v>73</v>
      </c>
      <c r="AY1134" s="239" t="s">
        <v>140</v>
      </c>
    </row>
    <row r="1135" s="14" customFormat="1">
      <c r="A1135" s="14"/>
      <c r="B1135" s="240"/>
      <c r="C1135" s="241"/>
      <c r="D1135" s="231" t="s">
        <v>150</v>
      </c>
      <c r="E1135" s="242" t="s">
        <v>1</v>
      </c>
      <c r="F1135" s="243" t="s">
        <v>1399</v>
      </c>
      <c r="G1135" s="241"/>
      <c r="H1135" s="244">
        <v>1.25</v>
      </c>
      <c r="I1135" s="245"/>
      <c r="J1135" s="241"/>
      <c r="K1135" s="241"/>
      <c r="L1135" s="246"/>
      <c r="M1135" s="247"/>
      <c r="N1135" s="248"/>
      <c r="O1135" s="248"/>
      <c r="P1135" s="248"/>
      <c r="Q1135" s="248"/>
      <c r="R1135" s="248"/>
      <c r="S1135" s="248"/>
      <c r="T1135" s="249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50" t="s">
        <v>150</v>
      </c>
      <c r="AU1135" s="250" t="s">
        <v>148</v>
      </c>
      <c r="AV1135" s="14" t="s">
        <v>148</v>
      </c>
      <c r="AW1135" s="14" t="s">
        <v>30</v>
      </c>
      <c r="AX1135" s="14" t="s">
        <v>73</v>
      </c>
      <c r="AY1135" s="250" t="s">
        <v>140</v>
      </c>
    </row>
    <row r="1136" s="15" customFormat="1">
      <c r="A1136" s="15"/>
      <c r="B1136" s="251"/>
      <c r="C1136" s="252"/>
      <c r="D1136" s="231" t="s">
        <v>150</v>
      </c>
      <c r="E1136" s="253" t="s">
        <v>1</v>
      </c>
      <c r="F1136" s="254" t="s">
        <v>153</v>
      </c>
      <c r="G1136" s="252"/>
      <c r="H1136" s="255">
        <v>1.25</v>
      </c>
      <c r="I1136" s="256"/>
      <c r="J1136" s="252"/>
      <c r="K1136" s="252"/>
      <c r="L1136" s="257"/>
      <c r="M1136" s="258"/>
      <c r="N1136" s="259"/>
      <c r="O1136" s="259"/>
      <c r="P1136" s="259"/>
      <c r="Q1136" s="259"/>
      <c r="R1136" s="259"/>
      <c r="S1136" s="259"/>
      <c r="T1136" s="260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  <c r="AE1136" s="15"/>
      <c r="AT1136" s="261" t="s">
        <v>150</v>
      </c>
      <c r="AU1136" s="261" t="s">
        <v>148</v>
      </c>
      <c r="AV1136" s="15" t="s">
        <v>147</v>
      </c>
      <c r="AW1136" s="15" t="s">
        <v>30</v>
      </c>
      <c r="AX1136" s="15" t="s">
        <v>81</v>
      </c>
      <c r="AY1136" s="261" t="s">
        <v>140</v>
      </c>
    </row>
    <row r="1137" s="2" customFormat="1" ht="33" customHeight="1">
      <c r="A1137" s="38"/>
      <c r="B1137" s="39"/>
      <c r="C1137" s="215" t="s">
        <v>1408</v>
      </c>
      <c r="D1137" s="215" t="s">
        <v>143</v>
      </c>
      <c r="E1137" s="216" t="s">
        <v>1409</v>
      </c>
      <c r="F1137" s="217" t="s">
        <v>1410</v>
      </c>
      <c r="G1137" s="218" t="s">
        <v>162</v>
      </c>
      <c r="H1137" s="219">
        <v>2</v>
      </c>
      <c r="I1137" s="220"/>
      <c r="J1137" s="221">
        <f>ROUND(I1137*H1137,2)</f>
        <v>0</v>
      </c>
      <c r="K1137" s="222"/>
      <c r="L1137" s="44"/>
      <c r="M1137" s="223" t="s">
        <v>1</v>
      </c>
      <c r="N1137" s="224" t="s">
        <v>39</v>
      </c>
      <c r="O1137" s="91"/>
      <c r="P1137" s="225">
        <f>O1137*H1137</f>
        <v>0</v>
      </c>
      <c r="Q1137" s="225">
        <v>0.0033800000000000002</v>
      </c>
      <c r="R1137" s="225">
        <f>Q1137*H1137</f>
        <v>0.0067600000000000004</v>
      </c>
      <c r="S1137" s="225">
        <v>0.017000000000000001</v>
      </c>
      <c r="T1137" s="226">
        <f>S1137*H1137</f>
        <v>0.034000000000000002</v>
      </c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R1137" s="227" t="s">
        <v>447</v>
      </c>
      <c r="AT1137" s="227" t="s">
        <v>143</v>
      </c>
      <c r="AU1137" s="227" t="s">
        <v>148</v>
      </c>
      <c r="AY1137" s="17" t="s">
        <v>140</v>
      </c>
      <c r="BE1137" s="228">
        <f>IF(N1137="základní",J1137,0)</f>
        <v>0</v>
      </c>
      <c r="BF1137" s="228">
        <f>IF(N1137="snížená",J1137,0)</f>
        <v>0</v>
      </c>
      <c r="BG1137" s="228">
        <f>IF(N1137="zákl. přenesená",J1137,0)</f>
        <v>0</v>
      </c>
      <c r="BH1137" s="228">
        <f>IF(N1137="sníž. přenesená",J1137,0)</f>
        <v>0</v>
      </c>
      <c r="BI1137" s="228">
        <f>IF(N1137="nulová",J1137,0)</f>
        <v>0</v>
      </c>
      <c r="BJ1137" s="17" t="s">
        <v>148</v>
      </c>
      <c r="BK1137" s="228">
        <f>ROUND(I1137*H1137,2)</f>
        <v>0</v>
      </c>
      <c r="BL1137" s="17" t="s">
        <v>447</v>
      </c>
      <c r="BM1137" s="227" t="s">
        <v>1411</v>
      </c>
    </row>
    <row r="1138" s="2" customFormat="1" ht="24.15" customHeight="1">
      <c r="A1138" s="38"/>
      <c r="B1138" s="39"/>
      <c r="C1138" s="215" t="s">
        <v>1412</v>
      </c>
      <c r="D1138" s="215" t="s">
        <v>143</v>
      </c>
      <c r="E1138" s="216" t="s">
        <v>1413</v>
      </c>
      <c r="F1138" s="217" t="s">
        <v>1414</v>
      </c>
      <c r="G1138" s="218" t="s">
        <v>168</v>
      </c>
      <c r="H1138" s="219">
        <v>3.3559999999999999</v>
      </c>
      <c r="I1138" s="220"/>
      <c r="J1138" s="221">
        <f>ROUND(I1138*H1138,2)</f>
        <v>0</v>
      </c>
      <c r="K1138" s="222"/>
      <c r="L1138" s="44"/>
      <c r="M1138" s="223" t="s">
        <v>1</v>
      </c>
      <c r="N1138" s="224" t="s">
        <v>39</v>
      </c>
      <c r="O1138" s="91"/>
      <c r="P1138" s="225">
        <f>O1138*H1138</f>
        <v>0</v>
      </c>
      <c r="Q1138" s="225">
        <v>0.0126</v>
      </c>
      <c r="R1138" s="225">
        <f>Q1138*H1138</f>
        <v>0.0422856</v>
      </c>
      <c r="S1138" s="225">
        <v>0</v>
      </c>
      <c r="T1138" s="226">
        <f>S1138*H1138</f>
        <v>0</v>
      </c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R1138" s="227" t="s">
        <v>447</v>
      </c>
      <c r="AT1138" s="227" t="s">
        <v>143</v>
      </c>
      <c r="AU1138" s="227" t="s">
        <v>148</v>
      </c>
      <c r="AY1138" s="17" t="s">
        <v>140</v>
      </c>
      <c r="BE1138" s="228">
        <f>IF(N1138="základní",J1138,0)</f>
        <v>0</v>
      </c>
      <c r="BF1138" s="228">
        <f>IF(N1138="snížená",J1138,0)</f>
        <v>0</v>
      </c>
      <c r="BG1138" s="228">
        <f>IF(N1138="zákl. přenesená",J1138,0)</f>
        <v>0</v>
      </c>
      <c r="BH1138" s="228">
        <f>IF(N1138="sníž. přenesená",J1138,0)</f>
        <v>0</v>
      </c>
      <c r="BI1138" s="228">
        <f>IF(N1138="nulová",J1138,0)</f>
        <v>0</v>
      </c>
      <c r="BJ1138" s="17" t="s">
        <v>148</v>
      </c>
      <c r="BK1138" s="228">
        <f>ROUND(I1138*H1138,2)</f>
        <v>0</v>
      </c>
      <c r="BL1138" s="17" t="s">
        <v>447</v>
      </c>
      <c r="BM1138" s="227" t="s">
        <v>1415</v>
      </c>
    </row>
    <row r="1139" s="13" customFormat="1">
      <c r="A1139" s="13"/>
      <c r="B1139" s="229"/>
      <c r="C1139" s="230"/>
      <c r="D1139" s="231" t="s">
        <v>150</v>
      </c>
      <c r="E1139" s="232" t="s">
        <v>1</v>
      </c>
      <c r="F1139" s="233" t="s">
        <v>322</v>
      </c>
      <c r="G1139" s="230"/>
      <c r="H1139" s="232" t="s">
        <v>1</v>
      </c>
      <c r="I1139" s="234"/>
      <c r="J1139" s="230"/>
      <c r="K1139" s="230"/>
      <c r="L1139" s="235"/>
      <c r="M1139" s="236"/>
      <c r="N1139" s="237"/>
      <c r="O1139" s="237"/>
      <c r="P1139" s="237"/>
      <c r="Q1139" s="237"/>
      <c r="R1139" s="237"/>
      <c r="S1139" s="237"/>
      <c r="T1139" s="238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39" t="s">
        <v>150</v>
      </c>
      <c r="AU1139" s="239" t="s">
        <v>148</v>
      </c>
      <c r="AV1139" s="13" t="s">
        <v>81</v>
      </c>
      <c r="AW1139" s="13" t="s">
        <v>30</v>
      </c>
      <c r="AX1139" s="13" t="s">
        <v>73</v>
      </c>
      <c r="AY1139" s="239" t="s">
        <v>140</v>
      </c>
    </row>
    <row r="1140" s="14" customFormat="1">
      <c r="A1140" s="14"/>
      <c r="B1140" s="240"/>
      <c r="C1140" s="241"/>
      <c r="D1140" s="231" t="s">
        <v>150</v>
      </c>
      <c r="E1140" s="242" t="s">
        <v>1</v>
      </c>
      <c r="F1140" s="243" t="s">
        <v>1416</v>
      </c>
      <c r="G1140" s="241"/>
      <c r="H1140" s="244">
        <v>0.90300000000000002</v>
      </c>
      <c r="I1140" s="245"/>
      <c r="J1140" s="241"/>
      <c r="K1140" s="241"/>
      <c r="L1140" s="246"/>
      <c r="M1140" s="247"/>
      <c r="N1140" s="248"/>
      <c r="O1140" s="248"/>
      <c r="P1140" s="248"/>
      <c r="Q1140" s="248"/>
      <c r="R1140" s="248"/>
      <c r="S1140" s="248"/>
      <c r="T1140" s="249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50" t="s">
        <v>150</v>
      </c>
      <c r="AU1140" s="250" t="s">
        <v>148</v>
      </c>
      <c r="AV1140" s="14" t="s">
        <v>148</v>
      </c>
      <c r="AW1140" s="14" t="s">
        <v>30</v>
      </c>
      <c r="AX1140" s="14" t="s">
        <v>73</v>
      </c>
      <c r="AY1140" s="250" t="s">
        <v>140</v>
      </c>
    </row>
    <row r="1141" s="13" customFormat="1">
      <c r="A1141" s="13"/>
      <c r="B1141" s="229"/>
      <c r="C1141" s="230"/>
      <c r="D1141" s="231" t="s">
        <v>150</v>
      </c>
      <c r="E1141" s="232" t="s">
        <v>1</v>
      </c>
      <c r="F1141" s="233" t="s">
        <v>258</v>
      </c>
      <c r="G1141" s="230"/>
      <c r="H1141" s="232" t="s">
        <v>1</v>
      </c>
      <c r="I1141" s="234"/>
      <c r="J1141" s="230"/>
      <c r="K1141" s="230"/>
      <c r="L1141" s="235"/>
      <c r="M1141" s="236"/>
      <c r="N1141" s="237"/>
      <c r="O1141" s="237"/>
      <c r="P1141" s="237"/>
      <c r="Q1141" s="237"/>
      <c r="R1141" s="237"/>
      <c r="S1141" s="237"/>
      <c r="T1141" s="238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39" t="s">
        <v>150</v>
      </c>
      <c r="AU1141" s="239" t="s">
        <v>148</v>
      </c>
      <c r="AV1141" s="13" t="s">
        <v>81</v>
      </c>
      <c r="AW1141" s="13" t="s">
        <v>30</v>
      </c>
      <c r="AX1141" s="13" t="s">
        <v>73</v>
      </c>
      <c r="AY1141" s="239" t="s">
        <v>140</v>
      </c>
    </row>
    <row r="1142" s="14" customFormat="1">
      <c r="A1142" s="14"/>
      <c r="B1142" s="240"/>
      <c r="C1142" s="241"/>
      <c r="D1142" s="231" t="s">
        <v>150</v>
      </c>
      <c r="E1142" s="242" t="s">
        <v>1</v>
      </c>
      <c r="F1142" s="243" t="s">
        <v>323</v>
      </c>
      <c r="G1142" s="241"/>
      <c r="H1142" s="244">
        <v>2.4529999999999998</v>
      </c>
      <c r="I1142" s="245"/>
      <c r="J1142" s="241"/>
      <c r="K1142" s="241"/>
      <c r="L1142" s="246"/>
      <c r="M1142" s="247"/>
      <c r="N1142" s="248"/>
      <c r="O1142" s="248"/>
      <c r="P1142" s="248"/>
      <c r="Q1142" s="248"/>
      <c r="R1142" s="248"/>
      <c r="S1142" s="248"/>
      <c r="T1142" s="249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50" t="s">
        <v>150</v>
      </c>
      <c r="AU1142" s="250" t="s">
        <v>148</v>
      </c>
      <c r="AV1142" s="14" t="s">
        <v>148</v>
      </c>
      <c r="AW1142" s="14" t="s">
        <v>30</v>
      </c>
      <c r="AX1142" s="14" t="s">
        <v>73</v>
      </c>
      <c r="AY1142" s="250" t="s">
        <v>140</v>
      </c>
    </row>
    <row r="1143" s="15" customFormat="1">
      <c r="A1143" s="15"/>
      <c r="B1143" s="251"/>
      <c r="C1143" s="252"/>
      <c r="D1143" s="231" t="s">
        <v>150</v>
      </c>
      <c r="E1143" s="253" t="s">
        <v>1</v>
      </c>
      <c r="F1143" s="254" t="s">
        <v>153</v>
      </c>
      <c r="G1143" s="252"/>
      <c r="H1143" s="255">
        <v>3.3559999999999999</v>
      </c>
      <c r="I1143" s="256"/>
      <c r="J1143" s="252"/>
      <c r="K1143" s="252"/>
      <c r="L1143" s="257"/>
      <c r="M1143" s="258"/>
      <c r="N1143" s="259"/>
      <c r="O1143" s="259"/>
      <c r="P1143" s="259"/>
      <c r="Q1143" s="259"/>
      <c r="R1143" s="259"/>
      <c r="S1143" s="259"/>
      <c r="T1143" s="260"/>
      <c r="U1143" s="15"/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T1143" s="261" t="s">
        <v>150</v>
      </c>
      <c r="AU1143" s="261" t="s">
        <v>148</v>
      </c>
      <c r="AV1143" s="15" t="s">
        <v>147</v>
      </c>
      <c r="AW1143" s="15" t="s">
        <v>30</v>
      </c>
      <c r="AX1143" s="15" t="s">
        <v>81</v>
      </c>
      <c r="AY1143" s="261" t="s">
        <v>140</v>
      </c>
    </row>
    <row r="1144" s="2" customFormat="1" ht="24.15" customHeight="1">
      <c r="A1144" s="38"/>
      <c r="B1144" s="39"/>
      <c r="C1144" s="215" t="s">
        <v>1417</v>
      </c>
      <c r="D1144" s="215" t="s">
        <v>143</v>
      </c>
      <c r="E1144" s="216" t="s">
        <v>1418</v>
      </c>
      <c r="F1144" s="217" t="s">
        <v>1419</v>
      </c>
      <c r="G1144" s="218" t="s">
        <v>162</v>
      </c>
      <c r="H1144" s="219">
        <v>1</v>
      </c>
      <c r="I1144" s="220"/>
      <c r="J1144" s="221">
        <f>ROUND(I1144*H1144,2)</f>
        <v>0</v>
      </c>
      <c r="K1144" s="222"/>
      <c r="L1144" s="44"/>
      <c r="M1144" s="223" t="s">
        <v>1</v>
      </c>
      <c r="N1144" s="224" t="s">
        <v>39</v>
      </c>
      <c r="O1144" s="91"/>
      <c r="P1144" s="225">
        <f>O1144*H1144</f>
        <v>0</v>
      </c>
      <c r="Q1144" s="225">
        <v>0</v>
      </c>
      <c r="R1144" s="225">
        <f>Q1144*H1144</f>
        <v>0</v>
      </c>
      <c r="S1144" s="225">
        <v>0.0060000000000000001</v>
      </c>
      <c r="T1144" s="226">
        <f>S1144*H1144</f>
        <v>0.0060000000000000001</v>
      </c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R1144" s="227" t="s">
        <v>447</v>
      </c>
      <c r="AT1144" s="227" t="s">
        <v>143</v>
      </c>
      <c r="AU1144" s="227" t="s">
        <v>148</v>
      </c>
      <c r="AY1144" s="17" t="s">
        <v>140</v>
      </c>
      <c r="BE1144" s="228">
        <f>IF(N1144="základní",J1144,0)</f>
        <v>0</v>
      </c>
      <c r="BF1144" s="228">
        <f>IF(N1144="snížená",J1144,0)</f>
        <v>0</v>
      </c>
      <c r="BG1144" s="228">
        <f>IF(N1144="zákl. přenesená",J1144,0)</f>
        <v>0</v>
      </c>
      <c r="BH1144" s="228">
        <f>IF(N1144="sníž. přenesená",J1144,0)</f>
        <v>0</v>
      </c>
      <c r="BI1144" s="228">
        <f>IF(N1144="nulová",J1144,0)</f>
        <v>0</v>
      </c>
      <c r="BJ1144" s="17" t="s">
        <v>148</v>
      </c>
      <c r="BK1144" s="228">
        <f>ROUND(I1144*H1144,2)</f>
        <v>0</v>
      </c>
      <c r="BL1144" s="17" t="s">
        <v>447</v>
      </c>
      <c r="BM1144" s="227" t="s">
        <v>1420</v>
      </c>
    </row>
    <row r="1145" s="13" customFormat="1">
      <c r="A1145" s="13"/>
      <c r="B1145" s="229"/>
      <c r="C1145" s="230"/>
      <c r="D1145" s="231" t="s">
        <v>150</v>
      </c>
      <c r="E1145" s="232" t="s">
        <v>1</v>
      </c>
      <c r="F1145" s="233" t="s">
        <v>217</v>
      </c>
      <c r="G1145" s="230"/>
      <c r="H1145" s="232" t="s">
        <v>1</v>
      </c>
      <c r="I1145" s="234"/>
      <c r="J1145" s="230"/>
      <c r="K1145" s="230"/>
      <c r="L1145" s="235"/>
      <c r="M1145" s="236"/>
      <c r="N1145" s="237"/>
      <c r="O1145" s="237"/>
      <c r="P1145" s="237"/>
      <c r="Q1145" s="237"/>
      <c r="R1145" s="237"/>
      <c r="S1145" s="237"/>
      <c r="T1145" s="238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39" t="s">
        <v>150</v>
      </c>
      <c r="AU1145" s="239" t="s">
        <v>148</v>
      </c>
      <c r="AV1145" s="13" t="s">
        <v>81</v>
      </c>
      <c r="AW1145" s="13" t="s">
        <v>30</v>
      </c>
      <c r="AX1145" s="13" t="s">
        <v>73</v>
      </c>
      <c r="AY1145" s="239" t="s">
        <v>140</v>
      </c>
    </row>
    <row r="1146" s="14" customFormat="1">
      <c r="A1146" s="14"/>
      <c r="B1146" s="240"/>
      <c r="C1146" s="241"/>
      <c r="D1146" s="231" t="s">
        <v>150</v>
      </c>
      <c r="E1146" s="242" t="s">
        <v>1</v>
      </c>
      <c r="F1146" s="243" t="s">
        <v>81</v>
      </c>
      <c r="G1146" s="241"/>
      <c r="H1146" s="244">
        <v>1</v>
      </c>
      <c r="I1146" s="245"/>
      <c r="J1146" s="241"/>
      <c r="K1146" s="241"/>
      <c r="L1146" s="246"/>
      <c r="M1146" s="247"/>
      <c r="N1146" s="248"/>
      <c r="O1146" s="248"/>
      <c r="P1146" s="248"/>
      <c r="Q1146" s="248"/>
      <c r="R1146" s="248"/>
      <c r="S1146" s="248"/>
      <c r="T1146" s="249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50" t="s">
        <v>150</v>
      </c>
      <c r="AU1146" s="250" t="s">
        <v>148</v>
      </c>
      <c r="AV1146" s="14" t="s">
        <v>148</v>
      </c>
      <c r="AW1146" s="14" t="s">
        <v>30</v>
      </c>
      <c r="AX1146" s="14" t="s">
        <v>81</v>
      </c>
      <c r="AY1146" s="250" t="s">
        <v>140</v>
      </c>
    </row>
    <row r="1147" s="2" customFormat="1" ht="33" customHeight="1">
      <c r="A1147" s="38"/>
      <c r="B1147" s="39"/>
      <c r="C1147" s="215" t="s">
        <v>1421</v>
      </c>
      <c r="D1147" s="215" t="s">
        <v>143</v>
      </c>
      <c r="E1147" s="216" t="s">
        <v>1422</v>
      </c>
      <c r="F1147" s="217" t="s">
        <v>1423</v>
      </c>
      <c r="G1147" s="218" t="s">
        <v>162</v>
      </c>
      <c r="H1147" s="219">
        <v>1</v>
      </c>
      <c r="I1147" s="220"/>
      <c r="J1147" s="221">
        <f>ROUND(I1147*H1147,2)</f>
        <v>0</v>
      </c>
      <c r="K1147" s="222"/>
      <c r="L1147" s="44"/>
      <c r="M1147" s="223" t="s">
        <v>1</v>
      </c>
      <c r="N1147" s="224" t="s">
        <v>39</v>
      </c>
      <c r="O1147" s="91"/>
      <c r="P1147" s="225">
        <f>O1147*H1147</f>
        <v>0</v>
      </c>
      <c r="Q1147" s="225">
        <v>0.00088000000000000003</v>
      </c>
      <c r="R1147" s="225">
        <f>Q1147*H1147</f>
        <v>0.00088000000000000003</v>
      </c>
      <c r="S1147" s="225">
        <v>0</v>
      </c>
      <c r="T1147" s="226">
        <f>S1147*H1147</f>
        <v>0</v>
      </c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R1147" s="227" t="s">
        <v>447</v>
      </c>
      <c r="AT1147" s="227" t="s">
        <v>143</v>
      </c>
      <c r="AU1147" s="227" t="s">
        <v>148</v>
      </c>
      <c r="AY1147" s="17" t="s">
        <v>140</v>
      </c>
      <c r="BE1147" s="228">
        <f>IF(N1147="základní",J1147,0)</f>
        <v>0</v>
      </c>
      <c r="BF1147" s="228">
        <f>IF(N1147="snížená",J1147,0)</f>
        <v>0</v>
      </c>
      <c r="BG1147" s="228">
        <f>IF(N1147="zákl. přenesená",J1147,0)</f>
        <v>0</v>
      </c>
      <c r="BH1147" s="228">
        <f>IF(N1147="sníž. přenesená",J1147,0)</f>
        <v>0</v>
      </c>
      <c r="BI1147" s="228">
        <f>IF(N1147="nulová",J1147,0)</f>
        <v>0</v>
      </c>
      <c r="BJ1147" s="17" t="s">
        <v>148</v>
      </c>
      <c r="BK1147" s="228">
        <f>ROUND(I1147*H1147,2)</f>
        <v>0</v>
      </c>
      <c r="BL1147" s="17" t="s">
        <v>447</v>
      </c>
      <c r="BM1147" s="227" t="s">
        <v>1424</v>
      </c>
    </row>
    <row r="1148" s="13" customFormat="1">
      <c r="A1148" s="13"/>
      <c r="B1148" s="229"/>
      <c r="C1148" s="230"/>
      <c r="D1148" s="231" t="s">
        <v>150</v>
      </c>
      <c r="E1148" s="232" t="s">
        <v>1</v>
      </c>
      <c r="F1148" s="233" t="s">
        <v>217</v>
      </c>
      <c r="G1148" s="230"/>
      <c r="H1148" s="232" t="s">
        <v>1</v>
      </c>
      <c r="I1148" s="234"/>
      <c r="J1148" s="230"/>
      <c r="K1148" s="230"/>
      <c r="L1148" s="235"/>
      <c r="M1148" s="236"/>
      <c r="N1148" s="237"/>
      <c r="O1148" s="237"/>
      <c r="P1148" s="237"/>
      <c r="Q1148" s="237"/>
      <c r="R1148" s="237"/>
      <c r="S1148" s="237"/>
      <c r="T1148" s="238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9" t="s">
        <v>150</v>
      </c>
      <c r="AU1148" s="239" t="s">
        <v>148</v>
      </c>
      <c r="AV1148" s="13" t="s">
        <v>81</v>
      </c>
      <c r="AW1148" s="13" t="s">
        <v>30</v>
      </c>
      <c r="AX1148" s="13" t="s">
        <v>73</v>
      </c>
      <c r="AY1148" s="239" t="s">
        <v>140</v>
      </c>
    </row>
    <row r="1149" s="14" customFormat="1">
      <c r="A1149" s="14"/>
      <c r="B1149" s="240"/>
      <c r="C1149" s="241"/>
      <c r="D1149" s="231" t="s">
        <v>150</v>
      </c>
      <c r="E1149" s="242" t="s">
        <v>1</v>
      </c>
      <c r="F1149" s="243" t="s">
        <v>81</v>
      </c>
      <c r="G1149" s="241"/>
      <c r="H1149" s="244">
        <v>1</v>
      </c>
      <c r="I1149" s="245"/>
      <c r="J1149" s="241"/>
      <c r="K1149" s="241"/>
      <c r="L1149" s="246"/>
      <c r="M1149" s="247"/>
      <c r="N1149" s="248"/>
      <c r="O1149" s="248"/>
      <c r="P1149" s="248"/>
      <c r="Q1149" s="248"/>
      <c r="R1149" s="248"/>
      <c r="S1149" s="248"/>
      <c r="T1149" s="249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0" t="s">
        <v>150</v>
      </c>
      <c r="AU1149" s="250" t="s">
        <v>148</v>
      </c>
      <c r="AV1149" s="14" t="s">
        <v>148</v>
      </c>
      <c r="AW1149" s="14" t="s">
        <v>30</v>
      </c>
      <c r="AX1149" s="14" t="s">
        <v>81</v>
      </c>
      <c r="AY1149" s="250" t="s">
        <v>140</v>
      </c>
    </row>
    <row r="1150" s="2" customFormat="1" ht="24.15" customHeight="1">
      <c r="A1150" s="38"/>
      <c r="B1150" s="39"/>
      <c r="C1150" s="262" t="s">
        <v>1425</v>
      </c>
      <c r="D1150" s="262" t="s">
        <v>154</v>
      </c>
      <c r="E1150" s="263" t="s">
        <v>1426</v>
      </c>
      <c r="F1150" s="264" t="s">
        <v>1427</v>
      </c>
      <c r="G1150" s="265" t="s">
        <v>162</v>
      </c>
      <c r="H1150" s="266">
        <v>1</v>
      </c>
      <c r="I1150" s="267"/>
      <c r="J1150" s="268">
        <f>ROUND(I1150*H1150,2)</f>
        <v>0</v>
      </c>
      <c r="K1150" s="269"/>
      <c r="L1150" s="270"/>
      <c r="M1150" s="271" t="s">
        <v>1</v>
      </c>
      <c r="N1150" s="272" t="s">
        <v>39</v>
      </c>
      <c r="O1150" s="91"/>
      <c r="P1150" s="225">
        <f>O1150*H1150</f>
        <v>0</v>
      </c>
      <c r="Q1150" s="225">
        <v>0.0118</v>
      </c>
      <c r="R1150" s="225">
        <f>Q1150*H1150</f>
        <v>0.0118</v>
      </c>
      <c r="S1150" s="225">
        <v>0</v>
      </c>
      <c r="T1150" s="226">
        <f>S1150*H1150</f>
        <v>0</v>
      </c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R1150" s="227" t="s">
        <v>359</v>
      </c>
      <c r="AT1150" s="227" t="s">
        <v>154</v>
      </c>
      <c r="AU1150" s="227" t="s">
        <v>148</v>
      </c>
      <c r="AY1150" s="17" t="s">
        <v>140</v>
      </c>
      <c r="BE1150" s="228">
        <f>IF(N1150="základní",J1150,0)</f>
        <v>0</v>
      </c>
      <c r="BF1150" s="228">
        <f>IF(N1150="snížená",J1150,0)</f>
        <v>0</v>
      </c>
      <c r="BG1150" s="228">
        <f>IF(N1150="zákl. přenesená",J1150,0)</f>
        <v>0</v>
      </c>
      <c r="BH1150" s="228">
        <f>IF(N1150="sníž. přenesená",J1150,0)</f>
        <v>0</v>
      </c>
      <c r="BI1150" s="228">
        <f>IF(N1150="nulová",J1150,0)</f>
        <v>0</v>
      </c>
      <c r="BJ1150" s="17" t="s">
        <v>148</v>
      </c>
      <c r="BK1150" s="228">
        <f>ROUND(I1150*H1150,2)</f>
        <v>0</v>
      </c>
      <c r="BL1150" s="17" t="s">
        <v>447</v>
      </c>
      <c r="BM1150" s="227" t="s">
        <v>1428</v>
      </c>
    </row>
    <row r="1151" s="13" customFormat="1">
      <c r="A1151" s="13"/>
      <c r="B1151" s="229"/>
      <c r="C1151" s="230"/>
      <c r="D1151" s="231" t="s">
        <v>150</v>
      </c>
      <c r="E1151" s="232" t="s">
        <v>1</v>
      </c>
      <c r="F1151" s="233" t="s">
        <v>217</v>
      </c>
      <c r="G1151" s="230"/>
      <c r="H1151" s="232" t="s">
        <v>1</v>
      </c>
      <c r="I1151" s="234"/>
      <c r="J1151" s="230"/>
      <c r="K1151" s="230"/>
      <c r="L1151" s="235"/>
      <c r="M1151" s="236"/>
      <c r="N1151" s="237"/>
      <c r="O1151" s="237"/>
      <c r="P1151" s="237"/>
      <c r="Q1151" s="237"/>
      <c r="R1151" s="237"/>
      <c r="S1151" s="237"/>
      <c r="T1151" s="238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9" t="s">
        <v>150</v>
      </c>
      <c r="AU1151" s="239" t="s">
        <v>148</v>
      </c>
      <c r="AV1151" s="13" t="s">
        <v>81</v>
      </c>
      <c r="AW1151" s="13" t="s">
        <v>30</v>
      </c>
      <c r="AX1151" s="13" t="s">
        <v>73</v>
      </c>
      <c r="AY1151" s="239" t="s">
        <v>140</v>
      </c>
    </row>
    <row r="1152" s="14" customFormat="1">
      <c r="A1152" s="14"/>
      <c r="B1152" s="240"/>
      <c r="C1152" s="241"/>
      <c r="D1152" s="231" t="s">
        <v>150</v>
      </c>
      <c r="E1152" s="242" t="s">
        <v>1</v>
      </c>
      <c r="F1152" s="243" t="s">
        <v>81</v>
      </c>
      <c r="G1152" s="241"/>
      <c r="H1152" s="244">
        <v>1</v>
      </c>
      <c r="I1152" s="245"/>
      <c r="J1152" s="241"/>
      <c r="K1152" s="241"/>
      <c r="L1152" s="246"/>
      <c r="M1152" s="247"/>
      <c r="N1152" s="248"/>
      <c r="O1152" s="248"/>
      <c r="P1152" s="248"/>
      <c r="Q1152" s="248"/>
      <c r="R1152" s="248"/>
      <c r="S1152" s="248"/>
      <c r="T1152" s="249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50" t="s">
        <v>150</v>
      </c>
      <c r="AU1152" s="250" t="s">
        <v>148</v>
      </c>
      <c r="AV1152" s="14" t="s">
        <v>148</v>
      </c>
      <c r="AW1152" s="14" t="s">
        <v>30</v>
      </c>
      <c r="AX1152" s="14" t="s">
        <v>81</v>
      </c>
      <c r="AY1152" s="250" t="s">
        <v>140</v>
      </c>
    </row>
    <row r="1153" s="2" customFormat="1" ht="24.15" customHeight="1">
      <c r="A1153" s="38"/>
      <c r="B1153" s="39"/>
      <c r="C1153" s="215" t="s">
        <v>1429</v>
      </c>
      <c r="D1153" s="215" t="s">
        <v>143</v>
      </c>
      <c r="E1153" s="216" t="s">
        <v>1430</v>
      </c>
      <c r="F1153" s="217" t="s">
        <v>1431</v>
      </c>
      <c r="G1153" s="218" t="s">
        <v>146</v>
      </c>
      <c r="H1153" s="219">
        <v>0.16200000000000001</v>
      </c>
      <c r="I1153" s="220"/>
      <c r="J1153" s="221">
        <f>ROUND(I1153*H1153,2)</f>
        <v>0</v>
      </c>
      <c r="K1153" s="222"/>
      <c r="L1153" s="44"/>
      <c r="M1153" s="223" t="s">
        <v>1</v>
      </c>
      <c r="N1153" s="224" t="s">
        <v>39</v>
      </c>
      <c r="O1153" s="91"/>
      <c r="P1153" s="225">
        <f>O1153*H1153</f>
        <v>0</v>
      </c>
      <c r="Q1153" s="225">
        <v>0</v>
      </c>
      <c r="R1153" s="225">
        <f>Q1153*H1153</f>
        <v>0</v>
      </c>
      <c r="S1153" s="225">
        <v>0</v>
      </c>
      <c r="T1153" s="226">
        <f>S1153*H1153</f>
        <v>0</v>
      </c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R1153" s="227" t="s">
        <v>447</v>
      </c>
      <c r="AT1153" s="227" t="s">
        <v>143</v>
      </c>
      <c r="AU1153" s="227" t="s">
        <v>148</v>
      </c>
      <c r="AY1153" s="17" t="s">
        <v>140</v>
      </c>
      <c r="BE1153" s="228">
        <f>IF(N1153="základní",J1153,0)</f>
        <v>0</v>
      </c>
      <c r="BF1153" s="228">
        <f>IF(N1153="snížená",J1153,0)</f>
        <v>0</v>
      </c>
      <c r="BG1153" s="228">
        <f>IF(N1153="zákl. přenesená",J1153,0)</f>
        <v>0</v>
      </c>
      <c r="BH1153" s="228">
        <f>IF(N1153="sníž. přenesená",J1153,0)</f>
        <v>0</v>
      </c>
      <c r="BI1153" s="228">
        <f>IF(N1153="nulová",J1153,0)</f>
        <v>0</v>
      </c>
      <c r="BJ1153" s="17" t="s">
        <v>148</v>
      </c>
      <c r="BK1153" s="228">
        <f>ROUND(I1153*H1153,2)</f>
        <v>0</v>
      </c>
      <c r="BL1153" s="17" t="s">
        <v>447</v>
      </c>
      <c r="BM1153" s="227" t="s">
        <v>1432</v>
      </c>
    </row>
    <row r="1154" s="2" customFormat="1" ht="37.8" customHeight="1">
      <c r="A1154" s="38"/>
      <c r="B1154" s="39"/>
      <c r="C1154" s="215" t="s">
        <v>1433</v>
      </c>
      <c r="D1154" s="215" t="s">
        <v>143</v>
      </c>
      <c r="E1154" s="216" t="s">
        <v>1434</v>
      </c>
      <c r="F1154" s="217" t="s">
        <v>1435</v>
      </c>
      <c r="G1154" s="218" t="s">
        <v>146</v>
      </c>
      <c r="H1154" s="219">
        <v>0.32400000000000001</v>
      </c>
      <c r="I1154" s="220"/>
      <c r="J1154" s="221">
        <f>ROUND(I1154*H1154,2)</f>
        <v>0</v>
      </c>
      <c r="K1154" s="222"/>
      <c r="L1154" s="44"/>
      <c r="M1154" s="223" t="s">
        <v>1</v>
      </c>
      <c r="N1154" s="224" t="s">
        <v>39</v>
      </c>
      <c r="O1154" s="91"/>
      <c r="P1154" s="225">
        <f>O1154*H1154</f>
        <v>0</v>
      </c>
      <c r="Q1154" s="225">
        <v>0</v>
      </c>
      <c r="R1154" s="225">
        <f>Q1154*H1154</f>
        <v>0</v>
      </c>
      <c r="S1154" s="225">
        <v>0</v>
      </c>
      <c r="T1154" s="226">
        <f>S1154*H1154</f>
        <v>0</v>
      </c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R1154" s="227" t="s">
        <v>447</v>
      </c>
      <c r="AT1154" s="227" t="s">
        <v>143</v>
      </c>
      <c r="AU1154" s="227" t="s">
        <v>148</v>
      </c>
      <c r="AY1154" s="17" t="s">
        <v>140</v>
      </c>
      <c r="BE1154" s="228">
        <f>IF(N1154="základní",J1154,0)</f>
        <v>0</v>
      </c>
      <c r="BF1154" s="228">
        <f>IF(N1154="snížená",J1154,0)</f>
        <v>0</v>
      </c>
      <c r="BG1154" s="228">
        <f>IF(N1154="zákl. přenesená",J1154,0)</f>
        <v>0</v>
      </c>
      <c r="BH1154" s="228">
        <f>IF(N1154="sníž. přenesená",J1154,0)</f>
        <v>0</v>
      </c>
      <c r="BI1154" s="228">
        <f>IF(N1154="nulová",J1154,0)</f>
        <v>0</v>
      </c>
      <c r="BJ1154" s="17" t="s">
        <v>148</v>
      </c>
      <c r="BK1154" s="228">
        <f>ROUND(I1154*H1154,2)</f>
        <v>0</v>
      </c>
      <c r="BL1154" s="17" t="s">
        <v>447</v>
      </c>
      <c r="BM1154" s="227" t="s">
        <v>1436</v>
      </c>
    </row>
    <row r="1155" s="14" customFormat="1">
      <c r="A1155" s="14"/>
      <c r="B1155" s="240"/>
      <c r="C1155" s="241"/>
      <c r="D1155" s="231" t="s">
        <v>150</v>
      </c>
      <c r="E1155" s="241"/>
      <c r="F1155" s="243" t="s">
        <v>1437</v>
      </c>
      <c r="G1155" s="241"/>
      <c r="H1155" s="244">
        <v>0.32400000000000001</v>
      </c>
      <c r="I1155" s="245"/>
      <c r="J1155" s="241"/>
      <c r="K1155" s="241"/>
      <c r="L1155" s="246"/>
      <c r="M1155" s="247"/>
      <c r="N1155" s="248"/>
      <c r="O1155" s="248"/>
      <c r="P1155" s="248"/>
      <c r="Q1155" s="248"/>
      <c r="R1155" s="248"/>
      <c r="S1155" s="248"/>
      <c r="T1155" s="249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50" t="s">
        <v>150</v>
      </c>
      <c r="AU1155" s="250" t="s">
        <v>148</v>
      </c>
      <c r="AV1155" s="14" t="s">
        <v>148</v>
      </c>
      <c r="AW1155" s="14" t="s">
        <v>4</v>
      </c>
      <c r="AX1155" s="14" t="s">
        <v>81</v>
      </c>
      <c r="AY1155" s="250" t="s">
        <v>140</v>
      </c>
    </row>
    <row r="1156" s="12" customFormat="1" ht="22.8" customHeight="1">
      <c r="A1156" s="12"/>
      <c r="B1156" s="199"/>
      <c r="C1156" s="200"/>
      <c r="D1156" s="201" t="s">
        <v>72</v>
      </c>
      <c r="E1156" s="213" t="s">
        <v>1438</v>
      </c>
      <c r="F1156" s="213" t="s">
        <v>1439</v>
      </c>
      <c r="G1156" s="200"/>
      <c r="H1156" s="200"/>
      <c r="I1156" s="203"/>
      <c r="J1156" s="214">
        <f>BK1156</f>
        <v>0</v>
      </c>
      <c r="K1156" s="200"/>
      <c r="L1156" s="205"/>
      <c r="M1156" s="206"/>
      <c r="N1156" s="207"/>
      <c r="O1156" s="207"/>
      <c r="P1156" s="208">
        <f>SUM(P1157:P1226)</f>
        <v>0</v>
      </c>
      <c r="Q1156" s="207"/>
      <c r="R1156" s="208">
        <f>SUM(R1157:R1226)</f>
        <v>0.080240000000000006</v>
      </c>
      <c r="S1156" s="207"/>
      <c r="T1156" s="209">
        <f>SUM(T1157:T1226)</f>
        <v>1.2594468000000001</v>
      </c>
      <c r="U1156" s="12"/>
      <c r="V1156" s="12"/>
      <c r="W1156" s="12"/>
      <c r="X1156" s="12"/>
      <c r="Y1156" s="12"/>
      <c r="Z1156" s="12"/>
      <c r="AA1156" s="12"/>
      <c r="AB1156" s="12"/>
      <c r="AC1156" s="12"/>
      <c r="AD1156" s="12"/>
      <c r="AE1156" s="12"/>
      <c r="AR1156" s="210" t="s">
        <v>148</v>
      </c>
      <c r="AT1156" s="211" t="s">
        <v>72</v>
      </c>
      <c r="AU1156" s="211" t="s">
        <v>81</v>
      </c>
      <c r="AY1156" s="210" t="s">
        <v>140</v>
      </c>
      <c r="BK1156" s="212">
        <f>SUM(BK1157:BK1226)</f>
        <v>0</v>
      </c>
    </row>
    <row r="1157" s="2" customFormat="1" ht="16.5" customHeight="1">
      <c r="A1157" s="38"/>
      <c r="B1157" s="39"/>
      <c r="C1157" s="215" t="s">
        <v>1440</v>
      </c>
      <c r="D1157" s="215" t="s">
        <v>143</v>
      </c>
      <c r="E1157" s="216" t="s">
        <v>1441</v>
      </c>
      <c r="F1157" s="217" t="s">
        <v>1442</v>
      </c>
      <c r="G1157" s="218" t="s">
        <v>168</v>
      </c>
      <c r="H1157" s="219">
        <v>15.983000000000001</v>
      </c>
      <c r="I1157" s="220"/>
      <c r="J1157" s="221">
        <f>ROUND(I1157*H1157,2)</f>
        <v>0</v>
      </c>
      <c r="K1157" s="222"/>
      <c r="L1157" s="44"/>
      <c r="M1157" s="223" t="s">
        <v>1</v>
      </c>
      <c r="N1157" s="224" t="s">
        <v>39</v>
      </c>
      <c r="O1157" s="91"/>
      <c r="P1157" s="225">
        <f>O1157*H1157</f>
        <v>0</v>
      </c>
      <c r="Q1157" s="225">
        <v>0</v>
      </c>
      <c r="R1157" s="225">
        <f>Q1157*H1157</f>
        <v>0</v>
      </c>
      <c r="S1157" s="225">
        <v>0.01695</v>
      </c>
      <c r="T1157" s="226">
        <f>S1157*H1157</f>
        <v>0.27091185000000001</v>
      </c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R1157" s="227" t="s">
        <v>447</v>
      </c>
      <c r="AT1157" s="227" t="s">
        <v>143</v>
      </c>
      <c r="AU1157" s="227" t="s">
        <v>148</v>
      </c>
      <c r="AY1157" s="17" t="s">
        <v>140</v>
      </c>
      <c r="BE1157" s="228">
        <f>IF(N1157="základní",J1157,0)</f>
        <v>0</v>
      </c>
      <c r="BF1157" s="228">
        <f>IF(N1157="snížená",J1157,0)</f>
        <v>0</v>
      </c>
      <c r="BG1157" s="228">
        <f>IF(N1157="zákl. přenesená",J1157,0)</f>
        <v>0</v>
      </c>
      <c r="BH1157" s="228">
        <f>IF(N1157="sníž. přenesená",J1157,0)</f>
        <v>0</v>
      </c>
      <c r="BI1157" s="228">
        <f>IF(N1157="nulová",J1157,0)</f>
        <v>0</v>
      </c>
      <c r="BJ1157" s="17" t="s">
        <v>148</v>
      </c>
      <c r="BK1157" s="228">
        <f>ROUND(I1157*H1157,2)</f>
        <v>0</v>
      </c>
      <c r="BL1157" s="17" t="s">
        <v>447</v>
      </c>
      <c r="BM1157" s="227" t="s">
        <v>1443</v>
      </c>
    </row>
    <row r="1158" s="13" customFormat="1">
      <c r="A1158" s="13"/>
      <c r="B1158" s="229"/>
      <c r="C1158" s="230"/>
      <c r="D1158" s="231" t="s">
        <v>150</v>
      </c>
      <c r="E1158" s="232" t="s">
        <v>1</v>
      </c>
      <c r="F1158" s="233" t="s">
        <v>246</v>
      </c>
      <c r="G1158" s="230"/>
      <c r="H1158" s="232" t="s">
        <v>1</v>
      </c>
      <c r="I1158" s="234"/>
      <c r="J1158" s="230"/>
      <c r="K1158" s="230"/>
      <c r="L1158" s="235"/>
      <c r="M1158" s="236"/>
      <c r="N1158" s="237"/>
      <c r="O1158" s="237"/>
      <c r="P1158" s="237"/>
      <c r="Q1158" s="237"/>
      <c r="R1158" s="237"/>
      <c r="S1158" s="237"/>
      <c r="T1158" s="238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39" t="s">
        <v>150</v>
      </c>
      <c r="AU1158" s="239" t="s">
        <v>148</v>
      </c>
      <c r="AV1158" s="13" t="s">
        <v>81</v>
      </c>
      <c r="AW1158" s="13" t="s">
        <v>30</v>
      </c>
      <c r="AX1158" s="13" t="s">
        <v>73</v>
      </c>
      <c r="AY1158" s="239" t="s">
        <v>140</v>
      </c>
    </row>
    <row r="1159" s="14" customFormat="1">
      <c r="A1159" s="14"/>
      <c r="B1159" s="240"/>
      <c r="C1159" s="241"/>
      <c r="D1159" s="231" t="s">
        <v>150</v>
      </c>
      <c r="E1159" s="242" t="s">
        <v>1</v>
      </c>
      <c r="F1159" s="243" t="s">
        <v>1444</v>
      </c>
      <c r="G1159" s="241"/>
      <c r="H1159" s="244">
        <v>16.681999999999999</v>
      </c>
      <c r="I1159" s="245"/>
      <c r="J1159" s="241"/>
      <c r="K1159" s="241"/>
      <c r="L1159" s="246"/>
      <c r="M1159" s="247"/>
      <c r="N1159" s="248"/>
      <c r="O1159" s="248"/>
      <c r="P1159" s="248"/>
      <c r="Q1159" s="248"/>
      <c r="R1159" s="248"/>
      <c r="S1159" s="248"/>
      <c r="T1159" s="249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50" t="s">
        <v>150</v>
      </c>
      <c r="AU1159" s="250" t="s">
        <v>148</v>
      </c>
      <c r="AV1159" s="14" t="s">
        <v>148</v>
      </c>
      <c r="AW1159" s="14" t="s">
        <v>30</v>
      </c>
      <c r="AX1159" s="14" t="s">
        <v>73</v>
      </c>
      <c r="AY1159" s="250" t="s">
        <v>140</v>
      </c>
    </row>
    <row r="1160" s="14" customFormat="1">
      <c r="A1160" s="14"/>
      <c r="B1160" s="240"/>
      <c r="C1160" s="241"/>
      <c r="D1160" s="231" t="s">
        <v>150</v>
      </c>
      <c r="E1160" s="242" t="s">
        <v>1</v>
      </c>
      <c r="F1160" s="243" t="s">
        <v>178</v>
      </c>
      <c r="G1160" s="241"/>
      <c r="H1160" s="244">
        <v>-2.758</v>
      </c>
      <c r="I1160" s="245"/>
      <c r="J1160" s="241"/>
      <c r="K1160" s="241"/>
      <c r="L1160" s="246"/>
      <c r="M1160" s="247"/>
      <c r="N1160" s="248"/>
      <c r="O1160" s="248"/>
      <c r="P1160" s="248"/>
      <c r="Q1160" s="248"/>
      <c r="R1160" s="248"/>
      <c r="S1160" s="248"/>
      <c r="T1160" s="249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50" t="s">
        <v>150</v>
      </c>
      <c r="AU1160" s="250" t="s">
        <v>148</v>
      </c>
      <c r="AV1160" s="14" t="s">
        <v>148</v>
      </c>
      <c r="AW1160" s="14" t="s">
        <v>30</v>
      </c>
      <c r="AX1160" s="14" t="s">
        <v>73</v>
      </c>
      <c r="AY1160" s="250" t="s">
        <v>140</v>
      </c>
    </row>
    <row r="1161" s="13" customFormat="1">
      <c r="A1161" s="13"/>
      <c r="B1161" s="229"/>
      <c r="C1161" s="230"/>
      <c r="D1161" s="231" t="s">
        <v>150</v>
      </c>
      <c r="E1161" s="232" t="s">
        <v>1</v>
      </c>
      <c r="F1161" s="233" t="s">
        <v>1445</v>
      </c>
      <c r="G1161" s="230"/>
      <c r="H1161" s="232" t="s">
        <v>1</v>
      </c>
      <c r="I1161" s="234"/>
      <c r="J1161" s="230"/>
      <c r="K1161" s="230"/>
      <c r="L1161" s="235"/>
      <c r="M1161" s="236"/>
      <c r="N1161" s="237"/>
      <c r="O1161" s="237"/>
      <c r="P1161" s="237"/>
      <c r="Q1161" s="237"/>
      <c r="R1161" s="237"/>
      <c r="S1161" s="237"/>
      <c r="T1161" s="238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39" t="s">
        <v>150</v>
      </c>
      <c r="AU1161" s="239" t="s">
        <v>148</v>
      </c>
      <c r="AV1161" s="13" t="s">
        <v>81</v>
      </c>
      <c r="AW1161" s="13" t="s">
        <v>30</v>
      </c>
      <c r="AX1161" s="13" t="s">
        <v>73</v>
      </c>
      <c r="AY1161" s="239" t="s">
        <v>140</v>
      </c>
    </row>
    <row r="1162" s="14" customFormat="1">
      <c r="A1162" s="14"/>
      <c r="B1162" s="240"/>
      <c r="C1162" s="241"/>
      <c r="D1162" s="231" t="s">
        <v>150</v>
      </c>
      <c r="E1162" s="242" t="s">
        <v>1</v>
      </c>
      <c r="F1162" s="243" t="s">
        <v>171</v>
      </c>
      <c r="G1162" s="241"/>
      <c r="H1162" s="244">
        <v>2.0590000000000002</v>
      </c>
      <c r="I1162" s="245"/>
      <c r="J1162" s="241"/>
      <c r="K1162" s="241"/>
      <c r="L1162" s="246"/>
      <c r="M1162" s="247"/>
      <c r="N1162" s="248"/>
      <c r="O1162" s="248"/>
      <c r="P1162" s="248"/>
      <c r="Q1162" s="248"/>
      <c r="R1162" s="248"/>
      <c r="S1162" s="248"/>
      <c r="T1162" s="249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50" t="s">
        <v>150</v>
      </c>
      <c r="AU1162" s="250" t="s">
        <v>148</v>
      </c>
      <c r="AV1162" s="14" t="s">
        <v>148</v>
      </c>
      <c r="AW1162" s="14" t="s">
        <v>30</v>
      </c>
      <c r="AX1162" s="14" t="s">
        <v>73</v>
      </c>
      <c r="AY1162" s="250" t="s">
        <v>140</v>
      </c>
    </row>
    <row r="1163" s="15" customFormat="1">
      <c r="A1163" s="15"/>
      <c r="B1163" s="251"/>
      <c r="C1163" s="252"/>
      <c r="D1163" s="231" t="s">
        <v>150</v>
      </c>
      <c r="E1163" s="253" t="s">
        <v>1</v>
      </c>
      <c r="F1163" s="254" t="s">
        <v>153</v>
      </c>
      <c r="G1163" s="252"/>
      <c r="H1163" s="255">
        <v>15.983000000000001</v>
      </c>
      <c r="I1163" s="256"/>
      <c r="J1163" s="252"/>
      <c r="K1163" s="252"/>
      <c r="L1163" s="257"/>
      <c r="M1163" s="258"/>
      <c r="N1163" s="259"/>
      <c r="O1163" s="259"/>
      <c r="P1163" s="259"/>
      <c r="Q1163" s="259"/>
      <c r="R1163" s="259"/>
      <c r="S1163" s="259"/>
      <c r="T1163" s="260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61" t="s">
        <v>150</v>
      </c>
      <c r="AU1163" s="261" t="s">
        <v>148</v>
      </c>
      <c r="AV1163" s="15" t="s">
        <v>147</v>
      </c>
      <c r="AW1163" s="15" t="s">
        <v>30</v>
      </c>
      <c r="AX1163" s="15" t="s">
        <v>81</v>
      </c>
      <c r="AY1163" s="261" t="s">
        <v>140</v>
      </c>
    </row>
    <row r="1164" s="2" customFormat="1" ht="24.15" customHeight="1">
      <c r="A1164" s="38"/>
      <c r="B1164" s="39"/>
      <c r="C1164" s="215" t="s">
        <v>1446</v>
      </c>
      <c r="D1164" s="215" t="s">
        <v>143</v>
      </c>
      <c r="E1164" s="216" t="s">
        <v>1447</v>
      </c>
      <c r="F1164" s="217" t="s">
        <v>1448</v>
      </c>
      <c r="G1164" s="218" t="s">
        <v>168</v>
      </c>
      <c r="H1164" s="219">
        <v>9.6430000000000007</v>
      </c>
      <c r="I1164" s="220"/>
      <c r="J1164" s="221">
        <f>ROUND(I1164*H1164,2)</f>
        <v>0</v>
      </c>
      <c r="K1164" s="222"/>
      <c r="L1164" s="44"/>
      <c r="M1164" s="223" t="s">
        <v>1</v>
      </c>
      <c r="N1164" s="224" t="s">
        <v>39</v>
      </c>
      <c r="O1164" s="91"/>
      <c r="P1164" s="225">
        <f>O1164*H1164</f>
        <v>0</v>
      </c>
      <c r="Q1164" s="225">
        <v>0</v>
      </c>
      <c r="R1164" s="225">
        <f>Q1164*H1164</f>
        <v>0</v>
      </c>
      <c r="S1164" s="225">
        <v>0.024649999999999998</v>
      </c>
      <c r="T1164" s="226">
        <f>S1164*H1164</f>
        <v>0.23769994999999999</v>
      </c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R1164" s="227" t="s">
        <v>147</v>
      </c>
      <c r="AT1164" s="227" t="s">
        <v>143</v>
      </c>
      <c r="AU1164" s="227" t="s">
        <v>148</v>
      </c>
      <c r="AY1164" s="17" t="s">
        <v>140</v>
      </c>
      <c r="BE1164" s="228">
        <f>IF(N1164="základní",J1164,0)</f>
        <v>0</v>
      </c>
      <c r="BF1164" s="228">
        <f>IF(N1164="snížená",J1164,0)</f>
        <v>0</v>
      </c>
      <c r="BG1164" s="228">
        <f>IF(N1164="zákl. přenesená",J1164,0)</f>
        <v>0</v>
      </c>
      <c r="BH1164" s="228">
        <f>IF(N1164="sníž. přenesená",J1164,0)</f>
        <v>0</v>
      </c>
      <c r="BI1164" s="228">
        <f>IF(N1164="nulová",J1164,0)</f>
        <v>0</v>
      </c>
      <c r="BJ1164" s="17" t="s">
        <v>148</v>
      </c>
      <c r="BK1164" s="228">
        <f>ROUND(I1164*H1164,2)</f>
        <v>0</v>
      </c>
      <c r="BL1164" s="17" t="s">
        <v>147</v>
      </c>
      <c r="BM1164" s="227" t="s">
        <v>1449</v>
      </c>
    </row>
    <row r="1165" s="13" customFormat="1">
      <c r="A1165" s="13"/>
      <c r="B1165" s="229"/>
      <c r="C1165" s="230"/>
      <c r="D1165" s="231" t="s">
        <v>150</v>
      </c>
      <c r="E1165" s="232" t="s">
        <v>1</v>
      </c>
      <c r="F1165" s="233" t="s">
        <v>1450</v>
      </c>
      <c r="G1165" s="230"/>
      <c r="H1165" s="232" t="s">
        <v>1</v>
      </c>
      <c r="I1165" s="234"/>
      <c r="J1165" s="230"/>
      <c r="K1165" s="230"/>
      <c r="L1165" s="235"/>
      <c r="M1165" s="236"/>
      <c r="N1165" s="237"/>
      <c r="O1165" s="237"/>
      <c r="P1165" s="237"/>
      <c r="Q1165" s="237"/>
      <c r="R1165" s="237"/>
      <c r="S1165" s="237"/>
      <c r="T1165" s="238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39" t="s">
        <v>150</v>
      </c>
      <c r="AU1165" s="239" t="s">
        <v>148</v>
      </c>
      <c r="AV1165" s="13" t="s">
        <v>81</v>
      </c>
      <c r="AW1165" s="13" t="s">
        <v>30</v>
      </c>
      <c r="AX1165" s="13" t="s">
        <v>73</v>
      </c>
      <c r="AY1165" s="239" t="s">
        <v>140</v>
      </c>
    </row>
    <row r="1166" s="14" customFormat="1">
      <c r="A1166" s="14"/>
      <c r="B1166" s="240"/>
      <c r="C1166" s="241"/>
      <c r="D1166" s="231" t="s">
        <v>150</v>
      </c>
      <c r="E1166" s="242" t="s">
        <v>1</v>
      </c>
      <c r="F1166" s="243" t="s">
        <v>1451</v>
      </c>
      <c r="G1166" s="241"/>
      <c r="H1166" s="244">
        <v>9.6430000000000007</v>
      </c>
      <c r="I1166" s="245"/>
      <c r="J1166" s="241"/>
      <c r="K1166" s="241"/>
      <c r="L1166" s="246"/>
      <c r="M1166" s="247"/>
      <c r="N1166" s="248"/>
      <c r="O1166" s="248"/>
      <c r="P1166" s="248"/>
      <c r="Q1166" s="248"/>
      <c r="R1166" s="248"/>
      <c r="S1166" s="248"/>
      <c r="T1166" s="249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50" t="s">
        <v>150</v>
      </c>
      <c r="AU1166" s="250" t="s">
        <v>148</v>
      </c>
      <c r="AV1166" s="14" t="s">
        <v>148</v>
      </c>
      <c r="AW1166" s="14" t="s">
        <v>30</v>
      </c>
      <c r="AX1166" s="14" t="s">
        <v>73</v>
      </c>
      <c r="AY1166" s="250" t="s">
        <v>140</v>
      </c>
    </row>
    <row r="1167" s="15" customFormat="1">
      <c r="A1167" s="15"/>
      <c r="B1167" s="251"/>
      <c r="C1167" s="252"/>
      <c r="D1167" s="231" t="s">
        <v>150</v>
      </c>
      <c r="E1167" s="253" t="s">
        <v>1</v>
      </c>
      <c r="F1167" s="254" t="s">
        <v>153</v>
      </c>
      <c r="G1167" s="252"/>
      <c r="H1167" s="255">
        <v>9.6430000000000007</v>
      </c>
      <c r="I1167" s="256"/>
      <c r="J1167" s="252"/>
      <c r="K1167" s="252"/>
      <c r="L1167" s="257"/>
      <c r="M1167" s="258"/>
      <c r="N1167" s="259"/>
      <c r="O1167" s="259"/>
      <c r="P1167" s="259"/>
      <c r="Q1167" s="259"/>
      <c r="R1167" s="259"/>
      <c r="S1167" s="259"/>
      <c r="T1167" s="260"/>
      <c r="U1167" s="15"/>
      <c r="V1167" s="15"/>
      <c r="W1167" s="15"/>
      <c r="X1167" s="15"/>
      <c r="Y1167" s="15"/>
      <c r="Z1167" s="15"/>
      <c r="AA1167" s="15"/>
      <c r="AB1167" s="15"/>
      <c r="AC1167" s="15"/>
      <c r="AD1167" s="15"/>
      <c r="AE1167" s="15"/>
      <c r="AT1167" s="261" t="s">
        <v>150</v>
      </c>
      <c r="AU1167" s="261" t="s">
        <v>148</v>
      </c>
      <c r="AV1167" s="15" t="s">
        <v>147</v>
      </c>
      <c r="AW1167" s="15" t="s">
        <v>30</v>
      </c>
      <c r="AX1167" s="15" t="s">
        <v>81</v>
      </c>
      <c r="AY1167" s="261" t="s">
        <v>140</v>
      </c>
    </row>
    <row r="1168" s="2" customFormat="1" ht="24.15" customHeight="1">
      <c r="A1168" s="38"/>
      <c r="B1168" s="39"/>
      <c r="C1168" s="215" t="s">
        <v>1452</v>
      </c>
      <c r="D1168" s="215" t="s">
        <v>143</v>
      </c>
      <c r="E1168" s="216" t="s">
        <v>1453</v>
      </c>
      <c r="F1168" s="217" t="s">
        <v>1454</v>
      </c>
      <c r="G1168" s="218" t="s">
        <v>168</v>
      </c>
      <c r="H1168" s="219">
        <v>9.6430000000000007</v>
      </c>
      <c r="I1168" s="220"/>
      <c r="J1168" s="221">
        <f>ROUND(I1168*H1168,2)</f>
        <v>0</v>
      </c>
      <c r="K1168" s="222"/>
      <c r="L1168" s="44"/>
      <c r="M1168" s="223" t="s">
        <v>1</v>
      </c>
      <c r="N1168" s="224" t="s">
        <v>39</v>
      </c>
      <c r="O1168" s="91"/>
      <c r="P1168" s="225">
        <f>O1168*H1168</f>
        <v>0</v>
      </c>
      <c r="Q1168" s="225">
        <v>0</v>
      </c>
      <c r="R1168" s="225">
        <f>Q1168*H1168</f>
        <v>0</v>
      </c>
      <c r="S1168" s="225">
        <v>0.0080000000000000002</v>
      </c>
      <c r="T1168" s="226">
        <f>S1168*H1168</f>
        <v>0.077144000000000004</v>
      </c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R1168" s="227" t="s">
        <v>447</v>
      </c>
      <c r="AT1168" s="227" t="s">
        <v>143</v>
      </c>
      <c r="AU1168" s="227" t="s">
        <v>148</v>
      </c>
      <c r="AY1168" s="17" t="s">
        <v>140</v>
      </c>
      <c r="BE1168" s="228">
        <f>IF(N1168="základní",J1168,0)</f>
        <v>0</v>
      </c>
      <c r="BF1168" s="228">
        <f>IF(N1168="snížená",J1168,0)</f>
        <v>0</v>
      </c>
      <c r="BG1168" s="228">
        <f>IF(N1168="zákl. přenesená",J1168,0)</f>
        <v>0</v>
      </c>
      <c r="BH1168" s="228">
        <f>IF(N1168="sníž. přenesená",J1168,0)</f>
        <v>0</v>
      </c>
      <c r="BI1168" s="228">
        <f>IF(N1168="nulová",J1168,0)</f>
        <v>0</v>
      </c>
      <c r="BJ1168" s="17" t="s">
        <v>148</v>
      </c>
      <c r="BK1168" s="228">
        <f>ROUND(I1168*H1168,2)</f>
        <v>0</v>
      </c>
      <c r="BL1168" s="17" t="s">
        <v>447</v>
      </c>
      <c r="BM1168" s="227" t="s">
        <v>1455</v>
      </c>
    </row>
    <row r="1169" s="13" customFormat="1">
      <c r="A1169" s="13"/>
      <c r="B1169" s="229"/>
      <c r="C1169" s="230"/>
      <c r="D1169" s="231" t="s">
        <v>150</v>
      </c>
      <c r="E1169" s="232" t="s">
        <v>1</v>
      </c>
      <c r="F1169" s="233" t="s">
        <v>1450</v>
      </c>
      <c r="G1169" s="230"/>
      <c r="H1169" s="232" t="s">
        <v>1</v>
      </c>
      <c r="I1169" s="234"/>
      <c r="J1169" s="230"/>
      <c r="K1169" s="230"/>
      <c r="L1169" s="235"/>
      <c r="M1169" s="236"/>
      <c r="N1169" s="237"/>
      <c r="O1169" s="237"/>
      <c r="P1169" s="237"/>
      <c r="Q1169" s="237"/>
      <c r="R1169" s="237"/>
      <c r="S1169" s="237"/>
      <c r="T1169" s="238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39" t="s">
        <v>150</v>
      </c>
      <c r="AU1169" s="239" t="s">
        <v>148</v>
      </c>
      <c r="AV1169" s="13" t="s">
        <v>81</v>
      </c>
      <c r="AW1169" s="13" t="s">
        <v>30</v>
      </c>
      <c r="AX1169" s="13" t="s">
        <v>73</v>
      </c>
      <c r="AY1169" s="239" t="s">
        <v>140</v>
      </c>
    </row>
    <row r="1170" s="14" customFormat="1">
      <c r="A1170" s="14"/>
      <c r="B1170" s="240"/>
      <c r="C1170" s="241"/>
      <c r="D1170" s="231" t="s">
        <v>150</v>
      </c>
      <c r="E1170" s="242" t="s">
        <v>1</v>
      </c>
      <c r="F1170" s="243" t="s">
        <v>1451</v>
      </c>
      <c r="G1170" s="241"/>
      <c r="H1170" s="244">
        <v>9.6430000000000007</v>
      </c>
      <c r="I1170" s="245"/>
      <c r="J1170" s="241"/>
      <c r="K1170" s="241"/>
      <c r="L1170" s="246"/>
      <c r="M1170" s="247"/>
      <c r="N1170" s="248"/>
      <c r="O1170" s="248"/>
      <c r="P1170" s="248"/>
      <c r="Q1170" s="248"/>
      <c r="R1170" s="248"/>
      <c r="S1170" s="248"/>
      <c r="T1170" s="249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0" t="s">
        <v>150</v>
      </c>
      <c r="AU1170" s="250" t="s">
        <v>148</v>
      </c>
      <c r="AV1170" s="14" t="s">
        <v>148</v>
      </c>
      <c r="AW1170" s="14" t="s">
        <v>30</v>
      </c>
      <c r="AX1170" s="14" t="s">
        <v>73</v>
      </c>
      <c r="AY1170" s="250" t="s">
        <v>140</v>
      </c>
    </row>
    <row r="1171" s="15" customFormat="1">
      <c r="A1171" s="15"/>
      <c r="B1171" s="251"/>
      <c r="C1171" s="252"/>
      <c r="D1171" s="231" t="s">
        <v>150</v>
      </c>
      <c r="E1171" s="253" t="s">
        <v>1</v>
      </c>
      <c r="F1171" s="254" t="s">
        <v>153</v>
      </c>
      <c r="G1171" s="252"/>
      <c r="H1171" s="255">
        <v>9.6430000000000007</v>
      </c>
      <c r="I1171" s="256"/>
      <c r="J1171" s="252"/>
      <c r="K1171" s="252"/>
      <c r="L1171" s="257"/>
      <c r="M1171" s="258"/>
      <c r="N1171" s="259"/>
      <c r="O1171" s="259"/>
      <c r="P1171" s="259"/>
      <c r="Q1171" s="259"/>
      <c r="R1171" s="259"/>
      <c r="S1171" s="259"/>
      <c r="T1171" s="260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T1171" s="261" t="s">
        <v>150</v>
      </c>
      <c r="AU1171" s="261" t="s">
        <v>148</v>
      </c>
      <c r="AV1171" s="15" t="s">
        <v>147</v>
      </c>
      <c r="AW1171" s="15" t="s">
        <v>30</v>
      </c>
      <c r="AX1171" s="15" t="s">
        <v>81</v>
      </c>
      <c r="AY1171" s="261" t="s">
        <v>140</v>
      </c>
    </row>
    <row r="1172" s="2" customFormat="1" ht="24.15" customHeight="1">
      <c r="A1172" s="38"/>
      <c r="B1172" s="39"/>
      <c r="C1172" s="215" t="s">
        <v>1456</v>
      </c>
      <c r="D1172" s="215" t="s">
        <v>143</v>
      </c>
      <c r="E1172" s="216" t="s">
        <v>1457</v>
      </c>
      <c r="F1172" s="217" t="s">
        <v>1458</v>
      </c>
      <c r="G1172" s="218" t="s">
        <v>168</v>
      </c>
      <c r="H1172" s="219">
        <v>3.7400000000000002</v>
      </c>
      <c r="I1172" s="220"/>
      <c r="J1172" s="221">
        <f>ROUND(I1172*H1172,2)</f>
        <v>0</v>
      </c>
      <c r="K1172" s="222"/>
      <c r="L1172" s="44"/>
      <c r="M1172" s="223" t="s">
        <v>1</v>
      </c>
      <c r="N1172" s="224" t="s">
        <v>39</v>
      </c>
      <c r="O1172" s="91"/>
      <c r="P1172" s="225">
        <f>O1172*H1172</f>
        <v>0</v>
      </c>
      <c r="Q1172" s="225">
        <v>0</v>
      </c>
      <c r="R1172" s="225">
        <f>Q1172*H1172</f>
        <v>0</v>
      </c>
      <c r="S1172" s="225">
        <v>0.024649999999999998</v>
      </c>
      <c r="T1172" s="226">
        <f>S1172*H1172</f>
        <v>0.092190999999999995</v>
      </c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R1172" s="227" t="s">
        <v>447</v>
      </c>
      <c r="AT1172" s="227" t="s">
        <v>143</v>
      </c>
      <c r="AU1172" s="227" t="s">
        <v>148</v>
      </c>
      <c r="AY1172" s="17" t="s">
        <v>140</v>
      </c>
      <c r="BE1172" s="228">
        <f>IF(N1172="základní",J1172,0)</f>
        <v>0</v>
      </c>
      <c r="BF1172" s="228">
        <f>IF(N1172="snížená",J1172,0)</f>
        <v>0</v>
      </c>
      <c r="BG1172" s="228">
        <f>IF(N1172="zákl. přenesená",J1172,0)</f>
        <v>0</v>
      </c>
      <c r="BH1172" s="228">
        <f>IF(N1172="sníž. přenesená",J1172,0)</f>
        <v>0</v>
      </c>
      <c r="BI1172" s="228">
        <f>IF(N1172="nulová",J1172,0)</f>
        <v>0</v>
      </c>
      <c r="BJ1172" s="17" t="s">
        <v>148</v>
      </c>
      <c r="BK1172" s="228">
        <f>ROUND(I1172*H1172,2)</f>
        <v>0</v>
      </c>
      <c r="BL1172" s="17" t="s">
        <v>447</v>
      </c>
      <c r="BM1172" s="227" t="s">
        <v>1459</v>
      </c>
    </row>
    <row r="1173" s="13" customFormat="1">
      <c r="A1173" s="13"/>
      <c r="B1173" s="229"/>
      <c r="C1173" s="230"/>
      <c r="D1173" s="231" t="s">
        <v>150</v>
      </c>
      <c r="E1173" s="232" t="s">
        <v>1</v>
      </c>
      <c r="F1173" s="233" t="s">
        <v>1460</v>
      </c>
      <c r="G1173" s="230"/>
      <c r="H1173" s="232" t="s">
        <v>1</v>
      </c>
      <c r="I1173" s="234"/>
      <c r="J1173" s="230"/>
      <c r="K1173" s="230"/>
      <c r="L1173" s="235"/>
      <c r="M1173" s="236"/>
      <c r="N1173" s="237"/>
      <c r="O1173" s="237"/>
      <c r="P1173" s="237"/>
      <c r="Q1173" s="237"/>
      <c r="R1173" s="237"/>
      <c r="S1173" s="237"/>
      <c r="T1173" s="238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39" t="s">
        <v>150</v>
      </c>
      <c r="AU1173" s="239" t="s">
        <v>148</v>
      </c>
      <c r="AV1173" s="13" t="s">
        <v>81</v>
      </c>
      <c r="AW1173" s="13" t="s">
        <v>30</v>
      </c>
      <c r="AX1173" s="13" t="s">
        <v>73</v>
      </c>
      <c r="AY1173" s="239" t="s">
        <v>140</v>
      </c>
    </row>
    <row r="1174" s="14" customFormat="1">
      <c r="A1174" s="14"/>
      <c r="B1174" s="240"/>
      <c r="C1174" s="241"/>
      <c r="D1174" s="231" t="s">
        <v>150</v>
      </c>
      <c r="E1174" s="242" t="s">
        <v>1</v>
      </c>
      <c r="F1174" s="243" t="s">
        <v>1461</v>
      </c>
      <c r="G1174" s="241"/>
      <c r="H1174" s="244">
        <v>3.7400000000000002</v>
      </c>
      <c r="I1174" s="245"/>
      <c r="J1174" s="241"/>
      <c r="K1174" s="241"/>
      <c r="L1174" s="246"/>
      <c r="M1174" s="247"/>
      <c r="N1174" s="248"/>
      <c r="O1174" s="248"/>
      <c r="P1174" s="248"/>
      <c r="Q1174" s="248"/>
      <c r="R1174" s="248"/>
      <c r="S1174" s="248"/>
      <c r="T1174" s="249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50" t="s">
        <v>150</v>
      </c>
      <c r="AU1174" s="250" t="s">
        <v>148</v>
      </c>
      <c r="AV1174" s="14" t="s">
        <v>148</v>
      </c>
      <c r="AW1174" s="14" t="s">
        <v>30</v>
      </c>
      <c r="AX1174" s="14" t="s">
        <v>73</v>
      </c>
      <c r="AY1174" s="250" t="s">
        <v>140</v>
      </c>
    </row>
    <row r="1175" s="15" customFormat="1">
      <c r="A1175" s="15"/>
      <c r="B1175" s="251"/>
      <c r="C1175" s="252"/>
      <c r="D1175" s="231" t="s">
        <v>150</v>
      </c>
      <c r="E1175" s="253" t="s">
        <v>1</v>
      </c>
      <c r="F1175" s="254" t="s">
        <v>153</v>
      </c>
      <c r="G1175" s="252"/>
      <c r="H1175" s="255">
        <v>3.7400000000000002</v>
      </c>
      <c r="I1175" s="256"/>
      <c r="J1175" s="252"/>
      <c r="K1175" s="252"/>
      <c r="L1175" s="257"/>
      <c r="M1175" s="258"/>
      <c r="N1175" s="259"/>
      <c r="O1175" s="259"/>
      <c r="P1175" s="259"/>
      <c r="Q1175" s="259"/>
      <c r="R1175" s="259"/>
      <c r="S1175" s="259"/>
      <c r="T1175" s="260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T1175" s="261" t="s">
        <v>150</v>
      </c>
      <c r="AU1175" s="261" t="s">
        <v>148</v>
      </c>
      <c r="AV1175" s="15" t="s">
        <v>147</v>
      </c>
      <c r="AW1175" s="15" t="s">
        <v>30</v>
      </c>
      <c r="AX1175" s="15" t="s">
        <v>81</v>
      </c>
      <c r="AY1175" s="261" t="s">
        <v>140</v>
      </c>
    </row>
    <row r="1176" s="2" customFormat="1" ht="16.5" customHeight="1">
      <c r="A1176" s="38"/>
      <c r="B1176" s="39"/>
      <c r="C1176" s="215" t="s">
        <v>1462</v>
      </c>
      <c r="D1176" s="215" t="s">
        <v>143</v>
      </c>
      <c r="E1176" s="216" t="s">
        <v>1463</v>
      </c>
      <c r="F1176" s="217" t="s">
        <v>1464</v>
      </c>
      <c r="G1176" s="218" t="s">
        <v>162</v>
      </c>
      <c r="H1176" s="219">
        <v>3</v>
      </c>
      <c r="I1176" s="220"/>
      <c r="J1176" s="221">
        <f>ROUND(I1176*H1176,2)</f>
        <v>0</v>
      </c>
      <c r="K1176" s="222"/>
      <c r="L1176" s="44"/>
      <c r="M1176" s="223" t="s">
        <v>1</v>
      </c>
      <c r="N1176" s="224" t="s">
        <v>39</v>
      </c>
      <c r="O1176" s="91"/>
      <c r="P1176" s="225">
        <f>O1176*H1176</f>
        <v>0</v>
      </c>
      <c r="Q1176" s="225">
        <v>0</v>
      </c>
      <c r="R1176" s="225">
        <f>Q1176*H1176</f>
        <v>0</v>
      </c>
      <c r="S1176" s="225">
        <v>0.001</v>
      </c>
      <c r="T1176" s="226">
        <f>S1176*H1176</f>
        <v>0.0030000000000000001</v>
      </c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R1176" s="227" t="s">
        <v>447</v>
      </c>
      <c r="AT1176" s="227" t="s">
        <v>143</v>
      </c>
      <c r="AU1176" s="227" t="s">
        <v>148</v>
      </c>
      <c r="AY1176" s="17" t="s">
        <v>140</v>
      </c>
      <c r="BE1176" s="228">
        <f>IF(N1176="základní",J1176,0)</f>
        <v>0</v>
      </c>
      <c r="BF1176" s="228">
        <f>IF(N1176="snížená",J1176,0)</f>
        <v>0</v>
      </c>
      <c r="BG1176" s="228">
        <f>IF(N1176="zákl. přenesená",J1176,0)</f>
        <v>0</v>
      </c>
      <c r="BH1176" s="228">
        <f>IF(N1176="sníž. přenesená",J1176,0)</f>
        <v>0</v>
      </c>
      <c r="BI1176" s="228">
        <f>IF(N1176="nulová",J1176,0)</f>
        <v>0</v>
      </c>
      <c r="BJ1176" s="17" t="s">
        <v>148</v>
      </c>
      <c r="BK1176" s="228">
        <f>ROUND(I1176*H1176,2)</f>
        <v>0</v>
      </c>
      <c r="BL1176" s="17" t="s">
        <v>447</v>
      </c>
      <c r="BM1176" s="227" t="s">
        <v>1465</v>
      </c>
    </row>
    <row r="1177" s="13" customFormat="1">
      <c r="A1177" s="13"/>
      <c r="B1177" s="229"/>
      <c r="C1177" s="230"/>
      <c r="D1177" s="231" t="s">
        <v>150</v>
      </c>
      <c r="E1177" s="232" t="s">
        <v>1</v>
      </c>
      <c r="F1177" s="233" t="s">
        <v>1466</v>
      </c>
      <c r="G1177" s="230"/>
      <c r="H1177" s="232" t="s">
        <v>1</v>
      </c>
      <c r="I1177" s="234"/>
      <c r="J1177" s="230"/>
      <c r="K1177" s="230"/>
      <c r="L1177" s="235"/>
      <c r="M1177" s="236"/>
      <c r="N1177" s="237"/>
      <c r="O1177" s="237"/>
      <c r="P1177" s="237"/>
      <c r="Q1177" s="237"/>
      <c r="R1177" s="237"/>
      <c r="S1177" s="237"/>
      <c r="T1177" s="238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39" t="s">
        <v>150</v>
      </c>
      <c r="AU1177" s="239" t="s">
        <v>148</v>
      </c>
      <c r="AV1177" s="13" t="s">
        <v>81</v>
      </c>
      <c r="AW1177" s="13" t="s">
        <v>30</v>
      </c>
      <c r="AX1177" s="13" t="s">
        <v>73</v>
      </c>
      <c r="AY1177" s="239" t="s">
        <v>140</v>
      </c>
    </row>
    <row r="1178" s="14" customFormat="1">
      <c r="A1178" s="14"/>
      <c r="B1178" s="240"/>
      <c r="C1178" s="241"/>
      <c r="D1178" s="231" t="s">
        <v>150</v>
      </c>
      <c r="E1178" s="242" t="s">
        <v>1</v>
      </c>
      <c r="F1178" s="243" t="s">
        <v>81</v>
      </c>
      <c r="G1178" s="241"/>
      <c r="H1178" s="244">
        <v>1</v>
      </c>
      <c r="I1178" s="245"/>
      <c r="J1178" s="241"/>
      <c r="K1178" s="241"/>
      <c r="L1178" s="246"/>
      <c r="M1178" s="247"/>
      <c r="N1178" s="248"/>
      <c r="O1178" s="248"/>
      <c r="P1178" s="248"/>
      <c r="Q1178" s="248"/>
      <c r="R1178" s="248"/>
      <c r="S1178" s="248"/>
      <c r="T1178" s="249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50" t="s">
        <v>150</v>
      </c>
      <c r="AU1178" s="250" t="s">
        <v>148</v>
      </c>
      <c r="AV1178" s="14" t="s">
        <v>148</v>
      </c>
      <c r="AW1178" s="14" t="s">
        <v>30</v>
      </c>
      <c r="AX1178" s="14" t="s">
        <v>73</v>
      </c>
      <c r="AY1178" s="250" t="s">
        <v>140</v>
      </c>
    </row>
    <row r="1179" s="13" customFormat="1">
      <c r="A1179" s="13"/>
      <c r="B1179" s="229"/>
      <c r="C1179" s="230"/>
      <c r="D1179" s="231" t="s">
        <v>150</v>
      </c>
      <c r="E1179" s="232" t="s">
        <v>1</v>
      </c>
      <c r="F1179" s="233" t="s">
        <v>469</v>
      </c>
      <c r="G1179" s="230"/>
      <c r="H1179" s="232" t="s">
        <v>1</v>
      </c>
      <c r="I1179" s="234"/>
      <c r="J1179" s="230"/>
      <c r="K1179" s="230"/>
      <c r="L1179" s="235"/>
      <c r="M1179" s="236"/>
      <c r="N1179" s="237"/>
      <c r="O1179" s="237"/>
      <c r="P1179" s="237"/>
      <c r="Q1179" s="237"/>
      <c r="R1179" s="237"/>
      <c r="S1179" s="237"/>
      <c r="T1179" s="238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39" t="s">
        <v>150</v>
      </c>
      <c r="AU1179" s="239" t="s">
        <v>148</v>
      </c>
      <c r="AV1179" s="13" t="s">
        <v>81</v>
      </c>
      <c r="AW1179" s="13" t="s">
        <v>30</v>
      </c>
      <c r="AX1179" s="13" t="s">
        <v>73</v>
      </c>
      <c r="AY1179" s="239" t="s">
        <v>140</v>
      </c>
    </row>
    <row r="1180" s="14" customFormat="1">
      <c r="A1180" s="14"/>
      <c r="B1180" s="240"/>
      <c r="C1180" s="241"/>
      <c r="D1180" s="231" t="s">
        <v>150</v>
      </c>
      <c r="E1180" s="242" t="s">
        <v>1</v>
      </c>
      <c r="F1180" s="243" t="s">
        <v>81</v>
      </c>
      <c r="G1180" s="241"/>
      <c r="H1180" s="244">
        <v>1</v>
      </c>
      <c r="I1180" s="245"/>
      <c r="J1180" s="241"/>
      <c r="K1180" s="241"/>
      <c r="L1180" s="246"/>
      <c r="M1180" s="247"/>
      <c r="N1180" s="248"/>
      <c r="O1180" s="248"/>
      <c r="P1180" s="248"/>
      <c r="Q1180" s="248"/>
      <c r="R1180" s="248"/>
      <c r="S1180" s="248"/>
      <c r="T1180" s="249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50" t="s">
        <v>150</v>
      </c>
      <c r="AU1180" s="250" t="s">
        <v>148</v>
      </c>
      <c r="AV1180" s="14" t="s">
        <v>148</v>
      </c>
      <c r="AW1180" s="14" t="s">
        <v>30</v>
      </c>
      <c r="AX1180" s="14" t="s">
        <v>73</v>
      </c>
      <c r="AY1180" s="250" t="s">
        <v>140</v>
      </c>
    </row>
    <row r="1181" s="13" customFormat="1">
      <c r="A1181" s="13"/>
      <c r="B1181" s="229"/>
      <c r="C1181" s="230"/>
      <c r="D1181" s="231" t="s">
        <v>150</v>
      </c>
      <c r="E1181" s="232" t="s">
        <v>1</v>
      </c>
      <c r="F1181" s="233" t="s">
        <v>217</v>
      </c>
      <c r="G1181" s="230"/>
      <c r="H1181" s="232" t="s">
        <v>1</v>
      </c>
      <c r="I1181" s="234"/>
      <c r="J1181" s="230"/>
      <c r="K1181" s="230"/>
      <c r="L1181" s="235"/>
      <c r="M1181" s="236"/>
      <c r="N1181" s="237"/>
      <c r="O1181" s="237"/>
      <c r="P1181" s="237"/>
      <c r="Q1181" s="237"/>
      <c r="R1181" s="237"/>
      <c r="S1181" s="237"/>
      <c r="T1181" s="238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39" t="s">
        <v>150</v>
      </c>
      <c r="AU1181" s="239" t="s">
        <v>148</v>
      </c>
      <c r="AV1181" s="13" t="s">
        <v>81</v>
      </c>
      <c r="AW1181" s="13" t="s">
        <v>30</v>
      </c>
      <c r="AX1181" s="13" t="s">
        <v>73</v>
      </c>
      <c r="AY1181" s="239" t="s">
        <v>140</v>
      </c>
    </row>
    <row r="1182" s="14" customFormat="1">
      <c r="A1182" s="14"/>
      <c r="B1182" s="240"/>
      <c r="C1182" s="241"/>
      <c r="D1182" s="231" t="s">
        <v>150</v>
      </c>
      <c r="E1182" s="242" t="s">
        <v>1</v>
      </c>
      <c r="F1182" s="243" t="s">
        <v>81</v>
      </c>
      <c r="G1182" s="241"/>
      <c r="H1182" s="244">
        <v>1</v>
      </c>
      <c r="I1182" s="245"/>
      <c r="J1182" s="241"/>
      <c r="K1182" s="241"/>
      <c r="L1182" s="246"/>
      <c r="M1182" s="247"/>
      <c r="N1182" s="248"/>
      <c r="O1182" s="248"/>
      <c r="P1182" s="248"/>
      <c r="Q1182" s="248"/>
      <c r="R1182" s="248"/>
      <c r="S1182" s="248"/>
      <c r="T1182" s="249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50" t="s">
        <v>150</v>
      </c>
      <c r="AU1182" s="250" t="s">
        <v>148</v>
      </c>
      <c r="AV1182" s="14" t="s">
        <v>148</v>
      </c>
      <c r="AW1182" s="14" t="s">
        <v>30</v>
      </c>
      <c r="AX1182" s="14" t="s">
        <v>73</v>
      </c>
      <c r="AY1182" s="250" t="s">
        <v>140</v>
      </c>
    </row>
    <row r="1183" s="15" customFormat="1">
      <c r="A1183" s="15"/>
      <c r="B1183" s="251"/>
      <c r="C1183" s="252"/>
      <c r="D1183" s="231" t="s">
        <v>150</v>
      </c>
      <c r="E1183" s="253" t="s">
        <v>1</v>
      </c>
      <c r="F1183" s="254" t="s">
        <v>153</v>
      </c>
      <c r="G1183" s="252"/>
      <c r="H1183" s="255">
        <v>3</v>
      </c>
      <c r="I1183" s="256"/>
      <c r="J1183" s="252"/>
      <c r="K1183" s="252"/>
      <c r="L1183" s="257"/>
      <c r="M1183" s="258"/>
      <c r="N1183" s="259"/>
      <c r="O1183" s="259"/>
      <c r="P1183" s="259"/>
      <c r="Q1183" s="259"/>
      <c r="R1183" s="259"/>
      <c r="S1183" s="259"/>
      <c r="T1183" s="260"/>
      <c r="U1183" s="15"/>
      <c r="V1183" s="15"/>
      <c r="W1183" s="15"/>
      <c r="X1183" s="15"/>
      <c r="Y1183" s="15"/>
      <c r="Z1183" s="15"/>
      <c r="AA1183" s="15"/>
      <c r="AB1183" s="15"/>
      <c r="AC1183" s="15"/>
      <c r="AD1183" s="15"/>
      <c r="AE1183" s="15"/>
      <c r="AT1183" s="261" t="s">
        <v>150</v>
      </c>
      <c r="AU1183" s="261" t="s">
        <v>148</v>
      </c>
      <c r="AV1183" s="15" t="s">
        <v>147</v>
      </c>
      <c r="AW1183" s="15" t="s">
        <v>30</v>
      </c>
      <c r="AX1183" s="15" t="s">
        <v>81</v>
      </c>
      <c r="AY1183" s="261" t="s">
        <v>140</v>
      </c>
    </row>
    <row r="1184" s="2" customFormat="1" ht="24.15" customHeight="1">
      <c r="A1184" s="38"/>
      <c r="B1184" s="39"/>
      <c r="C1184" s="215" t="s">
        <v>1467</v>
      </c>
      <c r="D1184" s="215" t="s">
        <v>143</v>
      </c>
      <c r="E1184" s="216" t="s">
        <v>1468</v>
      </c>
      <c r="F1184" s="217" t="s">
        <v>1469</v>
      </c>
      <c r="G1184" s="218" t="s">
        <v>162</v>
      </c>
      <c r="H1184" s="219">
        <v>3</v>
      </c>
      <c r="I1184" s="220"/>
      <c r="J1184" s="221">
        <f>ROUND(I1184*H1184,2)</f>
        <v>0</v>
      </c>
      <c r="K1184" s="222"/>
      <c r="L1184" s="44"/>
      <c r="M1184" s="223" t="s">
        <v>1</v>
      </c>
      <c r="N1184" s="224" t="s">
        <v>39</v>
      </c>
      <c r="O1184" s="91"/>
      <c r="P1184" s="225">
        <f>O1184*H1184</f>
        <v>0</v>
      </c>
      <c r="Q1184" s="225">
        <v>0</v>
      </c>
      <c r="R1184" s="225">
        <f>Q1184*H1184</f>
        <v>0</v>
      </c>
      <c r="S1184" s="225">
        <v>0</v>
      </c>
      <c r="T1184" s="226">
        <f>S1184*H1184</f>
        <v>0</v>
      </c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R1184" s="227" t="s">
        <v>447</v>
      </c>
      <c r="AT1184" s="227" t="s">
        <v>143</v>
      </c>
      <c r="AU1184" s="227" t="s">
        <v>148</v>
      </c>
      <c r="AY1184" s="17" t="s">
        <v>140</v>
      </c>
      <c r="BE1184" s="228">
        <f>IF(N1184="základní",J1184,0)</f>
        <v>0</v>
      </c>
      <c r="BF1184" s="228">
        <f>IF(N1184="snížená",J1184,0)</f>
        <v>0</v>
      </c>
      <c r="BG1184" s="228">
        <f>IF(N1184="zákl. přenesená",J1184,0)</f>
        <v>0</v>
      </c>
      <c r="BH1184" s="228">
        <f>IF(N1184="sníž. přenesená",J1184,0)</f>
        <v>0</v>
      </c>
      <c r="BI1184" s="228">
        <f>IF(N1184="nulová",J1184,0)</f>
        <v>0</v>
      </c>
      <c r="BJ1184" s="17" t="s">
        <v>148</v>
      </c>
      <c r="BK1184" s="228">
        <f>ROUND(I1184*H1184,2)</f>
        <v>0</v>
      </c>
      <c r="BL1184" s="17" t="s">
        <v>447</v>
      </c>
      <c r="BM1184" s="227" t="s">
        <v>1470</v>
      </c>
    </row>
    <row r="1185" s="14" customFormat="1">
      <c r="A1185" s="14"/>
      <c r="B1185" s="240"/>
      <c r="C1185" s="241"/>
      <c r="D1185" s="231" t="s">
        <v>150</v>
      </c>
      <c r="E1185" s="242" t="s">
        <v>1</v>
      </c>
      <c r="F1185" s="243" t="s">
        <v>141</v>
      </c>
      <c r="G1185" s="241"/>
      <c r="H1185" s="244">
        <v>3</v>
      </c>
      <c r="I1185" s="245"/>
      <c r="J1185" s="241"/>
      <c r="K1185" s="241"/>
      <c r="L1185" s="246"/>
      <c r="M1185" s="247"/>
      <c r="N1185" s="248"/>
      <c r="O1185" s="248"/>
      <c r="P1185" s="248"/>
      <c r="Q1185" s="248"/>
      <c r="R1185" s="248"/>
      <c r="S1185" s="248"/>
      <c r="T1185" s="249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50" t="s">
        <v>150</v>
      </c>
      <c r="AU1185" s="250" t="s">
        <v>148</v>
      </c>
      <c r="AV1185" s="14" t="s">
        <v>148</v>
      </c>
      <c r="AW1185" s="14" t="s">
        <v>30</v>
      </c>
      <c r="AX1185" s="14" t="s">
        <v>81</v>
      </c>
      <c r="AY1185" s="250" t="s">
        <v>140</v>
      </c>
    </row>
    <row r="1186" s="2" customFormat="1" ht="24.15" customHeight="1">
      <c r="A1186" s="38"/>
      <c r="B1186" s="39"/>
      <c r="C1186" s="262" t="s">
        <v>1471</v>
      </c>
      <c r="D1186" s="262" t="s">
        <v>154</v>
      </c>
      <c r="E1186" s="263" t="s">
        <v>1472</v>
      </c>
      <c r="F1186" s="264" t="s">
        <v>1473</v>
      </c>
      <c r="G1186" s="265" t="s">
        <v>162</v>
      </c>
      <c r="H1186" s="266">
        <v>2</v>
      </c>
      <c r="I1186" s="267"/>
      <c r="J1186" s="268">
        <f>ROUND(I1186*H1186,2)</f>
        <v>0</v>
      </c>
      <c r="K1186" s="269"/>
      <c r="L1186" s="270"/>
      <c r="M1186" s="271" t="s">
        <v>1</v>
      </c>
      <c r="N1186" s="272" t="s">
        <v>39</v>
      </c>
      <c r="O1186" s="91"/>
      <c r="P1186" s="225">
        <f>O1186*H1186</f>
        <v>0</v>
      </c>
      <c r="Q1186" s="225">
        <v>0.017500000000000002</v>
      </c>
      <c r="R1186" s="225">
        <f>Q1186*H1186</f>
        <v>0.035000000000000003</v>
      </c>
      <c r="S1186" s="225">
        <v>0</v>
      </c>
      <c r="T1186" s="226">
        <f>S1186*H1186</f>
        <v>0</v>
      </c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R1186" s="227" t="s">
        <v>157</v>
      </c>
      <c r="AT1186" s="227" t="s">
        <v>154</v>
      </c>
      <c r="AU1186" s="227" t="s">
        <v>148</v>
      </c>
      <c r="AY1186" s="17" t="s">
        <v>140</v>
      </c>
      <c r="BE1186" s="228">
        <f>IF(N1186="základní",J1186,0)</f>
        <v>0</v>
      </c>
      <c r="BF1186" s="228">
        <f>IF(N1186="snížená",J1186,0)</f>
        <v>0</v>
      </c>
      <c r="BG1186" s="228">
        <f>IF(N1186="zákl. přenesená",J1186,0)</f>
        <v>0</v>
      </c>
      <c r="BH1186" s="228">
        <f>IF(N1186="sníž. přenesená",J1186,0)</f>
        <v>0</v>
      </c>
      <c r="BI1186" s="228">
        <f>IF(N1186="nulová",J1186,0)</f>
        <v>0</v>
      </c>
      <c r="BJ1186" s="17" t="s">
        <v>148</v>
      </c>
      <c r="BK1186" s="228">
        <f>ROUND(I1186*H1186,2)</f>
        <v>0</v>
      </c>
      <c r="BL1186" s="17" t="s">
        <v>147</v>
      </c>
      <c r="BM1186" s="227" t="s">
        <v>1474</v>
      </c>
    </row>
    <row r="1187" s="13" customFormat="1">
      <c r="A1187" s="13"/>
      <c r="B1187" s="229"/>
      <c r="C1187" s="230"/>
      <c r="D1187" s="231" t="s">
        <v>150</v>
      </c>
      <c r="E1187" s="232" t="s">
        <v>1</v>
      </c>
      <c r="F1187" s="233" t="s">
        <v>312</v>
      </c>
      <c r="G1187" s="230"/>
      <c r="H1187" s="232" t="s">
        <v>1</v>
      </c>
      <c r="I1187" s="234"/>
      <c r="J1187" s="230"/>
      <c r="K1187" s="230"/>
      <c r="L1187" s="235"/>
      <c r="M1187" s="236"/>
      <c r="N1187" s="237"/>
      <c r="O1187" s="237"/>
      <c r="P1187" s="237"/>
      <c r="Q1187" s="237"/>
      <c r="R1187" s="237"/>
      <c r="S1187" s="237"/>
      <c r="T1187" s="238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39" t="s">
        <v>150</v>
      </c>
      <c r="AU1187" s="239" t="s">
        <v>148</v>
      </c>
      <c r="AV1187" s="13" t="s">
        <v>81</v>
      </c>
      <c r="AW1187" s="13" t="s">
        <v>30</v>
      </c>
      <c r="AX1187" s="13" t="s">
        <v>73</v>
      </c>
      <c r="AY1187" s="239" t="s">
        <v>140</v>
      </c>
    </row>
    <row r="1188" s="14" customFormat="1">
      <c r="A1188" s="14"/>
      <c r="B1188" s="240"/>
      <c r="C1188" s="241"/>
      <c r="D1188" s="231" t="s">
        <v>150</v>
      </c>
      <c r="E1188" s="242" t="s">
        <v>1</v>
      </c>
      <c r="F1188" s="243" t="s">
        <v>562</v>
      </c>
      <c r="G1188" s="241"/>
      <c r="H1188" s="244">
        <v>2</v>
      </c>
      <c r="I1188" s="245"/>
      <c r="J1188" s="241"/>
      <c r="K1188" s="241"/>
      <c r="L1188" s="246"/>
      <c r="M1188" s="247"/>
      <c r="N1188" s="248"/>
      <c r="O1188" s="248"/>
      <c r="P1188" s="248"/>
      <c r="Q1188" s="248"/>
      <c r="R1188" s="248"/>
      <c r="S1188" s="248"/>
      <c r="T1188" s="249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50" t="s">
        <v>150</v>
      </c>
      <c r="AU1188" s="250" t="s">
        <v>148</v>
      </c>
      <c r="AV1188" s="14" t="s">
        <v>148</v>
      </c>
      <c r="AW1188" s="14" t="s">
        <v>30</v>
      </c>
      <c r="AX1188" s="14" t="s">
        <v>81</v>
      </c>
      <c r="AY1188" s="250" t="s">
        <v>140</v>
      </c>
    </row>
    <row r="1189" s="2" customFormat="1" ht="24.15" customHeight="1">
      <c r="A1189" s="38"/>
      <c r="B1189" s="39"/>
      <c r="C1189" s="262" t="s">
        <v>1475</v>
      </c>
      <c r="D1189" s="262" t="s">
        <v>154</v>
      </c>
      <c r="E1189" s="263" t="s">
        <v>1476</v>
      </c>
      <c r="F1189" s="264" t="s">
        <v>1477</v>
      </c>
      <c r="G1189" s="265" t="s">
        <v>162</v>
      </c>
      <c r="H1189" s="266">
        <v>1</v>
      </c>
      <c r="I1189" s="267"/>
      <c r="J1189" s="268">
        <f>ROUND(I1189*H1189,2)</f>
        <v>0</v>
      </c>
      <c r="K1189" s="269"/>
      <c r="L1189" s="270"/>
      <c r="M1189" s="271" t="s">
        <v>1</v>
      </c>
      <c r="N1189" s="272" t="s">
        <v>39</v>
      </c>
      <c r="O1189" s="91"/>
      <c r="P1189" s="225">
        <f>O1189*H1189</f>
        <v>0</v>
      </c>
      <c r="Q1189" s="225">
        <v>0.0195</v>
      </c>
      <c r="R1189" s="225">
        <f>Q1189*H1189</f>
        <v>0.0195</v>
      </c>
      <c r="S1189" s="225">
        <v>0</v>
      </c>
      <c r="T1189" s="226">
        <f>S1189*H1189</f>
        <v>0</v>
      </c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R1189" s="227" t="s">
        <v>157</v>
      </c>
      <c r="AT1189" s="227" t="s">
        <v>154</v>
      </c>
      <c r="AU1189" s="227" t="s">
        <v>148</v>
      </c>
      <c r="AY1189" s="17" t="s">
        <v>140</v>
      </c>
      <c r="BE1189" s="228">
        <f>IF(N1189="základní",J1189,0)</f>
        <v>0</v>
      </c>
      <c r="BF1189" s="228">
        <f>IF(N1189="snížená",J1189,0)</f>
        <v>0</v>
      </c>
      <c r="BG1189" s="228">
        <f>IF(N1189="zákl. přenesená",J1189,0)</f>
        <v>0</v>
      </c>
      <c r="BH1189" s="228">
        <f>IF(N1189="sníž. přenesená",J1189,0)</f>
        <v>0</v>
      </c>
      <c r="BI1189" s="228">
        <f>IF(N1189="nulová",J1189,0)</f>
        <v>0</v>
      </c>
      <c r="BJ1189" s="17" t="s">
        <v>148</v>
      </c>
      <c r="BK1189" s="228">
        <f>ROUND(I1189*H1189,2)</f>
        <v>0</v>
      </c>
      <c r="BL1189" s="17" t="s">
        <v>147</v>
      </c>
      <c r="BM1189" s="227" t="s">
        <v>1478</v>
      </c>
    </row>
    <row r="1190" s="13" customFormat="1">
      <c r="A1190" s="13"/>
      <c r="B1190" s="229"/>
      <c r="C1190" s="230"/>
      <c r="D1190" s="231" t="s">
        <v>150</v>
      </c>
      <c r="E1190" s="232" t="s">
        <v>1</v>
      </c>
      <c r="F1190" s="233" t="s">
        <v>1160</v>
      </c>
      <c r="G1190" s="230"/>
      <c r="H1190" s="232" t="s">
        <v>1</v>
      </c>
      <c r="I1190" s="234"/>
      <c r="J1190" s="230"/>
      <c r="K1190" s="230"/>
      <c r="L1190" s="235"/>
      <c r="M1190" s="236"/>
      <c r="N1190" s="237"/>
      <c r="O1190" s="237"/>
      <c r="P1190" s="237"/>
      <c r="Q1190" s="237"/>
      <c r="R1190" s="237"/>
      <c r="S1190" s="237"/>
      <c r="T1190" s="238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39" t="s">
        <v>150</v>
      </c>
      <c r="AU1190" s="239" t="s">
        <v>148</v>
      </c>
      <c r="AV1190" s="13" t="s">
        <v>81</v>
      </c>
      <c r="AW1190" s="13" t="s">
        <v>30</v>
      </c>
      <c r="AX1190" s="13" t="s">
        <v>73</v>
      </c>
      <c r="AY1190" s="239" t="s">
        <v>140</v>
      </c>
    </row>
    <row r="1191" s="14" customFormat="1">
      <c r="A1191" s="14"/>
      <c r="B1191" s="240"/>
      <c r="C1191" s="241"/>
      <c r="D1191" s="231" t="s">
        <v>150</v>
      </c>
      <c r="E1191" s="242" t="s">
        <v>1</v>
      </c>
      <c r="F1191" s="243" t="s">
        <v>81</v>
      </c>
      <c r="G1191" s="241"/>
      <c r="H1191" s="244">
        <v>1</v>
      </c>
      <c r="I1191" s="245"/>
      <c r="J1191" s="241"/>
      <c r="K1191" s="241"/>
      <c r="L1191" s="246"/>
      <c r="M1191" s="247"/>
      <c r="N1191" s="248"/>
      <c r="O1191" s="248"/>
      <c r="P1191" s="248"/>
      <c r="Q1191" s="248"/>
      <c r="R1191" s="248"/>
      <c r="S1191" s="248"/>
      <c r="T1191" s="249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50" t="s">
        <v>150</v>
      </c>
      <c r="AU1191" s="250" t="s">
        <v>148</v>
      </c>
      <c r="AV1191" s="14" t="s">
        <v>148</v>
      </c>
      <c r="AW1191" s="14" t="s">
        <v>30</v>
      </c>
      <c r="AX1191" s="14" t="s">
        <v>81</v>
      </c>
      <c r="AY1191" s="250" t="s">
        <v>140</v>
      </c>
    </row>
    <row r="1192" s="2" customFormat="1" ht="24.15" customHeight="1">
      <c r="A1192" s="38"/>
      <c r="B1192" s="39"/>
      <c r="C1192" s="262" t="s">
        <v>1479</v>
      </c>
      <c r="D1192" s="262" t="s">
        <v>154</v>
      </c>
      <c r="E1192" s="263" t="s">
        <v>1480</v>
      </c>
      <c r="F1192" s="264" t="s">
        <v>1481</v>
      </c>
      <c r="G1192" s="265" t="s">
        <v>162</v>
      </c>
      <c r="H1192" s="266">
        <v>1</v>
      </c>
      <c r="I1192" s="267"/>
      <c r="J1192" s="268">
        <f>ROUND(I1192*H1192,2)</f>
        <v>0</v>
      </c>
      <c r="K1192" s="269"/>
      <c r="L1192" s="270"/>
      <c r="M1192" s="271" t="s">
        <v>1</v>
      </c>
      <c r="N1192" s="272" t="s">
        <v>39</v>
      </c>
      <c r="O1192" s="91"/>
      <c r="P1192" s="225">
        <f>O1192*H1192</f>
        <v>0</v>
      </c>
      <c r="Q1192" s="225">
        <v>0.021000000000000001</v>
      </c>
      <c r="R1192" s="225">
        <f>Q1192*H1192</f>
        <v>0.021000000000000001</v>
      </c>
      <c r="S1192" s="225">
        <v>0</v>
      </c>
      <c r="T1192" s="226">
        <f>S1192*H1192</f>
        <v>0</v>
      </c>
      <c r="U1192" s="38"/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R1192" s="227" t="s">
        <v>157</v>
      </c>
      <c r="AT1192" s="227" t="s">
        <v>154</v>
      </c>
      <c r="AU1192" s="227" t="s">
        <v>148</v>
      </c>
      <c r="AY1192" s="17" t="s">
        <v>140</v>
      </c>
      <c r="BE1192" s="228">
        <f>IF(N1192="základní",J1192,0)</f>
        <v>0</v>
      </c>
      <c r="BF1192" s="228">
        <f>IF(N1192="snížená",J1192,0)</f>
        <v>0</v>
      </c>
      <c r="BG1192" s="228">
        <f>IF(N1192="zákl. přenesená",J1192,0)</f>
        <v>0</v>
      </c>
      <c r="BH1192" s="228">
        <f>IF(N1192="sníž. přenesená",J1192,0)</f>
        <v>0</v>
      </c>
      <c r="BI1192" s="228">
        <f>IF(N1192="nulová",J1192,0)</f>
        <v>0</v>
      </c>
      <c r="BJ1192" s="17" t="s">
        <v>148</v>
      </c>
      <c r="BK1192" s="228">
        <f>ROUND(I1192*H1192,2)</f>
        <v>0</v>
      </c>
      <c r="BL1192" s="17" t="s">
        <v>147</v>
      </c>
      <c r="BM1192" s="227" t="s">
        <v>1482</v>
      </c>
    </row>
    <row r="1193" s="13" customFormat="1">
      <c r="A1193" s="13"/>
      <c r="B1193" s="229"/>
      <c r="C1193" s="230"/>
      <c r="D1193" s="231" t="s">
        <v>150</v>
      </c>
      <c r="E1193" s="232" t="s">
        <v>1</v>
      </c>
      <c r="F1193" s="233" t="s">
        <v>225</v>
      </c>
      <c r="G1193" s="230"/>
      <c r="H1193" s="232" t="s">
        <v>1</v>
      </c>
      <c r="I1193" s="234"/>
      <c r="J1193" s="230"/>
      <c r="K1193" s="230"/>
      <c r="L1193" s="235"/>
      <c r="M1193" s="236"/>
      <c r="N1193" s="237"/>
      <c r="O1193" s="237"/>
      <c r="P1193" s="237"/>
      <c r="Q1193" s="237"/>
      <c r="R1193" s="237"/>
      <c r="S1193" s="237"/>
      <c r="T1193" s="238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39" t="s">
        <v>150</v>
      </c>
      <c r="AU1193" s="239" t="s">
        <v>148</v>
      </c>
      <c r="AV1193" s="13" t="s">
        <v>81</v>
      </c>
      <c r="AW1193" s="13" t="s">
        <v>30</v>
      </c>
      <c r="AX1193" s="13" t="s">
        <v>73</v>
      </c>
      <c r="AY1193" s="239" t="s">
        <v>140</v>
      </c>
    </row>
    <row r="1194" s="14" customFormat="1">
      <c r="A1194" s="14"/>
      <c r="B1194" s="240"/>
      <c r="C1194" s="241"/>
      <c r="D1194" s="231" t="s">
        <v>150</v>
      </c>
      <c r="E1194" s="242" t="s">
        <v>1</v>
      </c>
      <c r="F1194" s="243" t="s">
        <v>81</v>
      </c>
      <c r="G1194" s="241"/>
      <c r="H1194" s="244">
        <v>1</v>
      </c>
      <c r="I1194" s="245"/>
      <c r="J1194" s="241"/>
      <c r="K1194" s="241"/>
      <c r="L1194" s="246"/>
      <c r="M1194" s="247"/>
      <c r="N1194" s="248"/>
      <c r="O1194" s="248"/>
      <c r="P1194" s="248"/>
      <c r="Q1194" s="248"/>
      <c r="R1194" s="248"/>
      <c r="S1194" s="248"/>
      <c r="T1194" s="249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50" t="s">
        <v>150</v>
      </c>
      <c r="AU1194" s="250" t="s">
        <v>148</v>
      </c>
      <c r="AV1194" s="14" t="s">
        <v>148</v>
      </c>
      <c r="AW1194" s="14" t="s">
        <v>30</v>
      </c>
      <c r="AX1194" s="14" t="s">
        <v>81</v>
      </c>
      <c r="AY1194" s="250" t="s">
        <v>140</v>
      </c>
    </row>
    <row r="1195" s="2" customFormat="1" ht="21.75" customHeight="1">
      <c r="A1195" s="38"/>
      <c r="B1195" s="39"/>
      <c r="C1195" s="215" t="s">
        <v>1483</v>
      </c>
      <c r="D1195" s="215" t="s">
        <v>143</v>
      </c>
      <c r="E1195" s="216" t="s">
        <v>1484</v>
      </c>
      <c r="F1195" s="217" t="s">
        <v>1485</v>
      </c>
      <c r="G1195" s="218" t="s">
        <v>162</v>
      </c>
      <c r="H1195" s="219">
        <v>2</v>
      </c>
      <c r="I1195" s="220"/>
      <c r="J1195" s="221">
        <f>ROUND(I1195*H1195,2)</f>
        <v>0</v>
      </c>
      <c r="K1195" s="222"/>
      <c r="L1195" s="44"/>
      <c r="M1195" s="223" t="s">
        <v>1</v>
      </c>
      <c r="N1195" s="224" t="s">
        <v>39</v>
      </c>
      <c r="O1195" s="91"/>
      <c r="P1195" s="225">
        <f>O1195*H1195</f>
        <v>0</v>
      </c>
      <c r="Q1195" s="225">
        <v>0</v>
      </c>
      <c r="R1195" s="225">
        <f>Q1195*H1195</f>
        <v>0</v>
      </c>
      <c r="S1195" s="225">
        <v>0</v>
      </c>
      <c r="T1195" s="226">
        <f>S1195*H1195</f>
        <v>0</v>
      </c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R1195" s="227" t="s">
        <v>447</v>
      </c>
      <c r="AT1195" s="227" t="s">
        <v>143</v>
      </c>
      <c r="AU1195" s="227" t="s">
        <v>148</v>
      </c>
      <c r="AY1195" s="17" t="s">
        <v>140</v>
      </c>
      <c r="BE1195" s="228">
        <f>IF(N1195="základní",J1195,0)</f>
        <v>0</v>
      </c>
      <c r="BF1195" s="228">
        <f>IF(N1195="snížená",J1195,0)</f>
        <v>0</v>
      </c>
      <c r="BG1195" s="228">
        <f>IF(N1195="zákl. přenesená",J1195,0)</f>
        <v>0</v>
      </c>
      <c r="BH1195" s="228">
        <f>IF(N1195="sníž. přenesená",J1195,0)</f>
        <v>0</v>
      </c>
      <c r="BI1195" s="228">
        <f>IF(N1195="nulová",J1195,0)</f>
        <v>0</v>
      </c>
      <c r="BJ1195" s="17" t="s">
        <v>148</v>
      </c>
      <c r="BK1195" s="228">
        <f>ROUND(I1195*H1195,2)</f>
        <v>0</v>
      </c>
      <c r="BL1195" s="17" t="s">
        <v>447</v>
      </c>
      <c r="BM1195" s="227" t="s">
        <v>1486</v>
      </c>
    </row>
    <row r="1196" s="13" customFormat="1">
      <c r="A1196" s="13"/>
      <c r="B1196" s="229"/>
      <c r="C1196" s="230"/>
      <c r="D1196" s="231" t="s">
        <v>150</v>
      </c>
      <c r="E1196" s="232" t="s">
        <v>1</v>
      </c>
      <c r="F1196" s="233" t="s">
        <v>1487</v>
      </c>
      <c r="G1196" s="230"/>
      <c r="H1196" s="232" t="s">
        <v>1</v>
      </c>
      <c r="I1196" s="234"/>
      <c r="J1196" s="230"/>
      <c r="K1196" s="230"/>
      <c r="L1196" s="235"/>
      <c r="M1196" s="236"/>
      <c r="N1196" s="237"/>
      <c r="O1196" s="237"/>
      <c r="P1196" s="237"/>
      <c r="Q1196" s="237"/>
      <c r="R1196" s="237"/>
      <c r="S1196" s="237"/>
      <c r="T1196" s="238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39" t="s">
        <v>150</v>
      </c>
      <c r="AU1196" s="239" t="s">
        <v>148</v>
      </c>
      <c r="AV1196" s="13" t="s">
        <v>81</v>
      </c>
      <c r="AW1196" s="13" t="s">
        <v>30</v>
      </c>
      <c r="AX1196" s="13" t="s">
        <v>73</v>
      </c>
      <c r="AY1196" s="239" t="s">
        <v>140</v>
      </c>
    </row>
    <row r="1197" s="14" customFormat="1">
      <c r="A1197" s="14"/>
      <c r="B1197" s="240"/>
      <c r="C1197" s="241"/>
      <c r="D1197" s="231" t="s">
        <v>150</v>
      </c>
      <c r="E1197" s="242" t="s">
        <v>1</v>
      </c>
      <c r="F1197" s="243" t="s">
        <v>148</v>
      </c>
      <c r="G1197" s="241"/>
      <c r="H1197" s="244">
        <v>2</v>
      </c>
      <c r="I1197" s="245"/>
      <c r="J1197" s="241"/>
      <c r="K1197" s="241"/>
      <c r="L1197" s="246"/>
      <c r="M1197" s="247"/>
      <c r="N1197" s="248"/>
      <c r="O1197" s="248"/>
      <c r="P1197" s="248"/>
      <c r="Q1197" s="248"/>
      <c r="R1197" s="248"/>
      <c r="S1197" s="248"/>
      <c r="T1197" s="249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50" t="s">
        <v>150</v>
      </c>
      <c r="AU1197" s="250" t="s">
        <v>148</v>
      </c>
      <c r="AV1197" s="14" t="s">
        <v>148</v>
      </c>
      <c r="AW1197" s="14" t="s">
        <v>30</v>
      </c>
      <c r="AX1197" s="14" t="s">
        <v>81</v>
      </c>
      <c r="AY1197" s="250" t="s">
        <v>140</v>
      </c>
    </row>
    <row r="1198" s="2" customFormat="1" ht="16.5" customHeight="1">
      <c r="A1198" s="38"/>
      <c r="B1198" s="39"/>
      <c r="C1198" s="262" t="s">
        <v>1488</v>
      </c>
      <c r="D1198" s="262" t="s">
        <v>154</v>
      </c>
      <c r="E1198" s="263" t="s">
        <v>1489</v>
      </c>
      <c r="F1198" s="264" t="s">
        <v>1490</v>
      </c>
      <c r="G1198" s="265" t="s">
        <v>162</v>
      </c>
      <c r="H1198" s="266">
        <v>2</v>
      </c>
      <c r="I1198" s="267"/>
      <c r="J1198" s="268">
        <f>ROUND(I1198*H1198,2)</f>
        <v>0</v>
      </c>
      <c r="K1198" s="269"/>
      <c r="L1198" s="270"/>
      <c r="M1198" s="271" t="s">
        <v>1</v>
      </c>
      <c r="N1198" s="272" t="s">
        <v>39</v>
      </c>
      <c r="O1198" s="91"/>
      <c r="P1198" s="225">
        <f>O1198*H1198</f>
        <v>0</v>
      </c>
      <c r="Q1198" s="225">
        <v>0</v>
      </c>
      <c r="R1198" s="225">
        <f>Q1198*H1198</f>
        <v>0</v>
      </c>
      <c r="S1198" s="225">
        <v>0</v>
      </c>
      <c r="T1198" s="226">
        <f>S1198*H1198</f>
        <v>0</v>
      </c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R1198" s="227" t="s">
        <v>359</v>
      </c>
      <c r="AT1198" s="227" t="s">
        <v>154</v>
      </c>
      <c r="AU1198" s="227" t="s">
        <v>148</v>
      </c>
      <c r="AY1198" s="17" t="s">
        <v>140</v>
      </c>
      <c r="BE1198" s="228">
        <f>IF(N1198="základní",J1198,0)</f>
        <v>0</v>
      </c>
      <c r="BF1198" s="228">
        <f>IF(N1198="snížená",J1198,0)</f>
        <v>0</v>
      </c>
      <c r="BG1198" s="228">
        <f>IF(N1198="zákl. přenesená",J1198,0)</f>
        <v>0</v>
      </c>
      <c r="BH1198" s="228">
        <f>IF(N1198="sníž. přenesená",J1198,0)</f>
        <v>0</v>
      </c>
      <c r="BI1198" s="228">
        <f>IF(N1198="nulová",J1198,0)</f>
        <v>0</v>
      </c>
      <c r="BJ1198" s="17" t="s">
        <v>148</v>
      </c>
      <c r="BK1198" s="228">
        <f>ROUND(I1198*H1198,2)</f>
        <v>0</v>
      </c>
      <c r="BL1198" s="17" t="s">
        <v>447</v>
      </c>
      <c r="BM1198" s="227" t="s">
        <v>1491</v>
      </c>
    </row>
    <row r="1199" s="14" customFormat="1">
      <c r="A1199" s="14"/>
      <c r="B1199" s="240"/>
      <c r="C1199" s="241"/>
      <c r="D1199" s="231" t="s">
        <v>150</v>
      </c>
      <c r="E1199" s="242" t="s">
        <v>1</v>
      </c>
      <c r="F1199" s="243" t="s">
        <v>148</v>
      </c>
      <c r="G1199" s="241"/>
      <c r="H1199" s="244">
        <v>2</v>
      </c>
      <c r="I1199" s="245"/>
      <c r="J1199" s="241"/>
      <c r="K1199" s="241"/>
      <c r="L1199" s="246"/>
      <c r="M1199" s="247"/>
      <c r="N1199" s="248"/>
      <c r="O1199" s="248"/>
      <c r="P1199" s="248"/>
      <c r="Q1199" s="248"/>
      <c r="R1199" s="248"/>
      <c r="S1199" s="248"/>
      <c r="T1199" s="249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50" t="s">
        <v>150</v>
      </c>
      <c r="AU1199" s="250" t="s">
        <v>148</v>
      </c>
      <c r="AV1199" s="14" t="s">
        <v>148</v>
      </c>
      <c r="AW1199" s="14" t="s">
        <v>30</v>
      </c>
      <c r="AX1199" s="14" t="s">
        <v>81</v>
      </c>
      <c r="AY1199" s="250" t="s">
        <v>140</v>
      </c>
    </row>
    <row r="1200" s="2" customFormat="1" ht="24.15" customHeight="1">
      <c r="A1200" s="38"/>
      <c r="B1200" s="39"/>
      <c r="C1200" s="215" t="s">
        <v>1492</v>
      </c>
      <c r="D1200" s="215" t="s">
        <v>143</v>
      </c>
      <c r="E1200" s="216" t="s">
        <v>1493</v>
      </c>
      <c r="F1200" s="217" t="s">
        <v>1494</v>
      </c>
      <c r="G1200" s="218" t="s">
        <v>162</v>
      </c>
      <c r="H1200" s="219">
        <v>2</v>
      </c>
      <c r="I1200" s="220"/>
      <c r="J1200" s="221">
        <f>ROUND(I1200*H1200,2)</f>
        <v>0</v>
      </c>
      <c r="K1200" s="222"/>
      <c r="L1200" s="44"/>
      <c r="M1200" s="223" t="s">
        <v>1</v>
      </c>
      <c r="N1200" s="224" t="s">
        <v>39</v>
      </c>
      <c r="O1200" s="91"/>
      <c r="P1200" s="225">
        <f>O1200*H1200</f>
        <v>0</v>
      </c>
      <c r="Q1200" s="225">
        <v>0</v>
      </c>
      <c r="R1200" s="225">
        <f>Q1200*H1200</f>
        <v>0</v>
      </c>
      <c r="S1200" s="225">
        <v>0</v>
      </c>
      <c r="T1200" s="226">
        <f>S1200*H1200</f>
        <v>0</v>
      </c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R1200" s="227" t="s">
        <v>447</v>
      </c>
      <c r="AT1200" s="227" t="s">
        <v>143</v>
      </c>
      <c r="AU1200" s="227" t="s">
        <v>148</v>
      </c>
      <c r="AY1200" s="17" t="s">
        <v>140</v>
      </c>
      <c r="BE1200" s="228">
        <f>IF(N1200="základní",J1200,0)</f>
        <v>0</v>
      </c>
      <c r="BF1200" s="228">
        <f>IF(N1200="snížená",J1200,0)</f>
        <v>0</v>
      </c>
      <c r="BG1200" s="228">
        <f>IF(N1200="zákl. přenesená",J1200,0)</f>
        <v>0</v>
      </c>
      <c r="BH1200" s="228">
        <f>IF(N1200="sníž. přenesená",J1200,0)</f>
        <v>0</v>
      </c>
      <c r="BI1200" s="228">
        <f>IF(N1200="nulová",J1200,0)</f>
        <v>0</v>
      </c>
      <c r="BJ1200" s="17" t="s">
        <v>148</v>
      </c>
      <c r="BK1200" s="228">
        <f>ROUND(I1200*H1200,2)</f>
        <v>0</v>
      </c>
      <c r="BL1200" s="17" t="s">
        <v>447</v>
      </c>
      <c r="BM1200" s="227" t="s">
        <v>1495</v>
      </c>
    </row>
    <row r="1201" s="13" customFormat="1">
      <c r="A1201" s="13"/>
      <c r="B1201" s="229"/>
      <c r="C1201" s="230"/>
      <c r="D1201" s="231" t="s">
        <v>150</v>
      </c>
      <c r="E1201" s="232" t="s">
        <v>1</v>
      </c>
      <c r="F1201" s="233" t="s">
        <v>312</v>
      </c>
      <c r="G1201" s="230"/>
      <c r="H1201" s="232" t="s">
        <v>1</v>
      </c>
      <c r="I1201" s="234"/>
      <c r="J1201" s="230"/>
      <c r="K1201" s="230"/>
      <c r="L1201" s="235"/>
      <c r="M1201" s="236"/>
      <c r="N1201" s="237"/>
      <c r="O1201" s="237"/>
      <c r="P1201" s="237"/>
      <c r="Q1201" s="237"/>
      <c r="R1201" s="237"/>
      <c r="S1201" s="237"/>
      <c r="T1201" s="238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9" t="s">
        <v>150</v>
      </c>
      <c r="AU1201" s="239" t="s">
        <v>148</v>
      </c>
      <c r="AV1201" s="13" t="s">
        <v>81</v>
      </c>
      <c r="AW1201" s="13" t="s">
        <v>30</v>
      </c>
      <c r="AX1201" s="13" t="s">
        <v>73</v>
      </c>
      <c r="AY1201" s="239" t="s">
        <v>140</v>
      </c>
    </row>
    <row r="1202" s="14" customFormat="1">
      <c r="A1202" s="14"/>
      <c r="B1202" s="240"/>
      <c r="C1202" s="241"/>
      <c r="D1202" s="231" t="s">
        <v>150</v>
      </c>
      <c r="E1202" s="242" t="s">
        <v>1</v>
      </c>
      <c r="F1202" s="243" t="s">
        <v>562</v>
      </c>
      <c r="G1202" s="241"/>
      <c r="H1202" s="244">
        <v>2</v>
      </c>
      <c r="I1202" s="245"/>
      <c r="J1202" s="241"/>
      <c r="K1202" s="241"/>
      <c r="L1202" s="246"/>
      <c r="M1202" s="247"/>
      <c r="N1202" s="248"/>
      <c r="O1202" s="248"/>
      <c r="P1202" s="248"/>
      <c r="Q1202" s="248"/>
      <c r="R1202" s="248"/>
      <c r="S1202" s="248"/>
      <c r="T1202" s="249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50" t="s">
        <v>150</v>
      </c>
      <c r="AU1202" s="250" t="s">
        <v>148</v>
      </c>
      <c r="AV1202" s="14" t="s">
        <v>148</v>
      </c>
      <c r="AW1202" s="14" t="s">
        <v>30</v>
      </c>
      <c r="AX1202" s="14" t="s">
        <v>81</v>
      </c>
      <c r="AY1202" s="250" t="s">
        <v>140</v>
      </c>
    </row>
    <row r="1203" s="2" customFormat="1" ht="16.5" customHeight="1">
      <c r="A1203" s="38"/>
      <c r="B1203" s="39"/>
      <c r="C1203" s="262" t="s">
        <v>1496</v>
      </c>
      <c r="D1203" s="262" t="s">
        <v>154</v>
      </c>
      <c r="E1203" s="263" t="s">
        <v>1497</v>
      </c>
      <c r="F1203" s="264" t="s">
        <v>1498</v>
      </c>
      <c r="G1203" s="265" t="s">
        <v>162</v>
      </c>
      <c r="H1203" s="266">
        <v>2</v>
      </c>
      <c r="I1203" s="267"/>
      <c r="J1203" s="268">
        <f>ROUND(I1203*H1203,2)</f>
        <v>0</v>
      </c>
      <c r="K1203" s="269"/>
      <c r="L1203" s="270"/>
      <c r="M1203" s="271" t="s">
        <v>1</v>
      </c>
      <c r="N1203" s="272" t="s">
        <v>39</v>
      </c>
      <c r="O1203" s="91"/>
      <c r="P1203" s="225">
        <f>O1203*H1203</f>
        <v>0</v>
      </c>
      <c r="Q1203" s="225">
        <v>0</v>
      </c>
      <c r="R1203" s="225">
        <f>Q1203*H1203</f>
        <v>0</v>
      </c>
      <c r="S1203" s="225">
        <v>0</v>
      </c>
      <c r="T1203" s="226">
        <f>S1203*H1203</f>
        <v>0</v>
      </c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R1203" s="227" t="s">
        <v>359</v>
      </c>
      <c r="AT1203" s="227" t="s">
        <v>154</v>
      </c>
      <c r="AU1203" s="227" t="s">
        <v>148</v>
      </c>
      <c r="AY1203" s="17" t="s">
        <v>140</v>
      </c>
      <c r="BE1203" s="228">
        <f>IF(N1203="základní",J1203,0)</f>
        <v>0</v>
      </c>
      <c r="BF1203" s="228">
        <f>IF(N1203="snížená",J1203,0)</f>
        <v>0</v>
      </c>
      <c r="BG1203" s="228">
        <f>IF(N1203="zákl. přenesená",J1203,0)</f>
        <v>0</v>
      </c>
      <c r="BH1203" s="228">
        <f>IF(N1203="sníž. přenesená",J1203,0)</f>
        <v>0</v>
      </c>
      <c r="BI1203" s="228">
        <f>IF(N1203="nulová",J1203,0)</f>
        <v>0</v>
      </c>
      <c r="BJ1203" s="17" t="s">
        <v>148</v>
      </c>
      <c r="BK1203" s="228">
        <f>ROUND(I1203*H1203,2)</f>
        <v>0</v>
      </c>
      <c r="BL1203" s="17" t="s">
        <v>447</v>
      </c>
      <c r="BM1203" s="227" t="s">
        <v>1499</v>
      </c>
    </row>
    <row r="1204" s="14" customFormat="1">
      <c r="A1204" s="14"/>
      <c r="B1204" s="240"/>
      <c r="C1204" s="241"/>
      <c r="D1204" s="231" t="s">
        <v>150</v>
      </c>
      <c r="E1204" s="242" t="s">
        <v>1</v>
      </c>
      <c r="F1204" s="243" t="s">
        <v>562</v>
      </c>
      <c r="G1204" s="241"/>
      <c r="H1204" s="244">
        <v>2</v>
      </c>
      <c r="I1204" s="245"/>
      <c r="J1204" s="241"/>
      <c r="K1204" s="241"/>
      <c r="L1204" s="246"/>
      <c r="M1204" s="247"/>
      <c r="N1204" s="248"/>
      <c r="O1204" s="248"/>
      <c r="P1204" s="248"/>
      <c r="Q1204" s="248"/>
      <c r="R1204" s="248"/>
      <c r="S1204" s="248"/>
      <c r="T1204" s="249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50" t="s">
        <v>150</v>
      </c>
      <c r="AU1204" s="250" t="s">
        <v>148</v>
      </c>
      <c r="AV1204" s="14" t="s">
        <v>148</v>
      </c>
      <c r="AW1204" s="14" t="s">
        <v>30</v>
      </c>
      <c r="AX1204" s="14" t="s">
        <v>81</v>
      </c>
      <c r="AY1204" s="250" t="s">
        <v>140</v>
      </c>
    </row>
    <row r="1205" s="2" customFormat="1" ht="24.15" customHeight="1">
      <c r="A1205" s="38"/>
      <c r="B1205" s="39"/>
      <c r="C1205" s="215" t="s">
        <v>1500</v>
      </c>
      <c r="D1205" s="215" t="s">
        <v>143</v>
      </c>
      <c r="E1205" s="216" t="s">
        <v>1501</v>
      </c>
      <c r="F1205" s="217" t="s">
        <v>1502</v>
      </c>
      <c r="G1205" s="218" t="s">
        <v>162</v>
      </c>
      <c r="H1205" s="219">
        <v>2</v>
      </c>
      <c r="I1205" s="220"/>
      <c r="J1205" s="221">
        <f>ROUND(I1205*H1205,2)</f>
        <v>0</v>
      </c>
      <c r="K1205" s="222"/>
      <c r="L1205" s="44"/>
      <c r="M1205" s="223" t="s">
        <v>1</v>
      </c>
      <c r="N1205" s="224" t="s">
        <v>39</v>
      </c>
      <c r="O1205" s="91"/>
      <c r="P1205" s="225">
        <f>O1205*H1205</f>
        <v>0</v>
      </c>
      <c r="Q1205" s="225">
        <v>0</v>
      </c>
      <c r="R1205" s="225">
        <f>Q1205*H1205</f>
        <v>0</v>
      </c>
      <c r="S1205" s="225">
        <v>0.024</v>
      </c>
      <c r="T1205" s="226">
        <f>S1205*H1205</f>
        <v>0.048000000000000001</v>
      </c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R1205" s="227" t="s">
        <v>447</v>
      </c>
      <c r="AT1205" s="227" t="s">
        <v>143</v>
      </c>
      <c r="AU1205" s="227" t="s">
        <v>148</v>
      </c>
      <c r="AY1205" s="17" t="s">
        <v>140</v>
      </c>
      <c r="BE1205" s="228">
        <f>IF(N1205="základní",J1205,0)</f>
        <v>0</v>
      </c>
      <c r="BF1205" s="228">
        <f>IF(N1205="snížená",J1205,0)</f>
        <v>0</v>
      </c>
      <c r="BG1205" s="228">
        <f>IF(N1205="zákl. přenesená",J1205,0)</f>
        <v>0</v>
      </c>
      <c r="BH1205" s="228">
        <f>IF(N1205="sníž. přenesená",J1205,0)</f>
        <v>0</v>
      </c>
      <c r="BI1205" s="228">
        <f>IF(N1205="nulová",J1205,0)</f>
        <v>0</v>
      </c>
      <c r="BJ1205" s="17" t="s">
        <v>148</v>
      </c>
      <c r="BK1205" s="228">
        <f>ROUND(I1205*H1205,2)</f>
        <v>0</v>
      </c>
      <c r="BL1205" s="17" t="s">
        <v>447</v>
      </c>
      <c r="BM1205" s="227" t="s">
        <v>1503</v>
      </c>
    </row>
    <row r="1206" s="13" customFormat="1">
      <c r="A1206" s="13"/>
      <c r="B1206" s="229"/>
      <c r="C1206" s="230"/>
      <c r="D1206" s="231" t="s">
        <v>150</v>
      </c>
      <c r="E1206" s="232" t="s">
        <v>1</v>
      </c>
      <c r="F1206" s="233" t="s">
        <v>1504</v>
      </c>
      <c r="G1206" s="230"/>
      <c r="H1206" s="232" t="s">
        <v>1</v>
      </c>
      <c r="I1206" s="234"/>
      <c r="J1206" s="230"/>
      <c r="K1206" s="230"/>
      <c r="L1206" s="235"/>
      <c r="M1206" s="236"/>
      <c r="N1206" s="237"/>
      <c r="O1206" s="237"/>
      <c r="P1206" s="237"/>
      <c r="Q1206" s="237"/>
      <c r="R1206" s="237"/>
      <c r="S1206" s="237"/>
      <c r="T1206" s="238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39" t="s">
        <v>150</v>
      </c>
      <c r="AU1206" s="239" t="s">
        <v>148</v>
      </c>
      <c r="AV1206" s="13" t="s">
        <v>81</v>
      </c>
      <c r="AW1206" s="13" t="s">
        <v>30</v>
      </c>
      <c r="AX1206" s="13" t="s">
        <v>73</v>
      </c>
      <c r="AY1206" s="239" t="s">
        <v>140</v>
      </c>
    </row>
    <row r="1207" s="14" customFormat="1">
      <c r="A1207" s="14"/>
      <c r="B1207" s="240"/>
      <c r="C1207" s="241"/>
      <c r="D1207" s="231" t="s">
        <v>150</v>
      </c>
      <c r="E1207" s="242" t="s">
        <v>1</v>
      </c>
      <c r="F1207" s="243" t="s">
        <v>562</v>
      </c>
      <c r="G1207" s="241"/>
      <c r="H1207" s="244">
        <v>2</v>
      </c>
      <c r="I1207" s="245"/>
      <c r="J1207" s="241"/>
      <c r="K1207" s="241"/>
      <c r="L1207" s="246"/>
      <c r="M1207" s="247"/>
      <c r="N1207" s="248"/>
      <c r="O1207" s="248"/>
      <c r="P1207" s="248"/>
      <c r="Q1207" s="248"/>
      <c r="R1207" s="248"/>
      <c r="S1207" s="248"/>
      <c r="T1207" s="249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50" t="s">
        <v>150</v>
      </c>
      <c r="AU1207" s="250" t="s">
        <v>148</v>
      </c>
      <c r="AV1207" s="14" t="s">
        <v>148</v>
      </c>
      <c r="AW1207" s="14" t="s">
        <v>30</v>
      </c>
      <c r="AX1207" s="14" t="s">
        <v>73</v>
      </c>
      <c r="AY1207" s="250" t="s">
        <v>140</v>
      </c>
    </row>
    <row r="1208" s="15" customFormat="1">
      <c r="A1208" s="15"/>
      <c r="B1208" s="251"/>
      <c r="C1208" s="252"/>
      <c r="D1208" s="231" t="s">
        <v>150</v>
      </c>
      <c r="E1208" s="253" t="s">
        <v>1</v>
      </c>
      <c r="F1208" s="254" t="s">
        <v>153</v>
      </c>
      <c r="G1208" s="252"/>
      <c r="H1208" s="255">
        <v>2</v>
      </c>
      <c r="I1208" s="256"/>
      <c r="J1208" s="252"/>
      <c r="K1208" s="252"/>
      <c r="L1208" s="257"/>
      <c r="M1208" s="258"/>
      <c r="N1208" s="259"/>
      <c r="O1208" s="259"/>
      <c r="P1208" s="259"/>
      <c r="Q1208" s="259"/>
      <c r="R1208" s="259"/>
      <c r="S1208" s="259"/>
      <c r="T1208" s="260"/>
      <c r="U1208" s="15"/>
      <c r="V1208" s="15"/>
      <c r="W1208" s="15"/>
      <c r="X1208" s="15"/>
      <c r="Y1208" s="15"/>
      <c r="Z1208" s="15"/>
      <c r="AA1208" s="15"/>
      <c r="AB1208" s="15"/>
      <c r="AC1208" s="15"/>
      <c r="AD1208" s="15"/>
      <c r="AE1208" s="15"/>
      <c r="AT1208" s="261" t="s">
        <v>150</v>
      </c>
      <c r="AU1208" s="261" t="s">
        <v>148</v>
      </c>
      <c r="AV1208" s="15" t="s">
        <v>147</v>
      </c>
      <c r="AW1208" s="15" t="s">
        <v>30</v>
      </c>
      <c r="AX1208" s="15" t="s">
        <v>81</v>
      </c>
      <c r="AY1208" s="261" t="s">
        <v>140</v>
      </c>
    </row>
    <row r="1209" s="2" customFormat="1" ht="24.15" customHeight="1">
      <c r="A1209" s="38"/>
      <c r="B1209" s="39"/>
      <c r="C1209" s="215" t="s">
        <v>1505</v>
      </c>
      <c r="D1209" s="215" t="s">
        <v>143</v>
      </c>
      <c r="E1209" s="216" t="s">
        <v>1506</v>
      </c>
      <c r="F1209" s="217" t="s">
        <v>1507</v>
      </c>
      <c r="G1209" s="218" t="s">
        <v>162</v>
      </c>
      <c r="H1209" s="219">
        <v>4</v>
      </c>
      <c r="I1209" s="220"/>
      <c r="J1209" s="221">
        <f>ROUND(I1209*H1209,2)</f>
        <v>0</v>
      </c>
      <c r="K1209" s="222"/>
      <c r="L1209" s="44"/>
      <c r="M1209" s="223" t="s">
        <v>1</v>
      </c>
      <c r="N1209" s="224" t="s">
        <v>39</v>
      </c>
      <c r="O1209" s="91"/>
      <c r="P1209" s="225">
        <f>O1209*H1209</f>
        <v>0</v>
      </c>
      <c r="Q1209" s="225">
        <v>0</v>
      </c>
      <c r="R1209" s="225">
        <f>Q1209*H1209</f>
        <v>0</v>
      </c>
      <c r="S1209" s="225">
        <v>0</v>
      </c>
      <c r="T1209" s="226">
        <f>S1209*H1209</f>
        <v>0</v>
      </c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R1209" s="227" t="s">
        <v>447</v>
      </c>
      <c r="AT1209" s="227" t="s">
        <v>143</v>
      </c>
      <c r="AU1209" s="227" t="s">
        <v>148</v>
      </c>
      <c r="AY1209" s="17" t="s">
        <v>140</v>
      </c>
      <c r="BE1209" s="228">
        <f>IF(N1209="základní",J1209,0)</f>
        <v>0</v>
      </c>
      <c r="BF1209" s="228">
        <f>IF(N1209="snížená",J1209,0)</f>
        <v>0</v>
      </c>
      <c r="BG1209" s="228">
        <f>IF(N1209="zákl. přenesená",J1209,0)</f>
        <v>0</v>
      </c>
      <c r="BH1209" s="228">
        <f>IF(N1209="sníž. přenesená",J1209,0)</f>
        <v>0</v>
      </c>
      <c r="BI1209" s="228">
        <f>IF(N1209="nulová",J1209,0)</f>
        <v>0</v>
      </c>
      <c r="BJ1209" s="17" t="s">
        <v>148</v>
      </c>
      <c r="BK1209" s="228">
        <f>ROUND(I1209*H1209,2)</f>
        <v>0</v>
      </c>
      <c r="BL1209" s="17" t="s">
        <v>447</v>
      </c>
      <c r="BM1209" s="227" t="s">
        <v>1508</v>
      </c>
    </row>
    <row r="1210" s="14" customFormat="1">
      <c r="A1210" s="14"/>
      <c r="B1210" s="240"/>
      <c r="C1210" s="241"/>
      <c r="D1210" s="231" t="s">
        <v>150</v>
      </c>
      <c r="E1210" s="242" t="s">
        <v>1</v>
      </c>
      <c r="F1210" s="243" t="s">
        <v>632</v>
      </c>
      <c r="G1210" s="241"/>
      <c r="H1210" s="244">
        <v>4</v>
      </c>
      <c r="I1210" s="245"/>
      <c r="J1210" s="241"/>
      <c r="K1210" s="241"/>
      <c r="L1210" s="246"/>
      <c r="M1210" s="247"/>
      <c r="N1210" s="248"/>
      <c r="O1210" s="248"/>
      <c r="P1210" s="248"/>
      <c r="Q1210" s="248"/>
      <c r="R1210" s="248"/>
      <c r="S1210" s="248"/>
      <c r="T1210" s="249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50" t="s">
        <v>150</v>
      </c>
      <c r="AU1210" s="250" t="s">
        <v>148</v>
      </c>
      <c r="AV1210" s="14" t="s">
        <v>148</v>
      </c>
      <c r="AW1210" s="14" t="s">
        <v>30</v>
      </c>
      <c r="AX1210" s="14" t="s">
        <v>81</v>
      </c>
      <c r="AY1210" s="250" t="s">
        <v>140</v>
      </c>
    </row>
    <row r="1211" s="2" customFormat="1" ht="24.15" customHeight="1">
      <c r="A1211" s="38"/>
      <c r="B1211" s="39"/>
      <c r="C1211" s="215" t="s">
        <v>1509</v>
      </c>
      <c r="D1211" s="215" t="s">
        <v>143</v>
      </c>
      <c r="E1211" s="216" t="s">
        <v>1510</v>
      </c>
      <c r="F1211" s="217" t="s">
        <v>1511</v>
      </c>
      <c r="G1211" s="218" t="s">
        <v>162</v>
      </c>
      <c r="H1211" s="219">
        <v>5</v>
      </c>
      <c r="I1211" s="220"/>
      <c r="J1211" s="221">
        <f>ROUND(I1211*H1211,2)</f>
        <v>0</v>
      </c>
      <c r="K1211" s="222"/>
      <c r="L1211" s="44"/>
      <c r="M1211" s="223" t="s">
        <v>1</v>
      </c>
      <c r="N1211" s="224" t="s">
        <v>39</v>
      </c>
      <c r="O1211" s="91"/>
      <c r="P1211" s="225">
        <f>O1211*H1211</f>
        <v>0</v>
      </c>
      <c r="Q1211" s="225">
        <v>0</v>
      </c>
      <c r="R1211" s="225">
        <f>Q1211*H1211</f>
        <v>0</v>
      </c>
      <c r="S1211" s="225">
        <v>0</v>
      </c>
      <c r="T1211" s="226">
        <f>S1211*H1211</f>
        <v>0</v>
      </c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R1211" s="227" t="s">
        <v>447</v>
      </c>
      <c r="AT1211" s="227" t="s">
        <v>143</v>
      </c>
      <c r="AU1211" s="227" t="s">
        <v>148</v>
      </c>
      <c r="AY1211" s="17" t="s">
        <v>140</v>
      </c>
      <c r="BE1211" s="228">
        <f>IF(N1211="základní",J1211,0)</f>
        <v>0</v>
      </c>
      <c r="BF1211" s="228">
        <f>IF(N1211="snížená",J1211,0)</f>
        <v>0</v>
      </c>
      <c r="BG1211" s="228">
        <f>IF(N1211="zákl. přenesená",J1211,0)</f>
        <v>0</v>
      </c>
      <c r="BH1211" s="228">
        <f>IF(N1211="sníž. přenesená",J1211,0)</f>
        <v>0</v>
      </c>
      <c r="BI1211" s="228">
        <f>IF(N1211="nulová",J1211,0)</f>
        <v>0</v>
      </c>
      <c r="BJ1211" s="17" t="s">
        <v>148</v>
      </c>
      <c r="BK1211" s="228">
        <f>ROUND(I1211*H1211,2)</f>
        <v>0</v>
      </c>
      <c r="BL1211" s="17" t="s">
        <v>447</v>
      </c>
      <c r="BM1211" s="227" t="s">
        <v>1512</v>
      </c>
    </row>
    <row r="1212" s="14" customFormat="1">
      <c r="A1212" s="14"/>
      <c r="B1212" s="240"/>
      <c r="C1212" s="241"/>
      <c r="D1212" s="231" t="s">
        <v>150</v>
      </c>
      <c r="E1212" s="242" t="s">
        <v>1</v>
      </c>
      <c r="F1212" s="243" t="s">
        <v>1513</v>
      </c>
      <c r="G1212" s="241"/>
      <c r="H1212" s="244">
        <v>5</v>
      </c>
      <c r="I1212" s="245"/>
      <c r="J1212" s="241"/>
      <c r="K1212" s="241"/>
      <c r="L1212" s="246"/>
      <c r="M1212" s="247"/>
      <c r="N1212" s="248"/>
      <c r="O1212" s="248"/>
      <c r="P1212" s="248"/>
      <c r="Q1212" s="248"/>
      <c r="R1212" s="248"/>
      <c r="S1212" s="248"/>
      <c r="T1212" s="249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250" t="s">
        <v>150</v>
      </c>
      <c r="AU1212" s="250" t="s">
        <v>148</v>
      </c>
      <c r="AV1212" s="14" t="s">
        <v>148</v>
      </c>
      <c r="AW1212" s="14" t="s">
        <v>30</v>
      </c>
      <c r="AX1212" s="14" t="s">
        <v>81</v>
      </c>
      <c r="AY1212" s="250" t="s">
        <v>140</v>
      </c>
    </row>
    <row r="1213" s="2" customFormat="1" ht="24.15" customHeight="1">
      <c r="A1213" s="38"/>
      <c r="B1213" s="39"/>
      <c r="C1213" s="262" t="s">
        <v>1514</v>
      </c>
      <c r="D1213" s="262" t="s">
        <v>154</v>
      </c>
      <c r="E1213" s="263" t="s">
        <v>1515</v>
      </c>
      <c r="F1213" s="264" t="s">
        <v>1516</v>
      </c>
      <c r="G1213" s="265" t="s">
        <v>162</v>
      </c>
      <c r="H1213" s="266">
        <v>2</v>
      </c>
      <c r="I1213" s="267"/>
      <c r="J1213" s="268">
        <f>ROUND(I1213*H1213,2)</f>
        <v>0</v>
      </c>
      <c r="K1213" s="269"/>
      <c r="L1213" s="270"/>
      <c r="M1213" s="271" t="s">
        <v>1</v>
      </c>
      <c r="N1213" s="272" t="s">
        <v>39</v>
      </c>
      <c r="O1213" s="91"/>
      <c r="P1213" s="225">
        <f>O1213*H1213</f>
        <v>0</v>
      </c>
      <c r="Q1213" s="225">
        <v>0.00108</v>
      </c>
      <c r="R1213" s="225">
        <f>Q1213*H1213</f>
        <v>0.00216</v>
      </c>
      <c r="S1213" s="225">
        <v>0</v>
      </c>
      <c r="T1213" s="226">
        <f>S1213*H1213</f>
        <v>0</v>
      </c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R1213" s="227" t="s">
        <v>359</v>
      </c>
      <c r="AT1213" s="227" t="s">
        <v>154</v>
      </c>
      <c r="AU1213" s="227" t="s">
        <v>148</v>
      </c>
      <c r="AY1213" s="17" t="s">
        <v>140</v>
      </c>
      <c r="BE1213" s="228">
        <f>IF(N1213="základní",J1213,0)</f>
        <v>0</v>
      </c>
      <c r="BF1213" s="228">
        <f>IF(N1213="snížená",J1213,0)</f>
        <v>0</v>
      </c>
      <c r="BG1213" s="228">
        <f>IF(N1213="zákl. přenesená",J1213,0)</f>
        <v>0</v>
      </c>
      <c r="BH1213" s="228">
        <f>IF(N1213="sníž. přenesená",J1213,0)</f>
        <v>0</v>
      </c>
      <c r="BI1213" s="228">
        <f>IF(N1213="nulová",J1213,0)</f>
        <v>0</v>
      </c>
      <c r="BJ1213" s="17" t="s">
        <v>148</v>
      </c>
      <c r="BK1213" s="228">
        <f>ROUND(I1213*H1213,2)</f>
        <v>0</v>
      </c>
      <c r="BL1213" s="17" t="s">
        <v>447</v>
      </c>
      <c r="BM1213" s="227" t="s">
        <v>1517</v>
      </c>
    </row>
    <row r="1214" s="14" customFormat="1">
      <c r="A1214" s="14"/>
      <c r="B1214" s="240"/>
      <c r="C1214" s="241"/>
      <c r="D1214" s="231" t="s">
        <v>150</v>
      </c>
      <c r="E1214" s="242" t="s">
        <v>1</v>
      </c>
      <c r="F1214" s="243" t="s">
        <v>148</v>
      </c>
      <c r="G1214" s="241"/>
      <c r="H1214" s="244">
        <v>2</v>
      </c>
      <c r="I1214" s="245"/>
      <c r="J1214" s="241"/>
      <c r="K1214" s="241"/>
      <c r="L1214" s="246"/>
      <c r="M1214" s="247"/>
      <c r="N1214" s="248"/>
      <c r="O1214" s="248"/>
      <c r="P1214" s="248"/>
      <c r="Q1214" s="248"/>
      <c r="R1214" s="248"/>
      <c r="S1214" s="248"/>
      <c r="T1214" s="249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50" t="s">
        <v>150</v>
      </c>
      <c r="AU1214" s="250" t="s">
        <v>148</v>
      </c>
      <c r="AV1214" s="14" t="s">
        <v>148</v>
      </c>
      <c r="AW1214" s="14" t="s">
        <v>30</v>
      </c>
      <c r="AX1214" s="14" t="s">
        <v>81</v>
      </c>
      <c r="AY1214" s="250" t="s">
        <v>140</v>
      </c>
    </row>
    <row r="1215" s="2" customFormat="1" ht="24.15" customHeight="1">
      <c r="A1215" s="38"/>
      <c r="B1215" s="39"/>
      <c r="C1215" s="262" t="s">
        <v>1518</v>
      </c>
      <c r="D1215" s="262" t="s">
        <v>154</v>
      </c>
      <c r="E1215" s="263" t="s">
        <v>1519</v>
      </c>
      <c r="F1215" s="264" t="s">
        <v>1520</v>
      </c>
      <c r="G1215" s="265" t="s">
        <v>162</v>
      </c>
      <c r="H1215" s="266">
        <v>3</v>
      </c>
      <c r="I1215" s="267"/>
      <c r="J1215" s="268">
        <f>ROUND(I1215*H1215,2)</f>
        <v>0</v>
      </c>
      <c r="K1215" s="269"/>
      <c r="L1215" s="270"/>
      <c r="M1215" s="271" t="s">
        <v>1</v>
      </c>
      <c r="N1215" s="272" t="s">
        <v>39</v>
      </c>
      <c r="O1215" s="91"/>
      <c r="P1215" s="225">
        <f>O1215*H1215</f>
        <v>0</v>
      </c>
      <c r="Q1215" s="225">
        <v>0.00085999999999999998</v>
      </c>
      <c r="R1215" s="225">
        <f>Q1215*H1215</f>
        <v>0.0025799999999999998</v>
      </c>
      <c r="S1215" s="225">
        <v>0</v>
      </c>
      <c r="T1215" s="226">
        <f>S1215*H1215</f>
        <v>0</v>
      </c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R1215" s="227" t="s">
        <v>359</v>
      </c>
      <c r="AT1215" s="227" t="s">
        <v>154</v>
      </c>
      <c r="AU1215" s="227" t="s">
        <v>148</v>
      </c>
      <c r="AY1215" s="17" t="s">
        <v>140</v>
      </c>
      <c r="BE1215" s="228">
        <f>IF(N1215="základní",J1215,0)</f>
        <v>0</v>
      </c>
      <c r="BF1215" s="228">
        <f>IF(N1215="snížená",J1215,0)</f>
        <v>0</v>
      </c>
      <c r="BG1215" s="228">
        <f>IF(N1215="zákl. přenesená",J1215,0)</f>
        <v>0</v>
      </c>
      <c r="BH1215" s="228">
        <f>IF(N1215="sníž. přenesená",J1215,0)</f>
        <v>0</v>
      </c>
      <c r="BI1215" s="228">
        <f>IF(N1215="nulová",J1215,0)</f>
        <v>0</v>
      </c>
      <c r="BJ1215" s="17" t="s">
        <v>148</v>
      </c>
      <c r="BK1215" s="228">
        <f>ROUND(I1215*H1215,2)</f>
        <v>0</v>
      </c>
      <c r="BL1215" s="17" t="s">
        <v>447</v>
      </c>
      <c r="BM1215" s="227" t="s">
        <v>1521</v>
      </c>
    </row>
    <row r="1216" s="14" customFormat="1">
      <c r="A1216" s="14"/>
      <c r="B1216" s="240"/>
      <c r="C1216" s="241"/>
      <c r="D1216" s="231" t="s">
        <v>150</v>
      </c>
      <c r="E1216" s="242" t="s">
        <v>1</v>
      </c>
      <c r="F1216" s="243" t="s">
        <v>141</v>
      </c>
      <c r="G1216" s="241"/>
      <c r="H1216" s="244">
        <v>3</v>
      </c>
      <c r="I1216" s="245"/>
      <c r="J1216" s="241"/>
      <c r="K1216" s="241"/>
      <c r="L1216" s="246"/>
      <c r="M1216" s="247"/>
      <c r="N1216" s="248"/>
      <c r="O1216" s="248"/>
      <c r="P1216" s="248"/>
      <c r="Q1216" s="248"/>
      <c r="R1216" s="248"/>
      <c r="S1216" s="248"/>
      <c r="T1216" s="249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50" t="s">
        <v>150</v>
      </c>
      <c r="AU1216" s="250" t="s">
        <v>148</v>
      </c>
      <c r="AV1216" s="14" t="s">
        <v>148</v>
      </c>
      <c r="AW1216" s="14" t="s">
        <v>30</v>
      </c>
      <c r="AX1216" s="14" t="s">
        <v>81</v>
      </c>
      <c r="AY1216" s="250" t="s">
        <v>140</v>
      </c>
    </row>
    <row r="1217" s="2" customFormat="1" ht="24.15" customHeight="1">
      <c r="A1217" s="38"/>
      <c r="B1217" s="39"/>
      <c r="C1217" s="215" t="s">
        <v>1522</v>
      </c>
      <c r="D1217" s="215" t="s">
        <v>143</v>
      </c>
      <c r="E1217" s="216" t="s">
        <v>1523</v>
      </c>
      <c r="F1217" s="217" t="s">
        <v>1524</v>
      </c>
      <c r="G1217" s="218" t="s">
        <v>162</v>
      </c>
      <c r="H1217" s="219">
        <v>2</v>
      </c>
      <c r="I1217" s="220"/>
      <c r="J1217" s="221">
        <f>ROUND(I1217*H1217,2)</f>
        <v>0</v>
      </c>
      <c r="K1217" s="222"/>
      <c r="L1217" s="44"/>
      <c r="M1217" s="223" t="s">
        <v>1</v>
      </c>
      <c r="N1217" s="224" t="s">
        <v>39</v>
      </c>
      <c r="O1217" s="91"/>
      <c r="P1217" s="225">
        <f>O1217*H1217</f>
        <v>0</v>
      </c>
      <c r="Q1217" s="225">
        <v>0</v>
      </c>
      <c r="R1217" s="225">
        <f>Q1217*H1217</f>
        <v>0</v>
      </c>
      <c r="S1217" s="225">
        <v>0.16600000000000001</v>
      </c>
      <c r="T1217" s="226">
        <f>S1217*H1217</f>
        <v>0.33200000000000002</v>
      </c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R1217" s="227" t="s">
        <v>447</v>
      </c>
      <c r="AT1217" s="227" t="s">
        <v>143</v>
      </c>
      <c r="AU1217" s="227" t="s">
        <v>148</v>
      </c>
      <c r="AY1217" s="17" t="s">
        <v>140</v>
      </c>
      <c r="BE1217" s="228">
        <f>IF(N1217="základní",J1217,0)</f>
        <v>0</v>
      </c>
      <c r="BF1217" s="228">
        <f>IF(N1217="snížená",J1217,0)</f>
        <v>0</v>
      </c>
      <c r="BG1217" s="228">
        <f>IF(N1217="zákl. přenesená",J1217,0)</f>
        <v>0</v>
      </c>
      <c r="BH1217" s="228">
        <f>IF(N1217="sníž. přenesená",J1217,0)</f>
        <v>0</v>
      </c>
      <c r="BI1217" s="228">
        <f>IF(N1217="nulová",J1217,0)</f>
        <v>0</v>
      </c>
      <c r="BJ1217" s="17" t="s">
        <v>148</v>
      </c>
      <c r="BK1217" s="228">
        <f>ROUND(I1217*H1217,2)</f>
        <v>0</v>
      </c>
      <c r="BL1217" s="17" t="s">
        <v>447</v>
      </c>
      <c r="BM1217" s="227" t="s">
        <v>1525</v>
      </c>
    </row>
    <row r="1218" s="2" customFormat="1" ht="24.15" customHeight="1">
      <c r="A1218" s="38"/>
      <c r="B1218" s="39"/>
      <c r="C1218" s="215" t="s">
        <v>1526</v>
      </c>
      <c r="D1218" s="215" t="s">
        <v>143</v>
      </c>
      <c r="E1218" s="216" t="s">
        <v>1527</v>
      </c>
      <c r="F1218" s="217" t="s">
        <v>1528</v>
      </c>
      <c r="G1218" s="218" t="s">
        <v>162</v>
      </c>
      <c r="H1218" s="219">
        <v>1</v>
      </c>
      <c r="I1218" s="220"/>
      <c r="J1218" s="221">
        <f>ROUND(I1218*H1218,2)</f>
        <v>0</v>
      </c>
      <c r="K1218" s="222"/>
      <c r="L1218" s="44"/>
      <c r="M1218" s="223" t="s">
        <v>1</v>
      </c>
      <c r="N1218" s="224" t="s">
        <v>39</v>
      </c>
      <c r="O1218" s="91"/>
      <c r="P1218" s="225">
        <f>O1218*H1218</f>
        <v>0</v>
      </c>
      <c r="Q1218" s="225">
        <v>0</v>
      </c>
      <c r="R1218" s="225">
        <f>Q1218*H1218</f>
        <v>0</v>
      </c>
      <c r="S1218" s="225">
        <v>0.088099999999999998</v>
      </c>
      <c r="T1218" s="226">
        <f>S1218*H1218</f>
        <v>0.088099999999999998</v>
      </c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R1218" s="227" t="s">
        <v>447</v>
      </c>
      <c r="AT1218" s="227" t="s">
        <v>143</v>
      </c>
      <c r="AU1218" s="227" t="s">
        <v>148</v>
      </c>
      <c r="AY1218" s="17" t="s">
        <v>140</v>
      </c>
      <c r="BE1218" s="228">
        <f>IF(N1218="základní",J1218,0)</f>
        <v>0</v>
      </c>
      <c r="BF1218" s="228">
        <f>IF(N1218="snížená",J1218,0)</f>
        <v>0</v>
      </c>
      <c r="BG1218" s="228">
        <f>IF(N1218="zákl. přenesená",J1218,0)</f>
        <v>0</v>
      </c>
      <c r="BH1218" s="228">
        <f>IF(N1218="sníž. přenesená",J1218,0)</f>
        <v>0</v>
      </c>
      <c r="BI1218" s="228">
        <f>IF(N1218="nulová",J1218,0)</f>
        <v>0</v>
      </c>
      <c r="BJ1218" s="17" t="s">
        <v>148</v>
      </c>
      <c r="BK1218" s="228">
        <f>ROUND(I1218*H1218,2)</f>
        <v>0</v>
      </c>
      <c r="BL1218" s="17" t="s">
        <v>447</v>
      </c>
      <c r="BM1218" s="227" t="s">
        <v>1529</v>
      </c>
    </row>
    <row r="1219" s="13" customFormat="1">
      <c r="A1219" s="13"/>
      <c r="B1219" s="229"/>
      <c r="C1219" s="230"/>
      <c r="D1219" s="231" t="s">
        <v>150</v>
      </c>
      <c r="E1219" s="232" t="s">
        <v>1</v>
      </c>
      <c r="F1219" s="233" t="s">
        <v>405</v>
      </c>
      <c r="G1219" s="230"/>
      <c r="H1219" s="232" t="s">
        <v>1</v>
      </c>
      <c r="I1219" s="234"/>
      <c r="J1219" s="230"/>
      <c r="K1219" s="230"/>
      <c r="L1219" s="235"/>
      <c r="M1219" s="236"/>
      <c r="N1219" s="237"/>
      <c r="O1219" s="237"/>
      <c r="P1219" s="237"/>
      <c r="Q1219" s="237"/>
      <c r="R1219" s="237"/>
      <c r="S1219" s="237"/>
      <c r="T1219" s="238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39" t="s">
        <v>150</v>
      </c>
      <c r="AU1219" s="239" t="s">
        <v>148</v>
      </c>
      <c r="AV1219" s="13" t="s">
        <v>81</v>
      </c>
      <c r="AW1219" s="13" t="s">
        <v>30</v>
      </c>
      <c r="AX1219" s="13" t="s">
        <v>73</v>
      </c>
      <c r="AY1219" s="239" t="s">
        <v>140</v>
      </c>
    </row>
    <row r="1220" s="14" customFormat="1">
      <c r="A1220" s="14"/>
      <c r="B1220" s="240"/>
      <c r="C1220" s="241"/>
      <c r="D1220" s="231" t="s">
        <v>150</v>
      </c>
      <c r="E1220" s="242" t="s">
        <v>1</v>
      </c>
      <c r="F1220" s="243" t="s">
        <v>81</v>
      </c>
      <c r="G1220" s="241"/>
      <c r="H1220" s="244">
        <v>1</v>
      </c>
      <c r="I1220" s="245"/>
      <c r="J1220" s="241"/>
      <c r="K1220" s="241"/>
      <c r="L1220" s="246"/>
      <c r="M1220" s="247"/>
      <c r="N1220" s="248"/>
      <c r="O1220" s="248"/>
      <c r="P1220" s="248"/>
      <c r="Q1220" s="248"/>
      <c r="R1220" s="248"/>
      <c r="S1220" s="248"/>
      <c r="T1220" s="249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50" t="s">
        <v>150</v>
      </c>
      <c r="AU1220" s="250" t="s">
        <v>148</v>
      </c>
      <c r="AV1220" s="14" t="s">
        <v>148</v>
      </c>
      <c r="AW1220" s="14" t="s">
        <v>30</v>
      </c>
      <c r="AX1220" s="14" t="s">
        <v>81</v>
      </c>
      <c r="AY1220" s="250" t="s">
        <v>140</v>
      </c>
    </row>
    <row r="1221" s="2" customFormat="1" ht="24.15" customHeight="1">
      <c r="A1221" s="38"/>
      <c r="B1221" s="39"/>
      <c r="C1221" s="215" t="s">
        <v>1530</v>
      </c>
      <c r="D1221" s="215" t="s">
        <v>143</v>
      </c>
      <c r="E1221" s="216" t="s">
        <v>1531</v>
      </c>
      <c r="F1221" s="217" t="s">
        <v>1532</v>
      </c>
      <c r="G1221" s="218" t="s">
        <v>162</v>
      </c>
      <c r="H1221" s="219">
        <v>1</v>
      </c>
      <c r="I1221" s="220"/>
      <c r="J1221" s="221">
        <f>ROUND(I1221*H1221,2)</f>
        <v>0</v>
      </c>
      <c r="K1221" s="222"/>
      <c r="L1221" s="44"/>
      <c r="M1221" s="223" t="s">
        <v>1</v>
      </c>
      <c r="N1221" s="224" t="s">
        <v>39</v>
      </c>
      <c r="O1221" s="91"/>
      <c r="P1221" s="225">
        <f>O1221*H1221</f>
        <v>0</v>
      </c>
      <c r="Q1221" s="225">
        <v>0</v>
      </c>
      <c r="R1221" s="225">
        <f>Q1221*H1221</f>
        <v>0</v>
      </c>
      <c r="S1221" s="225">
        <v>0.1104</v>
      </c>
      <c r="T1221" s="226">
        <f>S1221*H1221</f>
        <v>0.1104</v>
      </c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  <c r="AR1221" s="227" t="s">
        <v>447</v>
      </c>
      <c r="AT1221" s="227" t="s">
        <v>143</v>
      </c>
      <c r="AU1221" s="227" t="s">
        <v>148</v>
      </c>
      <c r="AY1221" s="17" t="s">
        <v>140</v>
      </c>
      <c r="BE1221" s="228">
        <f>IF(N1221="základní",J1221,0)</f>
        <v>0</v>
      </c>
      <c r="BF1221" s="228">
        <f>IF(N1221="snížená",J1221,0)</f>
        <v>0</v>
      </c>
      <c r="BG1221" s="228">
        <f>IF(N1221="zákl. přenesená",J1221,0)</f>
        <v>0</v>
      </c>
      <c r="BH1221" s="228">
        <f>IF(N1221="sníž. přenesená",J1221,0)</f>
        <v>0</v>
      </c>
      <c r="BI1221" s="228">
        <f>IF(N1221="nulová",J1221,0)</f>
        <v>0</v>
      </c>
      <c r="BJ1221" s="17" t="s">
        <v>148</v>
      </c>
      <c r="BK1221" s="228">
        <f>ROUND(I1221*H1221,2)</f>
        <v>0</v>
      </c>
      <c r="BL1221" s="17" t="s">
        <v>447</v>
      </c>
      <c r="BM1221" s="227" t="s">
        <v>1533</v>
      </c>
    </row>
    <row r="1222" s="13" customFormat="1">
      <c r="A1222" s="13"/>
      <c r="B1222" s="229"/>
      <c r="C1222" s="230"/>
      <c r="D1222" s="231" t="s">
        <v>150</v>
      </c>
      <c r="E1222" s="232" t="s">
        <v>1</v>
      </c>
      <c r="F1222" s="233" t="s">
        <v>1534</v>
      </c>
      <c r="G1222" s="230"/>
      <c r="H1222" s="232" t="s">
        <v>1</v>
      </c>
      <c r="I1222" s="234"/>
      <c r="J1222" s="230"/>
      <c r="K1222" s="230"/>
      <c r="L1222" s="235"/>
      <c r="M1222" s="236"/>
      <c r="N1222" s="237"/>
      <c r="O1222" s="237"/>
      <c r="P1222" s="237"/>
      <c r="Q1222" s="237"/>
      <c r="R1222" s="237"/>
      <c r="S1222" s="237"/>
      <c r="T1222" s="238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39" t="s">
        <v>150</v>
      </c>
      <c r="AU1222" s="239" t="s">
        <v>148</v>
      </c>
      <c r="AV1222" s="13" t="s">
        <v>81</v>
      </c>
      <c r="AW1222" s="13" t="s">
        <v>30</v>
      </c>
      <c r="AX1222" s="13" t="s">
        <v>73</v>
      </c>
      <c r="AY1222" s="239" t="s">
        <v>140</v>
      </c>
    </row>
    <row r="1223" s="14" customFormat="1">
      <c r="A1223" s="14"/>
      <c r="B1223" s="240"/>
      <c r="C1223" s="241"/>
      <c r="D1223" s="231" t="s">
        <v>150</v>
      </c>
      <c r="E1223" s="242" t="s">
        <v>1</v>
      </c>
      <c r="F1223" s="243" t="s">
        <v>81</v>
      </c>
      <c r="G1223" s="241"/>
      <c r="H1223" s="244">
        <v>1</v>
      </c>
      <c r="I1223" s="245"/>
      <c r="J1223" s="241"/>
      <c r="K1223" s="241"/>
      <c r="L1223" s="246"/>
      <c r="M1223" s="247"/>
      <c r="N1223" s="248"/>
      <c r="O1223" s="248"/>
      <c r="P1223" s="248"/>
      <c r="Q1223" s="248"/>
      <c r="R1223" s="248"/>
      <c r="S1223" s="248"/>
      <c r="T1223" s="249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50" t="s">
        <v>150</v>
      </c>
      <c r="AU1223" s="250" t="s">
        <v>148</v>
      </c>
      <c r="AV1223" s="14" t="s">
        <v>148</v>
      </c>
      <c r="AW1223" s="14" t="s">
        <v>30</v>
      </c>
      <c r="AX1223" s="14" t="s">
        <v>81</v>
      </c>
      <c r="AY1223" s="250" t="s">
        <v>140</v>
      </c>
    </row>
    <row r="1224" s="2" customFormat="1" ht="24.15" customHeight="1">
      <c r="A1224" s="38"/>
      <c r="B1224" s="39"/>
      <c r="C1224" s="215" t="s">
        <v>1535</v>
      </c>
      <c r="D1224" s="215" t="s">
        <v>143</v>
      </c>
      <c r="E1224" s="216" t="s">
        <v>1536</v>
      </c>
      <c r="F1224" s="217" t="s">
        <v>1537</v>
      </c>
      <c r="G1224" s="218" t="s">
        <v>146</v>
      </c>
      <c r="H1224" s="219">
        <v>0.0050000000000000001</v>
      </c>
      <c r="I1224" s="220"/>
      <c r="J1224" s="221">
        <f>ROUND(I1224*H1224,2)</f>
        <v>0</v>
      </c>
      <c r="K1224" s="222"/>
      <c r="L1224" s="44"/>
      <c r="M1224" s="223" t="s">
        <v>1</v>
      </c>
      <c r="N1224" s="224" t="s">
        <v>39</v>
      </c>
      <c r="O1224" s="91"/>
      <c r="P1224" s="225">
        <f>O1224*H1224</f>
        <v>0</v>
      </c>
      <c r="Q1224" s="225">
        <v>0</v>
      </c>
      <c r="R1224" s="225">
        <f>Q1224*H1224</f>
        <v>0</v>
      </c>
      <c r="S1224" s="225">
        <v>0</v>
      </c>
      <c r="T1224" s="226">
        <f>S1224*H1224</f>
        <v>0</v>
      </c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R1224" s="227" t="s">
        <v>447</v>
      </c>
      <c r="AT1224" s="227" t="s">
        <v>143</v>
      </c>
      <c r="AU1224" s="227" t="s">
        <v>148</v>
      </c>
      <c r="AY1224" s="17" t="s">
        <v>140</v>
      </c>
      <c r="BE1224" s="228">
        <f>IF(N1224="základní",J1224,0)</f>
        <v>0</v>
      </c>
      <c r="BF1224" s="228">
        <f>IF(N1224="snížená",J1224,0)</f>
        <v>0</v>
      </c>
      <c r="BG1224" s="228">
        <f>IF(N1224="zákl. přenesená",J1224,0)</f>
        <v>0</v>
      </c>
      <c r="BH1224" s="228">
        <f>IF(N1224="sníž. přenesená",J1224,0)</f>
        <v>0</v>
      </c>
      <c r="BI1224" s="228">
        <f>IF(N1224="nulová",J1224,0)</f>
        <v>0</v>
      </c>
      <c r="BJ1224" s="17" t="s">
        <v>148</v>
      </c>
      <c r="BK1224" s="228">
        <f>ROUND(I1224*H1224,2)</f>
        <v>0</v>
      </c>
      <c r="BL1224" s="17" t="s">
        <v>447</v>
      </c>
      <c r="BM1224" s="227" t="s">
        <v>1538</v>
      </c>
    </row>
    <row r="1225" s="2" customFormat="1" ht="33" customHeight="1">
      <c r="A1225" s="38"/>
      <c r="B1225" s="39"/>
      <c r="C1225" s="215" t="s">
        <v>1539</v>
      </c>
      <c r="D1225" s="215" t="s">
        <v>143</v>
      </c>
      <c r="E1225" s="216" t="s">
        <v>1540</v>
      </c>
      <c r="F1225" s="217" t="s">
        <v>1541</v>
      </c>
      <c r="G1225" s="218" t="s">
        <v>146</v>
      </c>
      <c r="H1225" s="219">
        <v>0.01</v>
      </c>
      <c r="I1225" s="220"/>
      <c r="J1225" s="221">
        <f>ROUND(I1225*H1225,2)</f>
        <v>0</v>
      </c>
      <c r="K1225" s="222"/>
      <c r="L1225" s="44"/>
      <c r="M1225" s="223" t="s">
        <v>1</v>
      </c>
      <c r="N1225" s="224" t="s">
        <v>39</v>
      </c>
      <c r="O1225" s="91"/>
      <c r="P1225" s="225">
        <f>O1225*H1225</f>
        <v>0</v>
      </c>
      <c r="Q1225" s="225">
        <v>0</v>
      </c>
      <c r="R1225" s="225">
        <f>Q1225*H1225</f>
        <v>0</v>
      </c>
      <c r="S1225" s="225">
        <v>0</v>
      </c>
      <c r="T1225" s="226">
        <f>S1225*H1225</f>
        <v>0</v>
      </c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R1225" s="227" t="s">
        <v>447</v>
      </c>
      <c r="AT1225" s="227" t="s">
        <v>143</v>
      </c>
      <c r="AU1225" s="227" t="s">
        <v>148</v>
      </c>
      <c r="AY1225" s="17" t="s">
        <v>140</v>
      </c>
      <c r="BE1225" s="228">
        <f>IF(N1225="základní",J1225,0)</f>
        <v>0</v>
      </c>
      <c r="BF1225" s="228">
        <f>IF(N1225="snížená",J1225,0)</f>
        <v>0</v>
      </c>
      <c r="BG1225" s="228">
        <f>IF(N1225="zákl. přenesená",J1225,0)</f>
        <v>0</v>
      </c>
      <c r="BH1225" s="228">
        <f>IF(N1225="sníž. přenesená",J1225,0)</f>
        <v>0</v>
      </c>
      <c r="BI1225" s="228">
        <f>IF(N1225="nulová",J1225,0)</f>
        <v>0</v>
      </c>
      <c r="BJ1225" s="17" t="s">
        <v>148</v>
      </c>
      <c r="BK1225" s="228">
        <f>ROUND(I1225*H1225,2)</f>
        <v>0</v>
      </c>
      <c r="BL1225" s="17" t="s">
        <v>447</v>
      </c>
      <c r="BM1225" s="227" t="s">
        <v>1542</v>
      </c>
    </row>
    <row r="1226" s="14" customFormat="1">
      <c r="A1226" s="14"/>
      <c r="B1226" s="240"/>
      <c r="C1226" s="241"/>
      <c r="D1226" s="231" t="s">
        <v>150</v>
      </c>
      <c r="E1226" s="241"/>
      <c r="F1226" s="243" t="s">
        <v>1543</v>
      </c>
      <c r="G1226" s="241"/>
      <c r="H1226" s="244">
        <v>0.01</v>
      </c>
      <c r="I1226" s="245"/>
      <c r="J1226" s="241"/>
      <c r="K1226" s="241"/>
      <c r="L1226" s="246"/>
      <c r="M1226" s="247"/>
      <c r="N1226" s="248"/>
      <c r="O1226" s="248"/>
      <c r="P1226" s="248"/>
      <c r="Q1226" s="248"/>
      <c r="R1226" s="248"/>
      <c r="S1226" s="248"/>
      <c r="T1226" s="249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50" t="s">
        <v>150</v>
      </c>
      <c r="AU1226" s="250" t="s">
        <v>148</v>
      </c>
      <c r="AV1226" s="14" t="s">
        <v>148</v>
      </c>
      <c r="AW1226" s="14" t="s">
        <v>4</v>
      </c>
      <c r="AX1226" s="14" t="s">
        <v>81</v>
      </c>
      <c r="AY1226" s="250" t="s">
        <v>140</v>
      </c>
    </row>
    <row r="1227" s="12" customFormat="1" ht="22.8" customHeight="1">
      <c r="A1227" s="12"/>
      <c r="B1227" s="199"/>
      <c r="C1227" s="200"/>
      <c r="D1227" s="201" t="s">
        <v>72</v>
      </c>
      <c r="E1227" s="213" t="s">
        <v>1544</v>
      </c>
      <c r="F1227" s="213" t="s">
        <v>1545</v>
      </c>
      <c r="G1227" s="200"/>
      <c r="H1227" s="200"/>
      <c r="I1227" s="203"/>
      <c r="J1227" s="214">
        <f>BK1227</f>
        <v>0</v>
      </c>
      <c r="K1227" s="200"/>
      <c r="L1227" s="205"/>
      <c r="M1227" s="206"/>
      <c r="N1227" s="207"/>
      <c r="O1227" s="207"/>
      <c r="P1227" s="208">
        <f>SUM(P1228:P1243)</f>
        <v>0</v>
      </c>
      <c r="Q1227" s="207"/>
      <c r="R1227" s="208">
        <f>SUM(R1228:R1243)</f>
        <v>0</v>
      </c>
      <c r="S1227" s="207"/>
      <c r="T1227" s="209">
        <f>SUM(T1228:T1243)</f>
        <v>0.035000000000000003</v>
      </c>
      <c r="U1227" s="12"/>
      <c r="V1227" s="12"/>
      <c r="W1227" s="12"/>
      <c r="X1227" s="12"/>
      <c r="Y1227" s="12"/>
      <c r="Z1227" s="12"/>
      <c r="AA1227" s="12"/>
      <c r="AB1227" s="12"/>
      <c r="AC1227" s="12"/>
      <c r="AD1227" s="12"/>
      <c r="AE1227" s="12"/>
      <c r="AR1227" s="210" t="s">
        <v>148</v>
      </c>
      <c r="AT1227" s="211" t="s">
        <v>72</v>
      </c>
      <c r="AU1227" s="211" t="s">
        <v>81</v>
      </c>
      <c r="AY1227" s="210" t="s">
        <v>140</v>
      </c>
      <c r="BK1227" s="212">
        <f>SUM(BK1228:BK1243)</f>
        <v>0</v>
      </c>
    </row>
    <row r="1228" s="2" customFormat="1" ht="16.5" customHeight="1">
      <c r="A1228" s="38"/>
      <c r="B1228" s="39"/>
      <c r="C1228" s="215" t="s">
        <v>1546</v>
      </c>
      <c r="D1228" s="215" t="s">
        <v>143</v>
      </c>
      <c r="E1228" s="216" t="s">
        <v>1547</v>
      </c>
      <c r="F1228" s="217" t="s">
        <v>1548</v>
      </c>
      <c r="G1228" s="218" t="s">
        <v>967</v>
      </c>
      <c r="H1228" s="219">
        <v>2</v>
      </c>
      <c r="I1228" s="220"/>
      <c r="J1228" s="221">
        <f>ROUND(I1228*H1228,2)</f>
        <v>0</v>
      </c>
      <c r="K1228" s="222"/>
      <c r="L1228" s="44"/>
      <c r="M1228" s="223" t="s">
        <v>1</v>
      </c>
      <c r="N1228" s="224" t="s">
        <v>39</v>
      </c>
      <c r="O1228" s="91"/>
      <c r="P1228" s="225">
        <f>O1228*H1228</f>
        <v>0</v>
      </c>
      <c r="Q1228" s="225">
        <v>0</v>
      </c>
      <c r="R1228" s="225">
        <f>Q1228*H1228</f>
        <v>0</v>
      </c>
      <c r="S1228" s="225">
        <v>0</v>
      </c>
      <c r="T1228" s="226">
        <f>S1228*H1228</f>
        <v>0</v>
      </c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R1228" s="227" t="s">
        <v>447</v>
      </c>
      <c r="AT1228" s="227" t="s">
        <v>143</v>
      </c>
      <c r="AU1228" s="227" t="s">
        <v>148</v>
      </c>
      <c r="AY1228" s="17" t="s">
        <v>140</v>
      </c>
      <c r="BE1228" s="228">
        <f>IF(N1228="základní",J1228,0)</f>
        <v>0</v>
      </c>
      <c r="BF1228" s="228">
        <f>IF(N1228="snížená",J1228,0)</f>
        <v>0</v>
      </c>
      <c r="BG1228" s="228">
        <f>IF(N1228="zákl. přenesená",J1228,0)</f>
        <v>0</v>
      </c>
      <c r="BH1228" s="228">
        <f>IF(N1228="sníž. přenesená",J1228,0)</f>
        <v>0</v>
      </c>
      <c r="BI1228" s="228">
        <f>IF(N1228="nulová",J1228,0)</f>
        <v>0</v>
      </c>
      <c r="BJ1228" s="17" t="s">
        <v>148</v>
      </c>
      <c r="BK1228" s="228">
        <f>ROUND(I1228*H1228,2)</f>
        <v>0</v>
      </c>
      <c r="BL1228" s="17" t="s">
        <v>447</v>
      </c>
      <c r="BM1228" s="227" t="s">
        <v>1549</v>
      </c>
    </row>
    <row r="1229" s="14" customFormat="1">
      <c r="A1229" s="14"/>
      <c r="B1229" s="240"/>
      <c r="C1229" s="241"/>
      <c r="D1229" s="231" t="s">
        <v>150</v>
      </c>
      <c r="E1229" s="242" t="s">
        <v>1</v>
      </c>
      <c r="F1229" s="243" t="s">
        <v>562</v>
      </c>
      <c r="G1229" s="241"/>
      <c r="H1229" s="244">
        <v>2</v>
      </c>
      <c r="I1229" s="245"/>
      <c r="J1229" s="241"/>
      <c r="K1229" s="241"/>
      <c r="L1229" s="246"/>
      <c r="M1229" s="247"/>
      <c r="N1229" s="248"/>
      <c r="O1229" s="248"/>
      <c r="P1229" s="248"/>
      <c r="Q1229" s="248"/>
      <c r="R1229" s="248"/>
      <c r="S1229" s="248"/>
      <c r="T1229" s="249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50" t="s">
        <v>150</v>
      </c>
      <c r="AU1229" s="250" t="s">
        <v>148</v>
      </c>
      <c r="AV1229" s="14" t="s">
        <v>148</v>
      </c>
      <c r="AW1229" s="14" t="s">
        <v>30</v>
      </c>
      <c r="AX1229" s="14" t="s">
        <v>81</v>
      </c>
      <c r="AY1229" s="250" t="s">
        <v>140</v>
      </c>
    </row>
    <row r="1230" s="2" customFormat="1" ht="24.15" customHeight="1">
      <c r="A1230" s="38"/>
      <c r="B1230" s="39"/>
      <c r="C1230" s="215" t="s">
        <v>1550</v>
      </c>
      <c r="D1230" s="215" t="s">
        <v>143</v>
      </c>
      <c r="E1230" s="216" t="s">
        <v>1551</v>
      </c>
      <c r="F1230" s="217" t="s">
        <v>1552</v>
      </c>
      <c r="G1230" s="218" t="s">
        <v>1553</v>
      </c>
      <c r="H1230" s="219">
        <v>35</v>
      </c>
      <c r="I1230" s="220"/>
      <c r="J1230" s="221">
        <f>ROUND(I1230*H1230,2)</f>
        <v>0</v>
      </c>
      <c r="K1230" s="222"/>
      <c r="L1230" s="44"/>
      <c r="M1230" s="223" t="s">
        <v>1</v>
      </c>
      <c r="N1230" s="224" t="s">
        <v>39</v>
      </c>
      <c r="O1230" s="91"/>
      <c r="P1230" s="225">
        <f>O1230*H1230</f>
        <v>0</v>
      </c>
      <c r="Q1230" s="225">
        <v>0</v>
      </c>
      <c r="R1230" s="225">
        <f>Q1230*H1230</f>
        <v>0</v>
      </c>
      <c r="S1230" s="225">
        <v>0.001</v>
      </c>
      <c r="T1230" s="226">
        <f>S1230*H1230</f>
        <v>0.035000000000000003</v>
      </c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R1230" s="227" t="s">
        <v>447</v>
      </c>
      <c r="AT1230" s="227" t="s">
        <v>143</v>
      </c>
      <c r="AU1230" s="227" t="s">
        <v>148</v>
      </c>
      <c r="AY1230" s="17" t="s">
        <v>140</v>
      </c>
      <c r="BE1230" s="228">
        <f>IF(N1230="základní",J1230,0)</f>
        <v>0</v>
      </c>
      <c r="BF1230" s="228">
        <f>IF(N1230="snížená",J1230,0)</f>
        <v>0</v>
      </c>
      <c r="BG1230" s="228">
        <f>IF(N1230="zákl. přenesená",J1230,0)</f>
        <v>0</v>
      </c>
      <c r="BH1230" s="228">
        <f>IF(N1230="sníž. přenesená",J1230,0)</f>
        <v>0</v>
      </c>
      <c r="BI1230" s="228">
        <f>IF(N1230="nulová",J1230,0)</f>
        <v>0</v>
      </c>
      <c r="BJ1230" s="17" t="s">
        <v>148</v>
      </c>
      <c r="BK1230" s="228">
        <f>ROUND(I1230*H1230,2)</f>
        <v>0</v>
      </c>
      <c r="BL1230" s="17" t="s">
        <v>447</v>
      </c>
      <c r="BM1230" s="227" t="s">
        <v>1554</v>
      </c>
    </row>
    <row r="1231" s="13" customFormat="1">
      <c r="A1231" s="13"/>
      <c r="B1231" s="229"/>
      <c r="C1231" s="230"/>
      <c r="D1231" s="231" t="s">
        <v>150</v>
      </c>
      <c r="E1231" s="232" t="s">
        <v>1</v>
      </c>
      <c r="F1231" s="233" t="s">
        <v>1555</v>
      </c>
      <c r="G1231" s="230"/>
      <c r="H1231" s="232" t="s">
        <v>1</v>
      </c>
      <c r="I1231" s="234"/>
      <c r="J1231" s="230"/>
      <c r="K1231" s="230"/>
      <c r="L1231" s="235"/>
      <c r="M1231" s="236"/>
      <c r="N1231" s="237"/>
      <c r="O1231" s="237"/>
      <c r="P1231" s="237"/>
      <c r="Q1231" s="237"/>
      <c r="R1231" s="237"/>
      <c r="S1231" s="237"/>
      <c r="T1231" s="238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39" t="s">
        <v>150</v>
      </c>
      <c r="AU1231" s="239" t="s">
        <v>148</v>
      </c>
      <c r="AV1231" s="13" t="s">
        <v>81</v>
      </c>
      <c r="AW1231" s="13" t="s">
        <v>30</v>
      </c>
      <c r="AX1231" s="13" t="s">
        <v>73</v>
      </c>
      <c r="AY1231" s="239" t="s">
        <v>140</v>
      </c>
    </row>
    <row r="1232" s="14" customFormat="1">
      <c r="A1232" s="14"/>
      <c r="B1232" s="240"/>
      <c r="C1232" s="241"/>
      <c r="D1232" s="231" t="s">
        <v>150</v>
      </c>
      <c r="E1232" s="242" t="s">
        <v>1</v>
      </c>
      <c r="F1232" s="243" t="s">
        <v>236</v>
      </c>
      <c r="G1232" s="241"/>
      <c r="H1232" s="244">
        <v>10</v>
      </c>
      <c r="I1232" s="245"/>
      <c r="J1232" s="241"/>
      <c r="K1232" s="241"/>
      <c r="L1232" s="246"/>
      <c r="M1232" s="247"/>
      <c r="N1232" s="248"/>
      <c r="O1232" s="248"/>
      <c r="P1232" s="248"/>
      <c r="Q1232" s="248"/>
      <c r="R1232" s="248"/>
      <c r="S1232" s="248"/>
      <c r="T1232" s="249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50" t="s">
        <v>150</v>
      </c>
      <c r="AU1232" s="250" t="s">
        <v>148</v>
      </c>
      <c r="AV1232" s="14" t="s">
        <v>148</v>
      </c>
      <c r="AW1232" s="14" t="s">
        <v>30</v>
      </c>
      <c r="AX1232" s="14" t="s">
        <v>73</v>
      </c>
      <c r="AY1232" s="250" t="s">
        <v>140</v>
      </c>
    </row>
    <row r="1233" s="13" customFormat="1">
      <c r="A1233" s="13"/>
      <c r="B1233" s="229"/>
      <c r="C1233" s="230"/>
      <c r="D1233" s="231" t="s">
        <v>150</v>
      </c>
      <c r="E1233" s="232" t="s">
        <v>1</v>
      </c>
      <c r="F1233" s="233" t="s">
        <v>1556</v>
      </c>
      <c r="G1233" s="230"/>
      <c r="H1233" s="232" t="s">
        <v>1</v>
      </c>
      <c r="I1233" s="234"/>
      <c r="J1233" s="230"/>
      <c r="K1233" s="230"/>
      <c r="L1233" s="235"/>
      <c r="M1233" s="236"/>
      <c r="N1233" s="237"/>
      <c r="O1233" s="237"/>
      <c r="P1233" s="237"/>
      <c r="Q1233" s="237"/>
      <c r="R1233" s="237"/>
      <c r="S1233" s="237"/>
      <c r="T1233" s="238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39" t="s">
        <v>150</v>
      </c>
      <c r="AU1233" s="239" t="s">
        <v>148</v>
      </c>
      <c r="AV1233" s="13" t="s">
        <v>81</v>
      </c>
      <c r="AW1233" s="13" t="s">
        <v>30</v>
      </c>
      <c r="AX1233" s="13" t="s">
        <v>73</v>
      </c>
      <c r="AY1233" s="239" t="s">
        <v>140</v>
      </c>
    </row>
    <row r="1234" s="14" customFormat="1">
      <c r="A1234" s="14"/>
      <c r="B1234" s="240"/>
      <c r="C1234" s="241"/>
      <c r="D1234" s="231" t="s">
        <v>150</v>
      </c>
      <c r="E1234" s="242" t="s">
        <v>1</v>
      </c>
      <c r="F1234" s="243" t="s">
        <v>236</v>
      </c>
      <c r="G1234" s="241"/>
      <c r="H1234" s="244">
        <v>10</v>
      </c>
      <c r="I1234" s="245"/>
      <c r="J1234" s="241"/>
      <c r="K1234" s="241"/>
      <c r="L1234" s="246"/>
      <c r="M1234" s="247"/>
      <c r="N1234" s="248"/>
      <c r="O1234" s="248"/>
      <c r="P1234" s="248"/>
      <c r="Q1234" s="248"/>
      <c r="R1234" s="248"/>
      <c r="S1234" s="248"/>
      <c r="T1234" s="249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50" t="s">
        <v>150</v>
      </c>
      <c r="AU1234" s="250" t="s">
        <v>148</v>
      </c>
      <c r="AV1234" s="14" t="s">
        <v>148</v>
      </c>
      <c r="AW1234" s="14" t="s">
        <v>30</v>
      </c>
      <c r="AX1234" s="14" t="s">
        <v>73</v>
      </c>
      <c r="AY1234" s="250" t="s">
        <v>140</v>
      </c>
    </row>
    <row r="1235" s="13" customFormat="1">
      <c r="A1235" s="13"/>
      <c r="B1235" s="229"/>
      <c r="C1235" s="230"/>
      <c r="D1235" s="231" t="s">
        <v>150</v>
      </c>
      <c r="E1235" s="232" t="s">
        <v>1</v>
      </c>
      <c r="F1235" s="233" t="s">
        <v>1557</v>
      </c>
      <c r="G1235" s="230"/>
      <c r="H1235" s="232" t="s">
        <v>1</v>
      </c>
      <c r="I1235" s="234"/>
      <c r="J1235" s="230"/>
      <c r="K1235" s="230"/>
      <c r="L1235" s="235"/>
      <c r="M1235" s="236"/>
      <c r="N1235" s="237"/>
      <c r="O1235" s="237"/>
      <c r="P1235" s="237"/>
      <c r="Q1235" s="237"/>
      <c r="R1235" s="237"/>
      <c r="S1235" s="237"/>
      <c r="T1235" s="238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39" t="s">
        <v>150</v>
      </c>
      <c r="AU1235" s="239" t="s">
        <v>148</v>
      </c>
      <c r="AV1235" s="13" t="s">
        <v>81</v>
      </c>
      <c r="AW1235" s="13" t="s">
        <v>30</v>
      </c>
      <c r="AX1235" s="13" t="s">
        <v>73</v>
      </c>
      <c r="AY1235" s="239" t="s">
        <v>140</v>
      </c>
    </row>
    <row r="1236" s="14" customFormat="1">
      <c r="A1236" s="14"/>
      <c r="B1236" s="240"/>
      <c r="C1236" s="241"/>
      <c r="D1236" s="231" t="s">
        <v>150</v>
      </c>
      <c r="E1236" s="242" t="s">
        <v>1</v>
      </c>
      <c r="F1236" s="243" t="s">
        <v>193</v>
      </c>
      <c r="G1236" s="241"/>
      <c r="H1236" s="244">
        <v>5</v>
      </c>
      <c r="I1236" s="245"/>
      <c r="J1236" s="241"/>
      <c r="K1236" s="241"/>
      <c r="L1236" s="246"/>
      <c r="M1236" s="247"/>
      <c r="N1236" s="248"/>
      <c r="O1236" s="248"/>
      <c r="P1236" s="248"/>
      <c r="Q1236" s="248"/>
      <c r="R1236" s="248"/>
      <c r="S1236" s="248"/>
      <c r="T1236" s="249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50" t="s">
        <v>150</v>
      </c>
      <c r="AU1236" s="250" t="s">
        <v>148</v>
      </c>
      <c r="AV1236" s="14" t="s">
        <v>148</v>
      </c>
      <c r="AW1236" s="14" t="s">
        <v>30</v>
      </c>
      <c r="AX1236" s="14" t="s">
        <v>73</v>
      </c>
      <c r="AY1236" s="250" t="s">
        <v>140</v>
      </c>
    </row>
    <row r="1237" s="13" customFormat="1">
      <c r="A1237" s="13"/>
      <c r="B1237" s="229"/>
      <c r="C1237" s="230"/>
      <c r="D1237" s="231" t="s">
        <v>150</v>
      </c>
      <c r="E1237" s="232" t="s">
        <v>1</v>
      </c>
      <c r="F1237" s="233" t="s">
        <v>1558</v>
      </c>
      <c r="G1237" s="230"/>
      <c r="H1237" s="232" t="s">
        <v>1</v>
      </c>
      <c r="I1237" s="234"/>
      <c r="J1237" s="230"/>
      <c r="K1237" s="230"/>
      <c r="L1237" s="235"/>
      <c r="M1237" s="236"/>
      <c r="N1237" s="237"/>
      <c r="O1237" s="237"/>
      <c r="P1237" s="237"/>
      <c r="Q1237" s="237"/>
      <c r="R1237" s="237"/>
      <c r="S1237" s="237"/>
      <c r="T1237" s="238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39" t="s">
        <v>150</v>
      </c>
      <c r="AU1237" s="239" t="s">
        <v>148</v>
      </c>
      <c r="AV1237" s="13" t="s">
        <v>81</v>
      </c>
      <c r="AW1237" s="13" t="s">
        <v>30</v>
      </c>
      <c r="AX1237" s="13" t="s">
        <v>73</v>
      </c>
      <c r="AY1237" s="239" t="s">
        <v>140</v>
      </c>
    </row>
    <row r="1238" s="14" customFormat="1">
      <c r="A1238" s="14"/>
      <c r="B1238" s="240"/>
      <c r="C1238" s="241"/>
      <c r="D1238" s="231" t="s">
        <v>150</v>
      </c>
      <c r="E1238" s="242" t="s">
        <v>1</v>
      </c>
      <c r="F1238" s="243" t="s">
        <v>141</v>
      </c>
      <c r="G1238" s="241"/>
      <c r="H1238" s="244">
        <v>3</v>
      </c>
      <c r="I1238" s="245"/>
      <c r="J1238" s="241"/>
      <c r="K1238" s="241"/>
      <c r="L1238" s="246"/>
      <c r="M1238" s="247"/>
      <c r="N1238" s="248"/>
      <c r="O1238" s="248"/>
      <c r="P1238" s="248"/>
      <c r="Q1238" s="248"/>
      <c r="R1238" s="248"/>
      <c r="S1238" s="248"/>
      <c r="T1238" s="249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50" t="s">
        <v>150</v>
      </c>
      <c r="AU1238" s="250" t="s">
        <v>148</v>
      </c>
      <c r="AV1238" s="14" t="s">
        <v>148</v>
      </c>
      <c r="AW1238" s="14" t="s">
        <v>30</v>
      </c>
      <c r="AX1238" s="14" t="s">
        <v>73</v>
      </c>
      <c r="AY1238" s="250" t="s">
        <v>140</v>
      </c>
    </row>
    <row r="1239" s="13" customFormat="1">
      <c r="A1239" s="13"/>
      <c r="B1239" s="229"/>
      <c r="C1239" s="230"/>
      <c r="D1239" s="231" t="s">
        <v>150</v>
      </c>
      <c r="E1239" s="232" t="s">
        <v>1</v>
      </c>
      <c r="F1239" s="233" t="s">
        <v>1559</v>
      </c>
      <c r="G1239" s="230"/>
      <c r="H1239" s="232" t="s">
        <v>1</v>
      </c>
      <c r="I1239" s="234"/>
      <c r="J1239" s="230"/>
      <c r="K1239" s="230"/>
      <c r="L1239" s="235"/>
      <c r="M1239" s="236"/>
      <c r="N1239" s="237"/>
      <c r="O1239" s="237"/>
      <c r="P1239" s="237"/>
      <c r="Q1239" s="237"/>
      <c r="R1239" s="237"/>
      <c r="S1239" s="237"/>
      <c r="T1239" s="238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39" t="s">
        <v>150</v>
      </c>
      <c r="AU1239" s="239" t="s">
        <v>148</v>
      </c>
      <c r="AV1239" s="13" t="s">
        <v>81</v>
      </c>
      <c r="AW1239" s="13" t="s">
        <v>30</v>
      </c>
      <c r="AX1239" s="13" t="s">
        <v>73</v>
      </c>
      <c r="AY1239" s="239" t="s">
        <v>140</v>
      </c>
    </row>
    <row r="1240" s="14" customFormat="1">
      <c r="A1240" s="14"/>
      <c r="B1240" s="240"/>
      <c r="C1240" s="241"/>
      <c r="D1240" s="231" t="s">
        <v>150</v>
      </c>
      <c r="E1240" s="242" t="s">
        <v>1</v>
      </c>
      <c r="F1240" s="243" t="s">
        <v>193</v>
      </c>
      <c r="G1240" s="241"/>
      <c r="H1240" s="244">
        <v>5</v>
      </c>
      <c r="I1240" s="245"/>
      <c r="J1240" s="241"/>
      <c r="K1240" s="241"/>
      <c r="L1240" s="246"/>
      <c r="M1240" s="247"/>
      <c r="N1240" s="248"/>
      <c r="O1240" s="248"/>
      <c r="P1240" s="248"/>
      <c r="Q1240" s="248"/>
      <c r="R1240" s="248"/>
      <c r="S1240" s="248"/>
      <c r="T1240" s="249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50" t="s">
        <v>150</v>
      </c>
      <c r="AU1240" s="250" t="s">
        <v>148</v>
      </c>
      <c r="AV1240" s="14" t="s">
        <v>148</v>
      </c>
      <c r="AW1240" s="14" t="s">
        <v>30</v>
      </c>
      <c r="AX1240" s="14" t="s">
        <v>73</v>
      </c>
      <c r="AY1240" s="250" t="s">
        <v>140</v>
      </c>
    </row>
    <row r="1241" s="13" customFormat="1">
      <c r="A1241" s="13"/>
      <c r="B1241" s="229"/>
      <c r="C1241" s="230"/>
      <c r="D1241" s="231" t="s">
        <v>150</v>
      </c>
      <c r="E1241" s="232" t="s">
        <v>1</v>
      </c>
      <c r="F1241" s="233" t="s">
        <v>1560</v>
      </c>
      <c r="G1241" s="230"/>
      <c r="H1241" s="232" t="s">
        <v>1</v>
      </c>
      <c r="I1241" s="234"/>
      <c r="J1241" s="230"/>
      <c r="K1241" s="230"/>
      <c r="L1241" s="235"/>
      <c r="M1241" s="236"/>
      <c r="N1241" s="237"/>
      <c r="O1241" s="237"/>
      <c r="P1241" s="237"/>
      <c r="Q1241" s="237"/>
      <c r="R1241" s="237"/>
      <c r="S1241" s="237"/>
      <c r="T1241" s="238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39" t="s">
        <v>150</v>
      </c>
      <c r="AU1241" s="239" t="s">
        <v>148</v>
      </c>
      <c r="AV1241" s="13" t="s">
        <v>81</v>
      </c>
      <c r="AW1241" s="13" t="s">
        <v>30</v>
      </c>
      <c r="AX1241" s="13" t="s">
        <v>73</v>
      </c>
      <c r="AY1241" s="239" t="s">
        <v>140</v>
      </c>
    </row>
    <row r="1242" s="14" customFormat="1">
      <c r="A1242" s="14"/>
      <c r="B1242" s="240"/>
      <c r="C1242" s="241"/>
      <c r="D1242" s="231" t="s">
        <v>150</v>
      </c>
      <c r="E1242" s="242" t="s">
        <v>1</v>
      </c>
      <c r="F1242" s="243" t="s">
        <v>148</v>
      </c>
      <c r="G1242" s="241"/>
      <c r="H1242" s="244">
        <v>2</v>
      </c>
      <c r="I1242" s="245"/>
      <c r="J1242" s="241"/>
      <c r="K1242" s="241"/>
      <c r="L1242" s="246"/>
      <c r="M1242" s="247"/>
      <c r="N1242" s="248"/>
      <c r="O1242" s="248"/>
      <c r="P1242" s="248"/>
      <c r="Q1242" s="248"/>
      <c r="R1242" s="248"/>
      <c r="S1242" s="248"/>
      <c r="T1242" s="249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50" t="s">
        <v>150</v>
      </c>
      <c r="AU1242" s="250" t="s">
        <v>148</v>
      </c>
      <c r="AV1242" s="14" t="s">
        <v>148</v>
      </c>
      <c r="AW1242" s="14" t="s">
        <v>30</v>
      </c>
      <c r="AX1242" s="14" t="s">
        <v>73</v>
      </c>
      <c r="AY1242" s="250" t="s">
        <v>140</v>
      </c>
    </row>
    <row r="1243" s="15" customFormat="1">
      <c r="A1243" s="15"/>
      <c r="B1243" s="251"/>
      <c r="C1243" s="252"/>
      <c r="D1243" s="231" t="s">
        <v>150</v>
      </c>
      <c r="E1243" s="253" t="s">
        <v>1</v>
      </c>
      <c r="F1243" s="254" t="s">
        <v>153</v>
      </c>
      <c r="G1243" s="252"/>
      <c r="H1243" s="255">
        <v>35</v>
      </c>
      <c r="I1243" s="256"/>
      <c r="J1243" s="252"/>
      <c r="K1243" s="252"/>
      <c r="L1243" s="257"/>
      <c r="M1243" s="258"/>
      <c r="N1243" s="259"/>
      <c r="O1243" s="259"/>
      <c r="P1243" s="259"/>
      <c r="Q1243" s="259"/>
      <c r="R1243" s="259"/>
      <c r="S1243" s="259"/>
      <c r="T1243" s="260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T1243" s="261" t="s">
        <v>150</v>
      </c>
      <c r="AU1243" s="261" t="s">
        <v>148</v>
      </c>
      <c r="AV1243" s="15" t="s">
        <v>147</v>
      </c>
      <c r="AW1243" s="15" t="s">
        <v>30</v>
      </c>
      <c r="AX1243" s="15" t="s">
        <v>81</v>
      </c>
      <c r="AY1243" s="261" t="s">
        <v>140</v>
      </c>
    </row>
    <row r="1244" s="12" customFormat="1" ht="22.8" customHeight="1">
      <c r="A1244" s="12"/>
      <c r="B1244" s="199"/>
      <c r="C1244" s="200"/>
      <c r="D1244" s="201" t="s">
        <v>72</v>
      </c>
      <c r="E1244" s="213" t="s">
        <v>1561</v>
      </c>
      <c r="F1244" s="213" t="s">
        <v>1562</v>
      </c>
      <c r="G1244" s="200"/>
      <c r="H1244" s="200"/>
      <c r="I1244" s="203"/>
      <c r="J1244" s="214">
        <f>BK1244</f>
        <v>0</v>
      </c>
      <c r="K1244" s="200"/>
      <c r="L1244" s="205"/>
      <c r="M1244" s="206"/>
      <c r="N1244" s="207"/>
      <c r="O1244" s="207"/>
      <c r="P1244" s="208">
        <f>SUM(P1245:P1304)</f>
        <v>0</v>
      </c>
      <c r="Q1244" s="207"/>
      <c r="R1244" s="208">
        <f>SUM(R1245:R1304)</f>
        <v>0.17276909999999998</v>
      </c>
      <c r="S1244" s="207"/>
      <c r="T1244" s="209">
        <f>SUM(T1245:T1304)</f>
        <v>0</v>
      </c>
      <c r="U1244" s="12"/>
      <c r="V1244" s="12"/>
      <c r="W1244" s="12"/>
      <c r="X1244" s="12"/>
      <c r="Y1244" s="12"/>
      <c r="Z1244" s="12"/>
      <c r="AA1244" s="12"/>
      <c r="AB1244" s="12"/>
      <c r="AC1244" s="12"/>
      <c r="AD1244" s="12"/>
      <c r="AE1244" s="12"/>
      <c r="AR1244" s="210" t="s">
        <v>148</v>
      </c>
      <c r="AT1244" s="211" t="s">
        <v>72</v>
      </c>
      <c r="AU1244" s="211" t="s">
        <v>81</v>
      </c>
      <c r="AY1244" s="210" t="s">
        <v>140</v>
      </c>
      <c r="BK1244" s="212">
        <f>SUM(BK1245:BK1304)</f>
        <v>0</v>
      </c>
    </row>
    <row r="1245" s="2" customFormat="1" ht="16.5" customHeight="1">
      <c r="A1245" s="38"/>
      <c r="B1245" s="39"/>
      <c r="C1245" s="215" t="s">
        <v>1563</v>
      </c>
      <c r="D1245" s="215" t="s">
        <v>143</v>
      </c>
      <c r="E1245" s="216" t="s">
        <v>1564</v>
      </c>
      <c r="F1245" s="217" t="s">
        <v>1565</v>
      </c>
      <c r="G1245" s="218" t="s">
        <v>168</v>
      </c>
      <c r="H1245" s="219">
        <v>3.4209999999999998</v>
      </c>
      <c r="I1245" s="220"/>
      <c r="J1245" s="221">
        <f>ROUND(I1245*H1245,2)</f>
        <v>0</v>
      </c>
      <c r="K1245" s="222"/>
      <c r="L1245" s="44"/>
      <c r="M1245" s="223" t="s">
        <v>1</v>
      </c>
      <c r="N1245" s="224" t="s">
        <v>39</v>
      </c>
      <c r="O1245" s="91"/>
      <c r="P1245" s="225">
        <f>O1245*H1245</f>
        <v>0</v>
      </c>
      <c r="Q1245" s="225">
        <v>0</v>
      </c>
      <c r="R1245" s="225">
        <f>Q1245*H1245</f>
        <v>0</v>
      </c>
      <c r="S1245" s="225">
        <v>0</v>
      </c>
      <c r="T1245" s="226">
        <f>S1245*H1245</f>
        <v>0</v>
      </c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R1245" s="227" t="s">
        <v>447</v>
      </c>
      <c r="AT1245" s="227" t="s">
        <v>143</v>
      </c>
      <c r="AU1245" s="227" t="s">
        <v>148</v>
      </c>
      <c r="AY1245" s="17" t="s">
        <v>140</v>
      </c>
      <c r="BE1245" s="228">
        <f>IF(N1245="základní",J1245,0)</f>
        <v>0</v>
      </c>
      <c r="BF1245" s="228">
        <f>IF(N1245="snížená",J1245,0)</f>
        <v>0</v>
      </c>
      <c r="BG1245" s="228">
        <f>IF(N1245="zákl. přenesená",J1245,0)</f>
        <v>0</v>
      </c>
      <c r="BH1245" s="228">
        <f>IF(N1245="sníž. přenesená",J1245,0)</f>
        <v>0</v>
      </c>
      <c r="BI1245" s="228">
        <f>IF(N1245="nulová",J1245,0)</f>
        <v>0</v>
      </c>
      <c r="BJ1245" s="17" t="s">
        <v>148</v>
      </c>
      <c r="BK1245" s="228">
        <f>ROUND(I1245*H1245,2)</f>
        <v>0</v>
      </c>
      <c r="BL1245" s="17" t="s">
        <v>447</v>
      </c>
      <c r="BM1245" s="227" t="s">
        <v>1566</v>
      </c>
    </row>
    <row r="1246" s="13" customFormat="1">
      <c r="A1246" s="13"/>
      <c r="B1246" s="229"/>
      <c r="C1246" s="230"/>
      <c r="D1246" s="231" t="s">
        <v>150</v>
      </c>
      <c r="E1246" s="232" t="s">
        <v>1</v>
      </c>
      <c r="F1246" s="233" t="s">
        <v>322</v>
      </c>
      <c r="G1246" s="230"/>
      <c r="H1246" s="232" t="s">
        <v>1</v>
      </c>
      <c r="I1246" s="234"/>
      <c r="J1246" s="230"/>
      <c r="K1246" s="230"/>
      <c r="L1246" s="235"/>
      <c r="M1246" s="236"/>
      <c r="N1246" s="237"/>
      <c r="O1246" s="237"/>
      <c r="P1246" s="237"/>
      <c r="Q1246" s="237"/>
      <c r="R1246" s="237"/>
      <c r="S1246" s="237"/>
      <c r="T1246" s="238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39" t="s">
        <v>150</v>
      </c>
      <c r="AU1246" s="239" t="s">
        <v>148</v>
      </c>
      <c r="AV1246" s="13" t="s">
        <v>81</v>
      </c>
      <c r="AW1246" s="13" t="s">
        <v>30</v>
      </c>
      <c r="AX1246" s="13" t="s">
        <v>73</v>
      </c>
      <c r="AY1246" s="239" t="s">
        <v>140</v>
      </c>
    </row>
    <row r="1247" s="14" customFormat="1">
      <c r="A1247" s="14"/>
      <c r="B1247" s="240"/>
      <c r="C1247" s="241"/>
      <c r="D1247" s="231" t="s">
        <v>150</v>
      </c>
      <c r="E1247" s="242" t="s">
        <v>1</v>
      </c>
      <c r="F1247" s="243" t="s">
        <v>1567</v>
      </c>
      <c r="G1247" s="241"/>
      <c r="H1247" s="244">
        <v>0.96999999999999997</v>
      </c>
      <c r="I1247" s="245"/>
      <c r="J1247" s="241"/>
      <c r="K1247" s="241"/>
      <c r="L1247" s="246"/>
      <c r="M1247" s="247"/>
      <c r="N1247" s="248"/>
      <c r="O1247" s="248"/>
      <c r="P1247" s="248"/>
      <c r="Q1247" s="248"/>
      <c r="R1247" s="248"/>
      <c r="S1247" s="248"/>
      <c r="T1247" s="249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50" t="s">
        <v>150</v>
      </c>
      <c r="AU1247" s="250" t="s">
        <v>148</v>
      </c>
      <c r="AV1247" s="14" t="s">
        <v>148</v>
      </c>
      <c r="AW1247" s="14" t="s">
        <v>30</v>
      </c>
      <c r="AX1247" s="14" t="s">
        <v>73</v>
      </c>
      <c r="AY1247" s="250" t="s">
        <v>140</v>
      </c>
    </row>
    <row r="1248" s="13" customFormat="1">
      <c r="A1248" s="13"/>
      <c r="B1248" s="229"/>
      <c r="C1248" s="230"/>
      <c r="D1248" s="231" t="s">
        <v>150</v>
      </c>
      <c r="E1248" s="232" t="s">
        <v>1</v>
      </c>
      <c r="F1248" s="233" t="s">
        <v>258</v>
      </c>
      <c r="G1248" s="230"/>
      <c r="H1248" s="232" t="s">
        <v>1</v>
      </c>
      <c r="I1248" s="234"/>
      <c r="J1248" s="230"/>
      <c r="K1248" s="230"/>
      <c r="L1248" s="235"/>
      <c r="M1248" s="236"/>
      <c r="N1248" s="237"/>
      <c r="O1248" s="237"/>
      <c r="P1248" s="237"/>
      <c r="Q1248" s="237"/>
      <c r="R1248" s="237"/>
      <c r="S1248" s="237"/>
      <c r="T1248" s="238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39" t="s">
        <v>150</v>
      </c>
      <c r="AU1248" s="239" t="s">
        <v>148</v>
      </c>
      <c r="AV1248" s="13" t="s">
        <v>81</v>
      </c>
      <c r="AW1248" s="13" t="s">
        <v>30</v>
      </c>
      <c r="AX1248" s="13" t="s">
        <v>73</v>
      </c>
      <c r="AY1248" s="239" t="s">
        <v>140</v>
      </c>
    </row>
    <row r="1249" s="14" customFormat="1">
      <c r="A1249" s="14"/>
      <c r="B1249" s="240"/>
      <c r="C1249" s="241"/>
      <c r="D1249" s="231" t="s">
        <v>150</v>
      </c>
      <c r="E1249" s="242" t="s">
        <v>1</v>
      </c>
      <c r="F1249" s="243" t="s">
        <v>1568</v>
      </c>
      <c r="G1249" s="241"/>
      <c r="H1249" s="244">
        <v>2.4510000000000001</v>
      </c>
      <c r="I1249" s="245"/>
      <c r="J1249" s="241"/>
      <c r="K1249" s="241"/>
      <c r="L1249" s="246"/>
      <c r="M1249" s="247"/>
      <c r="N1249" s="248"/>
      <c r="O1249" s="248"/>
      <c r="P1249" s="248"/>
      <c r="Q1249" s="248"/>
      <c r="R1249" s="248"/>
      <c r="S1249" s="248"/>
      <c r="T1249" s="249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50" t="s">
        <v>150</v>
      </c>
      <c r="AU1249" s="250" t="s">
        <v>148</v>
      </c>
      <c r="AV1249" s="14" t="s">
        <v>148</v>
      </c>
      <c r="AW1249" s="14" t="s">
        <v>30</v>
      </c>
      <c r="AX1249" s="14" t="s">
        <v>73</v>
      </c>
      <c r="AY1249" s="250" t="s">
        <v>140</v>
      </c>
    </row>
    <row r="1250" s="15" customFormat="1">
      <c r="A1250" s="15"/>
      <c r="B1250" s="251"/>
      <c r="C1250" s="252"/>
      <c r="D1250" s="231" t="s">
        <v>150</v>
      </c>
      <c r="E1250" s="253" t="s">
        <v>1</v>
      </c>
      <c r="F1250" s="254" t="s">
        <v>153</v>
      </c>
      <c r="G1250" s="252"/>
      <c r="H1250" s="255">
        <v>3.4210000000000003</v>
      </c>
      <c r="I1250" s="256"/>
      <c r="J1250" s="252"/>
      <c r="K1250" s="252"/>
      <c r="L1250" s="257"/>
      <c r="M1250" s="258"/>
      <c r="N1250" s="259"/>
      <c r="O1250" s="259"/>
      <c r="P1250" s="259"/>
      <c r="Q1250" s="259"/>
      <c r="R1250" s="259"/>
      <c r="S1250" s="259"/>
      <c r="T1250" s="260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T1250" s="261" t="s">
        <v>150</v>
      </c>
      <c r="AU1250" s="261" t="s">
        <v>148</v>
      </c>
      <c r="AV1250" s="15" t="s">
        <v>147</v>
      </c>
      <c r="AW1250" s="15" t="s">
        <v>30</v>
      </c>
      <c r="AX1250" s="15" t="s">
        <v>81</v>
      </c>
      <c r="AY1250" s="261" t="s">
        <v>140</v>
      </c>
    </row>
    <row r="1251" s="2" customFormat="1" ht="16.5" customHeight="1">
      <c r="A1251" s="38"/>
      <c r="B1251" s="39"/>
      <c r="C1251" s="215" t="s">
        <v>1569</v>
      </c>
      <c r="D1251" s="215" t="s">
        <v>143</v>
      </c>
      <c r="E1251" s="216" t="s">
        <v>1570</v>
      </c>
      <c r="F1251" s="217" t="s">
        <v>1571</v>
      </c>
      <c r="G1251" s="218" t="s">
        <v>168</v>
      </c>
      <c r="H1251" s="219">
        <v>3.4209999999999998</v>
      </c>
      <c r="I1251" s="220"/>
      <c r="J1251" s="221">
        <f>ROUND(I1251*H1251,2)</f>
        <v>0</v>
      </c>
      <c r="K1251" s="222"/>
      <c r="L1251" s="44"/>
      <c r="M1251" s="223" t="s">
        <v>1</v>
      </c>
      <c r="N1251" s="224" t="s">
        <v>39</v>
      </c>
      <c r="O1251" s="91"/>
      <c r="P1251" s="225">
        <f>O1251*H1251</f>
        <v>0</v>
      </c>
      <c r="Q1251" s="225">
        <v>0.00029999999999999997</v>
      </c>
      <c r="R1251" s="225">
        <f>Q1251*H1251</f>
        <v>0.0010263</v>
      </c>
      <c r="S1251" s="225">
        <v>0</v>
      </c>
      <c r="T1251" s="226">
        <f>S1251*H1251</f>
        <v>0</v>
      </c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R1251" s="227" t="s">
        <v>447</v>
      </c>
      <c r="AT1251" s="227" t="s">
        <v>143</v>
      </c>
      <c r="AU1251" s="227" t="s">
        <v>148</v>
      </c>
      <c r="AY1251" s="17" t="s">
        <v>140</v>
      </c>
      <c r="BE1251" s="228">
        <f>IF(N1251="základní",J1251,0)</f>
        <v>0</v>
      </c>
      <c r="BF1251" s="228">
        <f>IF(N1251="snížená",J1251,0)</f>
        <v>0</v>
      </c>
      <c r="BG1251" s="228">
        <f>IF(N1251="zákl. přenesená",J1251,0)</f>
        <v>0</v>
      </c>
      <c r="BH1251" s="228">
        <f>IF(N1251="sníž. přenesená",J1251,0)</f>
        <v>0</v>
      </c>
      <c r="BI1251" s="228">
        <f>IF(N1251="nulová",J1251,0)</f>
        <v>0</v>
      </c>
      <c r="BJ1251" s="17" t="s">
        <v>148</v>
      </c>
      <c r="BK1251" s="228">
        <f>ROUND(I1251*H1251,2)</f>
        <v>0</v>
      </c>
      <c r="BL1251" s="17" t="s">
        <v>447</v>
      </c>
      <c r="BM1251" s="227" t="s">
        <v>1572</v>
      </c>
    </row>
    <row r="1252" s="13" customFormat="1">
      <c r="A1252" s="13"/>
      <c r="B1252" s="229"/>
      <c r="C1252" s="230"/>
      <c r="D1252" s="231" t="s">
        <v>150</v>
      </c>
      <c r="E1252" s="232" t="s">
        <v>1</v>
      </c>
      <c r="F1252" s="233" t="s">
        <v>322</v>
      </c>
      <c r="G1252" s="230"/>
      <c r="H1252" s="232" t="s">
        <v>1</v>
      </c>
      <c r="I1252" s="234"/>
      <c r="J1252" s="230"/>
      <c r="K1252" s="230"/>
      <c r="L1252" s="235"/>
      <c r="M1252" s="236"/>
      <c r="N1252" s="237"/>
      <c r="O1252" s="237"/>
      <c r="P1252" s="237"/>
      <c r="Q1252" s="237"/>
      <c r="R1252" s="237"/>
      <c r="S1252" s="237"/>
      <c r="T1252" s="238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39" t="s">
        <v>150</v>
      </c>
      <c r="AU1252" s="239" t="s">
        <v>148</v>
      </c>
      <c r="AV1252" s="13" t="s">
        <v>81</v>
      </c>
      <c r="AW1252" s="13" t="s">
        <v>30</v>
      </c>
      <c r="AX1252" s="13" t="s">
        <v>73</v>
      </c>
      <c r="AY1252" s="239" t="s">
        <v>140</v>
      </c>
    </row>
    <row r="1253" s="14" customFormat="1">
      <c r="A1253" s="14"/>
      <c r="B1253" s="240"/>
      <c r="C1253" s="241"/>
      <c r="D1253" s="231" t="s">
        <v>150</v>
      </c>
      <c r="E1253" s="242" t="s">
        <v>1</v>
      </c>
      <c r="F1253" s="243" t="s">
        <v>1567</v>
      </c>
      <c r="G1253" s="241"/>
      <c r="H1253" s="244">
        <v>0.96999999999999997</v>
      </c>
      <c r="I1253" s="245"/>
      <c r="J1253" s="241"/>
      <c r="K1253" s="241"/>
      <c r="L1253" s="246"/>
      <c r="M1253" s="247"/>
      <c r="N1253" s="248"/>
      <c r="O1253" s="248"/>
      <c r="P1253" s="248"/>
      <c r="Q1253" s="248"/>
      <c r="R1253" s="248"/>
      <c r="S1253" s="248"/>
      <c r="T1253" s="249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50" t="s">
        <v>150</v>
      </c>
      <c r="AU1253" s="250" t="s">
        <v>148</v>
      </c>
      <c r="AV1253" s="14" t="s">
        <v>148</v>
      </c>
      <c r="AW1253" s="14" t="s">
        <v>30</v>
      </c>
      <c r="AX1253" s="14" t="s">
        <v>73</v>
      </c>
      <c r="AY1253" s="250" t="s">
        <v>140</v>
      </c>
    </row>
    <row r="1254" s="13" customFormat="1">
      <c r="A1254" s="13"/>
      <c r="B1254" s="229"/>
      <c r="C1254" s="230"/>
      <c r="D1254" s="231" t="s">
        <v>150</v>
      </c>
      <c r="E1254" s="232" t="s">
        <v>1</v>
      </c>
      <c r="F1254" s="233" t="s">
        <v>258</v>
      </c>
      <c r="G1254" s="230"/>
      <c r="H1254" s="232" t="s">
        <v>1</v>
      </c>
      <c r="I1254" s="234"/>
      <c r="J1254" s="230"/>
      <c r="K1254" s="230"/>
      <c r="L1254" s="235"/>
      <c r="M1254" s="236"/>
      <c r="N1254" s="237"/>
      <c r="O1254" s="237"/>
      <c r="P1254" s="237"/>
      <c r="Q1254" s="237"/>
      <c r="R1254" s="237"/>
      <c r="S1254" s="237"/>
      <c r="T1254" s="238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39" t="s">
        <v>150</v>
      </c>
      <c r="AU1254" s="239" t="s">
        <v>148</v>
      </c>
      <c r="AV1254" s="13" t="s">
        <v>81</v>
      </c>
      <c r="AW1254" s="13" t="s">
        <v>30</v>
      </c>
      <c r="AX1254" s="13" t="s">
        <v>73</v>
      </c>
      <c r="AY1254" s="239" t="s">
        <v>140</v>
      </c>
    </row>
    <row r="1255" s="14" customFormat="1">
      <c r="A1255" s="14"/>
      <c r="B1255" s="240"/>
      <c r="C1255" s="241"/>
      <c r="D1255" s="231" t="s">
        <v>150</v>
      </c>
      <c r="E1255" s="242" t="s">
        <v>1</v>
      </c>
      <c r="F1255" s="243" t="s">
        <v>1568</v>
      </c>
      <c r="G1255" s="241"/>
      <c r="H1255" s="244">
        <v>2.4510000000000001</v>
      </c>
      <c r="I1255" s="245"/>
      <c r="J1255" s="241"/>
      <c r="K1255" s="241"/>
      <c r="L1255" s="246"/>
      <c r="M1255" s="247"/>
      <c r="N1255" s="248"/>
      <c r="O1255" s="248"/>
      <c r="P1255" s="248"/>
      <c r="Q1255" s="248"/>
      <c r="R1255" s="248"/>
      <c r="S1255" s="248"/>
      <c r="T1255" s="249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50" t="s">
        <v>150</v>
      </c>
      <c r="AU1255" s="250" t="s">
        <v>148</v>
      </c>
      <c r="AV1255" s="14" t="s">
        <v>148</v>
      </c>
      <c r="AW1255" s="14" t="s">
        <v>30</v>
      </c>
      <c r="AX1255" s="14" t="s">
        <v>73</v>
      </c>
      <c r="AY1255" s="250" t="s">
        <v>140</v>
      </c>
    </row>
    <row r="1256" s="15" customFormat="1">
      <c r="A1256" s="15"/>
      <c r="B1256" s="251"/>
      <c r="C1256" s="252"/>
      <c r="D1256" s="231" t="s">
        <v>150</v>
      </c>
      <c r="E1256" s="253" t="s">
        <v>1</v>
      </c>
      <c r="F1256" s="254" t="s">
        <v>153</v>
      </c>
      <c r="G1256" s="252"/>
      <c r="H1256" s="255">
        <v>3.4209999999999998</v>
      </c>
      <c r="I1256" s="256"/>
      <c r="J1256" s="252"/>
      <c r="K1256" s="252"/>
      <c r="L1256" s="257"/>
      <c r="M1256" s="258"/>
      <c r="N1256" s="259"/>
      <c r="O1256" s="259"/>
      <c r="P1256" s="259"/>
      <c r="Q1256" s="259"/>
      <c r="R1256" s="259"/>
      <c r="S1256" s="259"/>
      <c r="T1256" s="260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T1256" s="261" t="s">
        <v>150</v>
      </c>
      <c r="AU1256" s="261" t="s">
        <v>148</v>
      </c>
      <c r="AV1256" s="15" t="s">
        <v>147</v>
      </c>
      <c r="AW1256" s="15" t="s">
        <v>30</v>
      </c>
      <c r="AX1256" s="15" t="s">
        <v>81</v>
      </c>
      <c r="AY1256" s="261" t="s">
        <v>140</v>
      </c>
    </row>
    <row r="1257" s="2" customFormat="1" ht="24.15" customHeight="1">
      <c r="A1257" s="38"/>
      <c r="B1257" s="39"/>
      <c r="C1257" s="215" t="s">
        <v>1573</v>
      </c>
      <c r="D1257" s="215" t="s">
        <v>143</v>
      </c>
      <c r="E1257" s="216" t="s">
        <v>1574</v>
      </c>
      <c r="F1257" s="217" t="s">
        <v>1575</v>
      </c>
      <c r="G1257" s="218" t="s">
        <v>168</v>
      </c>
      <c r="H1257" s="219">
        <v>3.4209999999999998</v>
      </c>
      <c r="I1257" s="220"/>
      <c r="J1257" s="221">
        <f>ROUND(I1257*H1257,2)</f>
        <v>0</v>
      </c>
      <c r="K1257" s="222"/>
      <c r="L1257" s="44"/>
      <c r="M1257" s="223" t="s">
        <v>1</v>
      </c>
      <c r="N1257" s="224" t="s">
        <v>39</v>
      </c>
      <c r="O1257" s="91"/>
      <c r="P1257" s="225">
        <f>O1257*H1257</f>
        <v>0</v>
      </c>
      <c r="Q1257" s="225">
        <v>0.0074999999999999997</v>
      </c>
      <c r="R1257" s="225">
        <f>Q1257*H1257</f>
        <v>0.025657499999999996</v>
      </c>
      <c r="S1257" s="225">
        <v>0</v>
      </c>
      <c r="T1257" s="226">
        <f>S1257*H1257</f>
        <v>0</v>
      </c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R1257" s="227" t="s">
        <v>447</v>
      </c>
      <c r="AT1257" s="227" t="s">
        <v>143</v>
      </c>
      <c r="AU1257" s="227" t="s">
        <v>148</v>
      </c>
      <c r="AY1257" s="17" t="s">
        <v>140</v>
      </c>
      <c r="BE1257" s="228">
        <f>IF(N1257="základní",J1257,0)</f>
        <v>0</v>
      </c>
      <c r="BF1257" s="228">
        <f>IF(N1257="snížená",J1257,0)</f>
        <v>0</v>
      </c>
      <c r="BG1257" s="228">
        <f>IF(N1257="zákl. přenesená",J1257,0)</f>
        <v>0</v>
      </c>
      <c r="BH1257" s="228">
        <f>IF(N1257="sníž. přenesená",J1257,0)</f>
        <v>0</v>
      </c>
      <c r="BI1257" s="228">
        <f>IF(N1257="nulová",J1257,0)</f>
        <v>0</v>
      </c>
      <c r="BJ1257" s="17" t="s">
        <v>148</v>
      </c>
      <c r="BK1257" s="228">
        <f>ROUND(I1257*H1257,2)</f>
        <v>0</v>
      </c>
      <c r="BL1257" s="17" t="s">
        <v>447</v>
      </c>
      <c r="BM1257" s="227" t="s">
        <v>1576</v>
      </c>
    </row>
    <row r="1258" s="13" customFormat="1">
      <c r="A1258" s="13"/>
      <c r="B1258" s="229"/>
      <c r="C1258" s="230"/>
      <c r="D1258" s="231" t="s">
        <v>150</v>
      </c>
      <c r="E1258" s="232" t="s">
        <v>1</v>
      </c>
      <c r="F1258" s="233" t="s">
        <v>322</v>
      </c>
      <c r="G1258" s="230"/>
      <c r="H1258" s="232" t="s">
        <v>1</v>
      </c>
      <c r="I1258" s="234"/>
      <c r="J1258" s="230"/>
      <c r="K1258" s="230"/>
      <c r="L1258" s="235"/>
      <c r="M1258" s="236"/>
      <c r="N1258" s="237"/>
      <c r="O1258" s="237"/>
      <c r="P1258" s="237"/>
      <c r="Q1258" s="237"/>
      <c r="R1258" s="237"/>
      <c r="S1258" s="237"/>
      <c r="T1258" s="238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39" t="s">
        <v>150</v>
      </c>
      <c r="AU1258" s="239" t="s">
        <v>148</v>
      </c>
      <c r="AV1258" s="13" t="s">
        <v>81</v>
      </c>
      <c r="AW1258" s="13" t="s">
        <v>30</v>
      </c>
      <c r="AX1258" s="13" t="s">
        <v>73</v>
      </c>
      <c r="AY1258" s="239" t="s">
        <v>140</v>
      </c>
    </row>
    <row r="1259" s="14" customFormat="1">
      <c r="A1259" s="14"/>
      <c r="B1259" s="240"/>
      <c r="C1259" s="241"/>
      <c r="D1259" s="231" t="s">
        <v>150</v>
      </c>
      <c r="E1259" s="242" t="s">
        <v>1</v>
      </c>
      <c r="F1259" s="243" t="s">
        <v>1567</v>
      </c>
      <c r="G1259" s="241"/>
      <c r="H1259" s="244">
        <v>0.96999999999999997</v>
      </c>
      <c r="I1259" s="245"/>
      <c r="J1259" s="241"/>
      <c r="K1259" s="241"/>
      <c r="L1259" s="246"/>
      <c r="M1259" s="247"/>
      <c r="N1259" s="248"/>
      <c r="O1259" s="248"/>
      <c r="P1259" s="248"/>
      <c r="Q1259" s="248"/>
      <c r="R1259" s="248"/>
      <c r="S1259" s="248"/>
      <c r="T1259" s="249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50" t="s">
        <v>150</v>
      </c>
      <c r="AU1259" s="250" t="s">
        <v>148</v>
      </c>
      <c r="AV1259" s="14" t="s">
        <v>148</v>
      </c>
      <c r="AW1259" s="14" t="s">
        <v>30</v>
      </c>
      <c r="AX1259" s="14" t="s">
        <v>73</v>
      </c>
      <c r="AY1259" s="250" t="s">
        <v>140</v>
      </c>
    </row>
    <row r="1260" s="13" customFormat="1">
      <c r="A1260" s="13"/>
      <c r="B1260" s="229"/>
      <c r="C1260" s="230"/>
      <c r="D1260" s="231" t="s">
        <v>150</v>
      </c>
      <c r="E1260" s="232" t="s">
        <v>1</v>
      </c>
      <c r="F1260" s="233" t="s">
        <v>258</v>
      </c>
      <c r="G1260" s="230"/>
      <c r="H1260" s="232" t="s">
        <v>1</v>
      </c>
      <c r="I1260" s="234"/>
      <c r="J1260" s="230"/>
      <c r="K1260" s="230"/>
      <c r="L1260" s="235"/>
      <c r="M1260" s="236"/>
      <c r="N1260" s="237"/>
      <c r="O1260" s="237"/>
      <c r="P1260" s="237"/>
      <c r="Q1260" s="237"/>
      <c r="R1260" s="237"/>
      <c r="S1260" s="237"/>
      <c r="T1260" s="238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39" t="s">
        <v>150</v>
      </c>
      <c r="AU1260" s="239" t="s">
        <v>148</v>
      </c>
      <c r="AV1260" s="13" t="s">
        <v>81</v>
      </c>
      <c r="AW1260" s="13" t="s">
        <v>30</v>
      </c>
      <c r="AX1260" s="13" t="s">
        <v>73</v>
      </c>
      <c r="AY1260" s="239" t="s">
        <v>140</v>
      </c>
    </row>
    <row r="1261" s="14" customFormat="1">
      <c r="A1261" s="14"/>
      <c r="B1261" s="240"/>
      <c r="C1261" s="241"/>
      <c r="D1261" s="231" t="s">
        <v>150</v>
      </c>
      <c r="E1261" s="242" t="s">
        <v>1</v>
      </c>
      <c r="F1261" s="243" t="s">
        <v>1568</v>
      </c>
      <c r="G1261" s="241"/>
      <c r="H1261" s="244">
        <v>2.4510000000000001</v>
      </c>
      <c r="I1261" s="245"/>
      <c r="J1261" s="241"/>
      <c r="K1261" s="241"/>
      <c r="L1261" s="246"/>
      <c r="M1261" s="247"/>
      <c r="N1261" s="248"/>
      <c r="O1261" s="248"/>
      <c r="P1261" s="248"/>
      <c r="Q1261" s="248"/>
      <c r="R1261" s="248"/>
      <c r="S1261" s="248"/>
      <c r="T1261" s="249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50" t="s">
        <v>150</v>
      </c>
      <c r="AU1261" s="250" t="s">
        <v>148</v>
      </c>
      <c r="AV1261" s="14" t="s">
        <v>148</v>
      </c>
      <c r="AW1261" s="14" t="s">
        <v>30</v>
      </c>
      <c r="AX1261" s="14" t="s">
        <v>73</v>
      </c>
      <c r="AY1261" s="250" t="s">
        <v>140</v>
      </c>
    </row>
    <row r="1262" s="15" customFormat="1">
      <c r="A1262" s="15"/>
      <c r="B1262" s="251"/>
      <c r="C1262" s="252"/>
      <c r="D1262" s="231" t="s">
        <v>150</v>
      </c>
      <c r="E1262" s="253" t="s">
        <v>1</v>
      </c>
      <c r="F1262" s="254" t="s">
        <v>153</v>
      </c>
      <c r="G1262" s="252"/>
      <c r="H1262" s="255">
        <v>3.4209999999999998</v>
      </c>
      <c r="I1262" s="256"/>
      <c r="J1262" s="252"/>
      <c r="K1262" s="252"/>
      <c r="L1262" s="257"/>
      <c r="M1262" s="258"/>
      <c r="N1262" s="259"/>
      <c r="O1262" s="259"/>
      <c r="P1262" s="259"/>
      <c r="Q1262" s="259"/>
      <c r="R1262" s="259"/>
      <c r="S1262" s="259"/>
      <c r="T1262" s="260"/>
      <c r="U1262" s="15"/>
      <c r="V1262" s="15"/>
      <c r="W1262" s="15"/>
      <c r="X1262" s="15"/>
      <c r="Y1262" s="15"/>
      <c r="Z1262" s="15"/>
      <c r="AA1262" s="15"/>
      <c r="AB1262" s="15"/>
      <c r="AC1262" s="15"/>
      <c r="AD1262" s="15"/>
      <c r="AE1262" s="15"/>
      <c r="AT1262" s="261" t="s">
        <v>150</v>
      </c>
      <c r="AU1262" s="261" t="s">
        <v>148</v>
      </c>
      <c r="AV1262" s="15" t="s">
        <v>147</v>
      </c>
      <c r="AW1262" s="15" t="s">
        <v>30</v>
      </c>
      <c r="AX1262" s="15" t="s">
        <v>81</v>
      </c>
      <c r="AY1262" s="261" t="s">
        <v>140</v>
      </c>
    </row>
    <row r="1263" s="2" customFormat="1" ht="37.8" customHeight="1">
      <c r="A1263" s="38"/>
      <c r="B1263" s="39"/>
      <c r="C1263" s="215" t="s">
        <v>1577</v>
      </c>
      <c r="D1263" s="215" t="s">
        <v>143</v>
      </c>
      <c r="E1263" s="216" t="s">
        <v>1578</v>
      </c>
      <c r="F1263" s="217" t="s">
        <v>1579</v>
      </c>
      <c r="G1263" s="218" t="s">
        <v>168</v>
      </c>
      <c r="H1263" s="219">
        <v>3.4209999999999998</v>
      </c>
      <c r="I1263" s="220"/>
      <c r="J1263" s="221">
        <f>ROUND(I1263*H1263,2)</f>
        <v>0</v>
      </c>
      <c r="K1263" s="222"/>
      <c r="L1263" s="44"/>
      <c r="M1263" s="223" t="s">
        <v>1</v>
      </c>
      <c r="N1263" s="224" t="s">
        <v>39</v>
      </c>
      <c r="O1263" s="91"/>
      <c r="P1263" s="225">
        <f>O1263*H1263</f>
        <v>0</v>
      </c>
      <c r="Q1263" s="225">
        <v>0.0090900000000000009</v>
      </c>
      <c r="R1263" s="225">
        <f>Q1263*H1263</f>
        <v>0.031096890000000002</v>
      </c>
      <c r="S1263" s="225">
        <v>0</v>
      </c>
      <c r="T1263" s="226">
        <f>S1263*H1263</f>
        <v>0</v>
      </c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R1263" s="227" t="s">
        <v>447</v>
      </c>
      <c r="AT1263" s="227" t="s">
        <v>143</v>
      </c>
      <c r="AU1263" s="227" t="s">
        <v>148</v>
      </c>
      <c r="AY1263" s="17" t="s">
        <v>140</v>
      </c>
      <c r="BE1263" s="228">
        <f>IF(N1263="základní",J1263,0)</f>
        <v>0</v>
      </c>
      <c r="BF1263" s="228">
        <f>IF(N1263="snížená",J1263,0)</f>
        <v>0</v>
      </c>
      <c r="BG1263" s="228">
        <f>IF(N1263="zákl. přenesená",J1263,0)</f>
        <v>0</v>
      </c>
      <c r="BH1263" s="228">
        <f>IF(N1263="sníž. přenesená",J1263,0)</f>
        <v>0</v>
      </c>
      <c r="BI1263" s="228">
        <f>IF(N1263="nulová",J1263,0)</f>
        <v>0</v>
      </c>
      <c r="BJ1263" s="17" t="s">
        <v>148</v>
      </c>
      <c r="BK1263" s="228">
        <f>ROUND(I1263*H1263,2)</f>
        <v>0</v>
      </c>
      <c r="BL1263" s="17" t="s">
        <v>447</v>
      </c>
      <c r="BM1263" s="227" t="s">
        <v>1580</v>
      </c>
    </row>
    <row r="1264" s="13" customFormat="1">
      <c r="A1264" s="13"/>
      <c r="B1264" s="229"/>
      <c r="C1264" s="230"/>
      <c r="D1264" s="231" t="s">
        <v>150</v>
      </c>
      <c r="E1264" s="232" t="s">
        <v>1</v>
      </c>
      <c r="F1264" s="233" t="s">
        <v>322</v>
      </c>
      <c r="G1264" s="230"/>
      <c r="H1264" s="232" t="s">
        <v>1</v>
      </c>
      <c r="I1264" s="234"/>
      <c r="J1264" s="230"/>
      <c r="K1264" s="230"/>
      <c r="L1264" s="235"/>
      <c r="M1264" s="236"/>
      <c r="N1264" s="237"/>
      <c r="O1264" s="237"/>
      <c r="P1264" s="237"/>
      <c r="Q1264" s="237"/>
      <c r="R1264" s="237"/>
      <c r="S1264" s="237"/>
      <c r="T1264" s="238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39" t="s">
        <v>150</v>
      </c>
      <c r="AU1264" s="239" t="s">
        <v>148</v>
      </c>
      <c r="AV1264" s="13" t="s">
        <v>81</v>
      </c>
      <c r="AW1264" s="13" t="s">
        <v>30</v>
      </c>
      <c r="AX1264" s="13" t="s">
        <v>73</v>
      </c>
      <c r="AY1264" s="239" t="s">
        <v>140</v>
      </c>
    </row>
    <row r="1265" s="14" customFormat="1">
      <c r="A1265" s="14"/>
      <c r="B1265" s="240"/>
      <c r="C1265" s="241"/>
      <c r="D1265" s="231" t="s">
        <v>150</v>
      </c>
      <c r="E1265" s="242" t="s">
        <v>1</v>
      </c>
      <c r="F1265" s="243" t="s">
        <v>1567</v>
      </c>
      <c r="G1265" s="241"/>
      <c r="H1265" s="244">
        <v>0.96999999999999997</v>
      </c>
      <c r="I1265" s="245"/>
      <c r="J1265" s="241"/>
      <c r="K1265" s="241"/>
      <c r="L1265" s="246"/>
      <c r="M1265" s="247"/>
      <c r="N1265" s="248"/>
      <c r="O1265" s="248"/>
      <c r="P1265" s="248"/>
      <c r="Q1265" s="248"/>
      <c r="R1265" s="248"/>
      <c r="S1265" s="248"/>
      <c r="T1265" s="249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50" t="s">
        <v>150</v>
      </c>
      <c r="AU1265" s="250" t="s">
        <v>148</v>
      </c>
      <c r="AV1265" s="14" t="s">
        <v>148</v>
      </c>
      <c r="AW1265" s="14" t="s">
        <v>30</v>
      </c>
      <c r="AX1265" s="14" t="s">
        <v>73</v>
      </c>
      <c r="AY1265" s="250" t="s">
        <v>140</v>
      </c>
    </row>
    <row r="1266" s="13" customFormat="1">
      <c r="A1266" s="13"/>
      <c r="B1266" s="229"/>
      <c r="C1266" s="230"/>
      <c r="D1266" s="231" t="s">
        <v>150</v>
      </c>
      <c r="E1266" s="232" t="s">
        <v>1</v>
      </c>
      <c r="F1266" s="233" t="s">
        <v>258</v>
      </c>
      <c r="G1266" s="230"/>
      <c r="H1266" s="232" t="s">
        <v>1</v>
      </c>
      <c r="I1266" s="234"/>
      <c r="J1266" s="230"/>
      <c r="K1266" s="230"/>
      <c r="L1266" s="235"/>
      <c r="M1266" s="236"/>
      <c r="N1266" s="237"/>
      <c r="O1266" s="237"/>
      <c r="P1266" s="237"/>
      <c r="Q1266" s="237"/>
      <c r="R1266" s="237"/>
      <c r="S1266" s="237"/>
      <c r="T1266" s="238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39" t="s">
        <v>150</v>
      </c>
      <c r="AU1266" s="239" t="s">
        <v>148</v>
      </c>
      <c r="AV1266" s="13" t="s">
        <v>81</v>
      </c>
      <c r="AW1266" s="13" t="s">
        <v>30</v>
      </c>
      <c r="AX1266" s="13" t="s">
        <v>73</v>
      </c>
      <c r="AY1266" s="239" t="s">
        <v>140</v>
      </c>
    </row>
    <row r="1267" s="14" customFormat="1">
      <c r="A1267" s="14"/>
      <c r="B1267" s="240"/>
      <c r="C1267" s="241"/>
      <c r="D1267" s="231" t="s">
        <v>150</v>
      </c>
      <c r="E1267" s="242" t="s">
        <v>1</v>
      </c>
      <c r="F1267" s="243" t="s">
        <v>1568</v>
      </c>
      <c r="G1267" s="241"/>
      <c r="H1267" s="244">
        <v>2.4510000000000001</v>
      </c>
      <c r="I1267" s="245"/>
      <c r="J1267" s="241"/>
      <c r="K1267" s="241"/>
      <c r="L1267" s="246"/>
      <c r="M1267" s="247"/>
      <c r="N1267" s="248"/>
      <c r="O1267" s="248"/>
      <c r="P1267" s="248"/>
      <c r="Q1267" s="248"/>
      <c r="R1267" s="248"/>
      <c r="S1267" s="248"/>
      <c r="T1267" s="249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50" t="s">
        <v>150</v>
      </c>
      <c r="AU1267" s="250" t="s">
        <v>148</v>
      </c>
      <c r="AV1267" s="14" t="s">
        <v>148</v>
      </c>
      <c r="AW1267" s="14" t="s">
        <v>30</v>
      </c>
      <c r="AX1267" s="14" t="s">
        <v>73</v>
      </c>
      <c r="AY1267" s="250" t="s">
        <v>140</v>
      </c>
    </row>
    <row r="1268" s="15" customFormat="1">
      <c r="A1268" s="15"/>
      <c r="B1268" s="251"/>
      <c r="C1268" s="252"/>
      <c r="D1268" s="231" t="s">
        <v>150</v>
      </c>
      <c r="E1268" s="253" t="s">
        <v>1</v>
      </c>
      <c r="F1268" s="254" t="s">
        <v>153</v>
      </c>
      <c r="G1268" s="252"/>
      <c r="H1268" s="255">
        <v>3.4209999999999998</v>
      </c>
      <c r="I1268" s="256"/>
      <c r="J1268" s="252"/>
      <c r="K1268" s="252"/>
      <c r="L1268" s="257"/>
      <c r="M1268" s="258"/>
      <c r="N1268" s="259"/>
      <c r="O1268" s="259"/>
      <c r="P1268" s="259"/>
      <c r="Q1268" s="259"/>
      <c r="R1268" s="259"/>
      <c r="S1268" s="259"/>
      <c r="T1268" s="260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  <c r="AE1268" s="15"/>
      <c r="AT1268" s="261" t="s">
        <v>150</v>
      </c>
      <c r="AU1268" s="261" t="s">
        <v>148</v>
      </c>
      <c r="AV1268" s="15" t="s">
        <v>147</v>
      </c>
      <c r="AW1268" s="15" t="s">
        <v>30</v>
      </c>
      <c r="AX1268" s="15" t="s">
        <v>81</v>
      </c>
      <c r="AY1268" s="261" t="s">
        <v>140</v>
      </c>
    </row>
    <row r="1269" s="2" customFormat="1" ht="24.15" customHeight="1">
      <c r="A1269" s="38"/>
      <c r="B1269" s="39"/>
      <c r="C1269" s="262" t="s">
        <v>1581</v>
      </c>
      <c r="D1269" s="262" t="s">
        <v>154</v>
      </c>
      <c r="E1269" s="263" t="s">
        <v>1582</v>
      </c>
      <c r="F1269" s="264" t="s">
        <v>1583</v>
      </c>
      <c r="G1269" s="265" t="s">
        <v>168</v>
      </c>
      <c r="H1269" s="266">
        <v>4.7889999999999997</v>
      </c>
      <c r="I1269" s="267"/>
      <c r="J1269" s="268">
        <f>ROUND(I1269*H1269,2)</f>
        <v>0</v>
      </c>
      <c r="K1269" s="269"/>
      <c r="L1269" s="270"/>
      <c r="M1269" s="271" t="s">
        <v>1</v>
      </c>
      <c r="N1269" s="272" t="s">
        <v>39</v>
      </c>
      <c r="O1269" s="91"/>
      <c r="P1269" s="225">
        <f>O1269*H1269</f>
        <v>0</v>
      </c>
      <c r="Q1269" s="225">
        <v>0.023699999999999999</v>
      </c>
      <c r="R1269" s="225">
        <f>Q1269*H1269</f>
        <v>0.11349929999999998</v>
      </c>
      <c r="S1269" s="225">
        <v>0</v>
      </c>
      <c r="T1269" s="226">
        <f>S1269*H1269</f>
        <v>0</v>
      </c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R1269" s="227" t="s">
        <v>359</v>
      </c>
      <c r="AT1269" s="227" t="s">
        <v>154</v>
      </c>
      <c r="AU1269" s="227" t="s">
        <v>148</v>
      </c>
      <c r="AY1269" s="17" t="s">
        <v>140</v>
      </c>
      <c r="BE1269" s="228">
        <f>IF(N1269="základní",J1269,0)</f>
        <v>0</v>
      </c>
      <c r="BF1269" s="228">
        <f>IF(N1269="snížená",J1269,0)</f>
        <v>0</v>
      </c>
      <c r="BG1269" s="228">
        <f>IF(N1269="zákl. přenesená",J1269,0)</f>
        <v>0</v>
      </c>
      <c r="BH1269" s="228">
        <f>IF(N1269="sníž. přenesená",J1269,0)</f>
        <v>0</v>
      </c>
      <c r="BI1269" s="228">
        <f>IF(N1269="nulová",J1269,0)</f>
        <v>0</v>
      </c>
      <c r="BJ1269" s="17" t="s">
        <v>148</v>
      </c>
      <c r="BK1269" s="228">
        <f>ROUND(I1269*H1269,2)</f>
        <v>0</v>
      </c>
      <c r="BL1269" s="17" t="s">
        <v>447</v>
      </c>
      <c r="BM1269" s="227" t="s">
        <v>1584</v>
      </c>
    </row>
    <row r="1270" s="13" customFormat="1">
      <c r="A1270" s="13"/>
      <c r="B1270" s="229"/>
      <c r="C1270" s="230"/>
      <c r="D1270" s="231" t="s">
        <v>150</v>
      </c>
      <c r="E1270" s="232" t="s">
        <v>1</v>
      </c>
      <c r="F1270" s="233" t="s">
        <v>1585</v>
      </c>
      <c r="G1270" s="230"/>
      <c r="H1270" s="232" t="s">
        <v>1</v>
      </c>
      <c r="I1270" s="234"/>
      <c r="J1270" s="230"/>
      <c r="K1270" s="230"/>
      <c r="L1270" s="235"/>
      <c r="M1270" s="236"/>
      <c r="N1270" s="237"/>
      <c r="O1270" s="237"/>
      <c r="P1270" s="237"/>
      <c r="Q1270" s="237"/>
      <c r="R1270" s="237"/>
      <c r="S1270" s="237"/>
      <c r="T1270" s="238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39" t="s">
        <v>150</v>
      </c>
      <c r="AU1270" s="239" t="s">
        <v>148</v>
      </c>
      <c r="AV1270" s="13" t="s">
        <v>81</v>
      </c>
      <c r="AW1270" s="13" t="s">
        <v>30</v>
      </c>
      <c r="AX1270" s="13" t="s">
        <v>73</v>
      </c>
      <c r="AY1270" s="239" t="s">
        <v>140</v>
      </c>
    </row>
    <row r="1271" s="14" customFormat="1">
      <c r="A1271" s="14"/>
      <c r="B1271" s="240"/>
      <c r="C1271" s="241"/>
      <c r="D1271" s="231" t="s">
        <v>150</v>
      </c>
      <c r="E1271" s="242" t="s">
        <v>1</v>
      </c>
      <c r="F1271" s="243" t="s">
        <v>1586</v>
      </c>
      <c r="G1271" s="241"/>
      <c r="H1271" s="244">
        <v>4.7889999999999997</v>
      </c>
      <c r="I1271" s="245"/>
      <c r="J1271" s="241"/>
      <c r="K1271" s="241"/>
      <c r="L1271" s="246"/>
      <c r="M1271" s="247"/>
      <c r="N1271" s="248"/>
      <c r="O1271" s="248"/>
      <c r="P1271" s="248"/>
      <c r="Q1271" s="248"/>
      <c r="R1271" s="248"/>
      <c r="S1271" s="248"/>
      <c r="T1271" s="249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50" t="s">
        <v>150</v>
      </c>
      <c r="AU1271" s="250" t="s">
        <v>148</v>
      </c>
      <c r="AV1271" s="14" t="s">
        <v>148</v>
      </c>
      <c r="AW1271" s="14" t="s">
        <v>30</v>
      </c>
      <c r="AX1271" s="14" t="s">
        <v>73</v>
      </c>
      <c r="AY1271" s="250" t="s">
        <v>140</v>
      </c>
    </row>
    <row r="1272" s="15" customFormat="1">
      <c r="A1272" s="15"/>
      <c r="B1272" s="251"/>
      <c r="C1272" s="252"/>
      <c r="D1272" s="231" t="s">
        <v>150</v>
      </c>
      <c r="E1272" s="253" t="s">
        <v>1</v>
      </c>
      <c r="F1272" s="254" t="s">
        <v>153</v>
      </c>
      <c r="G1272" s="252"/>
      <c r="H1272" s="255">
        <v>4.7889999999999997</v>
      </c>
      <c r="I1272" s="256"/>
      <c r="J1272" s="252"/>
      <c r="K1272" s="252"/>
      <c r="L1272" s="257"/>
      <c r="M1272" s="258"/>
      <c r="N1272" s="259"/>
      <c r="O1272" s="259"/>
      <c r="P1272" s="259"/>
      <c r="Q1272" s="259"/>
      <c r="R1272" s="259"/>
      <c r="S1272" s="259"/>
      <c r="T1272" s="260"/>
      <c r="U1272" s="15"/>
      <c r="V1272" s="15"/>
      <c r="W1272" s="15"/>
      <c r="X1272" s="15"/>
      <c r="Y1272" s="15"/>
      <c r="Z1272" s="15"/>
      <c r="AA1272" s="15"/>
      <c r="AB1272" s="15"/>
      <c r="AC1272" s="15"/>
      <c r="AD1272" s="15"/>
      <c r="AE1272" s="15"/>
      <c r="AT1272" s="261" t="s">
        <v>150</v>
      </c>
      <c r="AU1272" s="261" t="s">
        <v>148</v>
      </c>
      <c r="AV1272" s="15" t="s">
        <v>147</v>
      </c>
      <c r="AW1272" s="15" t="s">
        <v>30</v>
      </c>
      <c r="AX1272" s="15" t="s">
        <v>81</v>
      </c>
      <c r="AY1272" s="261" t="s">
        <v>140</v>
      </c>
    </row>
    <row r="1273" s="2" customFormat="1" ht="24.15" customHeight="1">
      <c r="A1273" s="38"/>
      <c r="B1273" s="39"/>
      <c r="C1273" s="215" t="s">
        <v>1587</v>
      </c>
      <c r="D1273" s="215" t="s">
        <v>143</v>
      </c>
      <c r="E1273" s="216" t="s">
        <v>1588</v>
      </c>
      <c r="F1273" s="217" t="s">
        <v>1589</v>
      </c>
      <c r="G1273" s="218" t="s">
        <v>168</v>
      </c>
      <c r="H1273" s="219">
        <v>3.4209999999999998</v>
      </c>
      <c r="I1273" s="220"/>
      <c r="J1273" s="221">
        <f>ROUND(I1273*H1273,2)</f>
        <v>0</v>
      </c>
      <c r="K1273" s="222"/>
      <c r="L1273" s="44"/>
      <c r="M1273" s="223" t="s">
        <v>1</v>
      </c>
      <c r="N1273" s="224" t="s">
        <v>39</v>
      </c>
      <c r="O1273" s="91"/>
      <c r="P1273" s="225">
        <f>O1273*H1273</f>
        <v>0</v>
      </c>
      <c r="Q1273" s="225">
        <v>0</v>
      </c>
      <c r="R1273" s="225">
        <f>Q1273*H1273</f>
        <v>0</v>
      </c>
      <c r="S1273" s="225">
        <v>0</v>
      </c>
      <c r="T1273" s="226">
        <f>S1273*H1273</f>
        <v>0</v>
      </c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R1273" s="227" t="s">
        <v>447</v>
      </c>
      <c r="AT1273" s="227" t="s">
        <v>143</v>
      </c>
      <c r="AU1273" s="227" t="s">
        <v>148</v>
      </c>
      <c r="AY1273" s="17" t="s">
        <v>140</v>
      </c>
      <c r="BE1273" s="228">
        <f>IF(N1273="základní",J1273,0)</f>
        <v>0</v>
      </c>
      <c r="BF1273" s="228">
        <f>IF(N1273="snížená",J1273,0)</f>
        <v>0</v>
      </c>
      <c r="BG1273" s="228">
        <f>IF(N1273="zákl. přenesená",J1273,0)</f>
        <v>0</v>
      </c>
      <c r="BH1273" s="228">
        <f>IF(N1273="sníž. přenesená",J1273,0)</f>
        <v>0</v>
      </c>
      <c r="BI1273" s="228">
        <f>IF(N1273="nulová",J1273,0)</f>
        <v>0</v>
      </c>
      <c r="BJ1273" s="17" t="s">
        <v>148</v>
      </c>
      <c r="BK1273" s="228">
        <f>ROUND(I1273*H1273,2)</f>
        <v>0</v>
      </c>
      <c r="BL1273" s="17" t="s">
        <v>447</v>
      </c>
      <c r="BM1273" s="227" t="s">
        <v>1590</v>
      </c>
    </row>
    <row r="1274" s="13" customFormat="1">
      <c r="A1274" s="13"/>
      <c r="B1274" s="229"/>
      <c r="C1274" s="230"/>
      <c r="D1274" s="231" t="s">
        <v>150</v>
      </c>
      <c r="E1274" s="232" t="s">
        <v>1</v>
      </c>
      <c r="F1274" s="233" t="s">
        <v>322</v>
      </c>
      <c r="G1274" s="230"/>
      <c r="H1274" s="232" t="s">
        <v>1</v>
      </c>
      <c r="I1274" s="234"/>
      <c r="J1274" s="230"/>
      <c r="K1274" s="230"/>
      <c r="L1274" s="235"/>
      <c r="M1274" s="236"/>
      <c r="N1274" s="237"/>
      <c r="O1274" s="237"/>
      <c r="P1274" s="237"/>
      <c r="Q1274" s="237"/>
      <c r="R1274" s="237"/>
      <c r="S1274" s="237"/>
      <c r="T1274" s="238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39" t="s">
        <v>150</v>
      </c>
      <c r="AU1274" s="239" t="s">
        <v>148</v>
      </c>
      <c r="AV1274" s="13" t="s">
        <v>81</v>
      </c>
      <c r="AW1274" s="13" t="s">
        <v>30</v>
      </c>
      <c r="AX1274" s="13" t="s">
        <v>73</v>
      </c>
      <c r="AY1274" s="239" t="s">
        <v>140</v>
      </c>
    </row>
    <row r="1275" s="14" customFormat="1">
      <c r="A1275" s="14"/>
      <c r="B1275" s="240"/>
      <c r="C1275" s="241"/>
      <c r="D1275" s="231" t="s">
        <v>150</v>
      </c>
      <c r="E1275" s="242" t="s">
        <v>1</v>
      </c>
      <c r="F1275" s="243" t="s">
        <v>1567</v>
      </c>
      <c r="G1275" s="241"/>
      <c r="H1275" s="244">
        <v>0.96999999999999997</v>
      </c>
      <c r="I1275" s="245"/>
      <c r="J1275" s="241"/>
      <c r="K1275" s="241"/>
      <c r="L1275" s="246"/>
      <c r="M1275" s="247"/>
      <c r="N1275" s="248"/>
      <c r="O1275" s="248"/>
      <c r="P1275" s="248"/>
      <c r="Q1275" s="248"/>
      <c r="R1275" s="248"/>
      <c r="S1275" s="248"/>
      <c r="T1275" s="249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50" t="s">
        <v>150</v>
      </c>
      <c r="AU1275" s="250" t="s">
        <v>148</v>
      </c>
      <c r="AV1275" s="14" t="s">
        <v>148</v>
      </c>
      <c r="AW1275" s="14" t="s">
        <v>30</v>
      </c>
      <c r="AX1275" s="14" t="s">
        <v>73</v>
      </c>
      <c r="AY1275" s="250" t="s">
        <v>140</v>
      </c>
    </row>
    <row r="1276" s="13" customFormat="1">
      <c r="A1276" s="13"/>
      <c r="B1276" s="229"/>
      <c r="C1276" s="230"/>
      <c r="D1276" s="231" t="s">
        <v>150</v>
      </c>
      <c r="E1276" s="232" t="s">
        <v>1</v>
      </c>
      <c r="F1276" s="233" t="s">
        <v>258</v>
      </c>
      <c r="G1276" s="230"/>
      <c r="H1276" s="232" t="s">
        <v>1</v>
      </c>
      <c r="I1276" s="234"/>
      <c r="J1276" s="230"/>
      <c r="K1276" s="230"/>
      <c r="L1276" s="235"/>
      <c r="M1276" s="236"/>
      <c r="N1276" s="237"/>
      <c r="O1276" s="237"/>
      <c r="P1276" s="237"/>
      <c r="Q1276" s="237"/>
      <c r="R1276" s="237"/>
      <c r="S1276" s="237"/>
      <c r="T1276" s="238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39" t="s">
        <v>150</v>
      </c>
      <c r="AU1276" s="239" t="s">
        <v>148</v>
      </c>
      <c r="AV1276" s="13" t="s">
        <v>81</v>
      </c>
      <c r="AW1276" s="13" t="s">
        <v>30</v>
      </c>
      <c r="AX1276" s="13" t="s">
        <v>73</v>
      </c>
      <c r="AY1276" s="239" t="s">
        <v>140</v>
      </c>
    </row>
    <row r="1277" s="14" customFormat="1">
      <c r="A1277" s="14"/>
      <c r="B1277" s="240"/>
      <c r="C1277" s="241"/>
      <c r="D1277" s="231" t="s">
        <v>150</v>
      </c>
      <c r="E1277" s="242" t="s">
        <v>1</v>
      </c>
      <c r="F1277" s="243" t="s">
        <v>1568</v>
      </c>
      <c r="G1277" s="241"/>
      <c r="H1277" s="244">
        <v>2.4510000000000001</v>
      </c>
      <c r="I1277" s="245"/>
      <c r="J1277" s="241"/>
      <c r="K1277" s="241"/>
      <c r="L1277" s="246"/>
      <c r="M1277" s="247"/>
      <c r="N1277" s="248"/>
      <c r="O1277" s="248"/>
      <c r="P1277" s="248"/>
      <c r="Q1277" s="248"/>
      <c r="R1277" s="248"/>
      <c r="S1277" s="248"/>
      <c r="T1277" s="249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50" t="s">
        <v>150</v>
      </c>
      <c r="AU1277" s="250" t="s">
        <v>148</v>
      </c>
      <c r="AV1277" s="14" t="s">
        <v>148</v>
      </c>
      <c r="AW1277" s="14" t="s">
        <v>30</v>
      </c>
      <c r="AX1277" s="14" t="s">
        <v>73</v>
      </c>
      <c r="AY1277" s="250" t="s">
        <v>140</v>
      </c>
    </row>
    <row r="1278" s="15" customFormat="1">
      <c r="A1278" s="15"/>
      <c r="B1278" s="251"/>
      <c r="C1278" s="252"/>
      <c r="D1278" s="231" t="s">
        <v>150</v>
      </c>
      <c r="E1278" s="253" t="s">
        <v>1</v>
      </c>
      <c r="F1278" s="254" t="s">
        <v>153</v>
      </c>
      <c r="G1278" s="252"/>
      <c r="H1278" s="255">
        <v>3.4209999999999998</v>
      </c>
      <c r="I1278" s="256"/>
      <c r="J1278" s="252"/>
      <c r="K1278" s="252"/>
      <c r="L1278" s="257"/>
      <c r="M1278" s="258"/>
      <c r="N1278" s="259"/>
      <c r="O1278" s="259"/>
      <c r="P1278" s="259"/>
      <c r="Q1278" s="259"/>
      <c r="R1278" s="259"/>
      <c r="S1278" s="259"/>
      <c r="T1278" s="260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T1278" s="261" t="s">
        <v>150</v>
      </c>
      <c r="AU1278" s="261" t="s">
        <v>148</v>
      </c>
      <c r="AV1278" s="15" t="s">
        <v>147</v>
      </c>
      <c r="AW1278" s="15" t="s">
        <v>30</v>
      </c>
      <c r="AX1278" s="15" t="s">
        <v>81</v>
      </c>
      <c r="AY1278" s="261" t="s">
        <v>140</v>
      </c>
    </row>
    <row r="1279" s="2" customFormat="1" ht="16.5" customHeight="1">
      <c r="A1279" s="38"/>
      <c r="B1279" s="39"/>
      <c r="C1279" s="215" t="s">
        <v>1591</v>
      </c>
      <c r="D1279" s="215" t="s">
        <v>143</v>
      </c>
      <c r="E1279" s="216" t="s">
        <v>1592</v>
      </c>
      <c r="F1279" s="217" t="s">
        <v>1593</v>
      </c>
      <c r="G1279" s="218" t="s">
        <v>190</v>
      </c>
      <c r="H1279" s="219">
        <v>10.346</v>
      </c>
      <c r="I1279" s="220"/>
      <c r="J1279" s="221">
        <f>ROUND(I1279*H1279,2)</f>
        <v>0</v>
      </c>
      <c r="K1279" s="222"/>
      <c r="L1279" s="44"/>
      <c r="M1279" s="223" t="s">
        <v>1</v>
      </c>
      <c r="N1279" s="224" t="s">
        <v>39</v>
      </c>
      <c r="O1279" s="91"/>
      <c r="P1279" s="225">
        <f>O1279*H1279</f>
        <v>0</v>
      </c>
      <c r="Q1279" s="225">
        <v>9.0000000000000006E-05</v>
      </c>
      <c r="R1279" s="225">
        <f>Q1279*H1279</f>
        <v>0.00093114000000000011</v>
      </c>
      <c r="S1279" s="225">
        <v>0</v>
      </c>
      <c r="T1279" s="226">
        <f>S1279*H1279</f>
        <v>0</v>
      </c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R1279" s="227" t="s">
        <v>447</v>
      </c>
      <c r="AT1279" s="227" t="s">
        <v>143</v>
      </c>
      <c r="AU1279" s="227" t="s">
        <v>148</v>
      </c>
      <c r="AY1279" s="17" t="s">
        <v>140</v>
      </c>
      <c r="BE1279" s="228">
        <f>IF(N1279="základní",J1279,0)</f>
        <v>0</v>
      </c>
      <c r="BF1279" s="228">
        <f>IF(N1279="snížená",J1279,0)</f>
        <v>0</v>
      </c>
      <c r="BG1279" s="228">
        <f>IF(N1279="zákl. přenesená",J1279,0)</f>
        <v>0</v>
      </c>
      <c r="BH1279" s="228">
        <f>IF(N1279="sníž. přenesená",J1279,0)</f>
        <v>0</v>
      </c>
      <c r="BI1279" s="228">
        <f>IF(N1279="nulová",J1279,0)</f>
        <v>0</v>
      </c>
      <c r="BJ1279" s="17" t="s">
        <v>148</v>
      </c>
      <c r="BK1279" s="228">
        <f>ROUND(I1279*H1279,2)</f>
        <v>0</v>
      </c>
      <c r="BL1279" s="17" t="s">
        <v>447</v>
      </c>
      <c r="BM1279" s="227" t="s">
        <v>1594</v>
      </c>
    </row>
    <row r="1280" s="13" customFormat="1">
      <c r="A1280" s="13"/>
      <c r="B1280" s="229"/>
      <c r="C1280" s="230"/>
      <c r="D1280" s="231" t="s">
        <v>150</v>
      </c>
      <c r="E1280" s="232" t="s">
        <v>1</v>
      </c>
      <c r="F1280" s="233" t="s">
        <v>1595</v>
      </c>
      <c r="G1280" s="230"/>
      <c r="H1280" s="232" t="s">
        <v>1</v>
      </c>
      <c r="I1280" s="234"/>
      <c r="J1280" s="230"/>
      <c r="K1280" s="230"/>
      <c r="L1280" s="235"/>
      <c r="M1280" s="236"/>
      <c r="N1280" s="237"/>
      <c r="O1280" s="237"/>
      <c r="P1280" s="237"/>
      <c r="Q1280" s="237"/>
      <c r="R1280" s="237"/>
      <c r="S1280" s="237"/>
      <c r="T1280" s="238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39" t="s">
        <v>150</v>
      </c>
      <c r="AU1280" s="239" t="s">
        <v>148</v>
      </c>
      <c r="AV1280" s="13" t="s">
        <v>81</v>
      </c>
      <c r="AW1280" s="13" t="s">
        <v>30</v>
      </c>
      <c r="AX1280" s="13" t="s">
        <v>73</v>
      </c>
      <c r="AY1280" s="239" t="s">
        <v>140</v>
      </c>
    </row>
    <row r="1281" s="13" customFormat="1">
      <c r="A1281" s="13"/>
      <c r="B1281" s="229"/>
      <c r="C1281" s="230"/>
      <c r="D1281" s="231" t="s">
        <v>150</v>
      </c>
      <c r="E1281" s="232" t="s">
        <v>1</v>
      </c>
      <c r="F1281" s="233" t="s">
        <v>322</v>
      </c>
      <c r="G1281" s="230"/>
      <c r="H1281" s="232" t="s">
        <v>1</v>
      </c>
      <c r="I1281" s="234"/>
      <c r="J1281" s="230"/>
      <c r="K1281" s="230"/>
      <c r="L1281" s="235"/>
      <c r="M1281" s="236"/>
      <c r="N1281" s="237"/>
      <c r="O1281" s="237"/>
      <c r="P1281" s="237"/>
      <c r="Q1281" s="237"/>
      <c r="R1281" s="237"/>
      <c r="S1281" s="237"/>
      <c r="T1281" s="238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39" t="s">
        <v>150</v>
      </c>
      <c r="AU1281" s="239" t="s">
        <v>148</v>
      </c>
      <c r="AV1281" s="13" t="s">
        <v>81</v>
      </c>
      <c r="AW1281" s="13" t="s">
        <v>30</v>
      </c>
      <c r="AX1281" s="13" t="s">
        <v>73</v>
      </c>
      <c r="AY1281" s="239" t="s">
        <v>140</v>
      </c>
    </row>
    <row r="1282" s="14" customFormat="1">
      <c r="A1282" s="14"/>
      <c r="B1282" s="240"/>
      <c r="C1282" s="241"/>
      <c r="D1282" s="231" t="s">
        <v>150</v>
      </c>
      <c r="E1282" s="242" t="s">
        <v>1</v>
      </c>
      <c r="F1282" s="243" t="s">
        <v>1596</v>
      </c>
      <c r="G1282" s="241"/>
      <c r="H1282" s="244">
        <v>3.976</v>
      </c>
      <c r="I1282" s="245"/>
      <c r="J1282" s="241"/>
      <c r="K1282" s="241"/>
      <c r="L1282" s="246"/>
      <c r="M1282" s="247"/>
      <c r="N1282" s="248"/>
      <c r="O1282" s="248"/>
      <c r="P1282" s="248"/>
      <c r="Q1282" s="248"/>
      <c r="R1282" s="248"/>
      <c r="S1282" s="248"/>
      <c r="T1282" s="249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50" t="s">
        <v>150</v>
      </c>
      <c r="AU1282" s="250" t="s">
        <v>148</v>
      </c>
      <c r="AV1282" s="14" t="s">
        <v>148</v>
      </c>
      <c r="AW1282" s="14" t="s">
        <v>30</v>
      </c>
      <c r="AX1282" s="14" t="s">
        <v>73</v>
      </c>
      <c r="AY1282" s="250" t="s">
        <v>140</v>
      </c>
    </row>
    <row r="1283" s="13" customFormat="1">
      <c r="A1283" s="13"/>
      <c r="B1283" s="229"/>
      <c r="C1283" s="230"/>
      <c r="D1283" s="231" t="s">
        <v>150</v>
      </c>
      <c r="E1283" s="232" t="s">
        <v>1</v>
      </c>
      <c r="F1283" s="233" t="s">
        <v>258</v>
      </c>
      <c r="G1283" s="230"/>
      <c r="H1283" s="232" t="s">
        <v>1</v>
      </c>
      <c r="I1283" s="234"/>
      <c r="J1283" s="230"/>
      <c r="K1283" s="230"/>
      <c r="L1283" s="235"/>
      <c r="M1283" s="236"/>
      <c r="N1283" s="237"/>
      <c r="O1283" s="237"/>
      <c r="P1283" s="237"/>
      <c r="Q1283" s="237"/>
      <c r="R1283" s="237"/>
      <c r="S1283" s="237"/>
      <c r="T1283" s="238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39" t="s">
        <v>150</v>
      </c>
      <c r="AU1283" s="239" t="s">
        <v>148</v>
      </c>
      <c r="AV1283" s="13" t="s">
        <v>81</v>
      </c>
      <c r="AW1283" s="13" t="s">
        <v>30</v>
      </c>
      <c r="AX1283" s="13" t="s">
        <v>73</v>
      </c>
      <c r="AY1283" s="239" t="s">
        <v>140</v>
      </c>
    </row>
    <row r="1284" s="14" customFormat="1">
      <c r="A1284" s="14"/>
      <c r="B1284" s="240"/>
      <c r="C1284" s="241"/>
      <c r="D1284" s="231" t="s">
        <v>150</v>
      </c>
      <c r="E1284" s="242" t="s">
        <v>1</v>
      </c>
      <c r="F1284" s="243" t="s">
        <v>1597</v>
      </c>
      <c r="G1284" s="241"/>
      <c r="H1284" s="244">
        <v>6.3700000000000001</v>
      </c>
      <c r="I1284" s="245"/>
      <c r="J1284" s="241"/>
      <c r="K1284" s="241"/>
      <c r="L1284" s="246"/>
      <c r="M1284" s="247"/>
      <c r="N1284" s="248"/>
      <c r="O1284" s="248"/>
      <c r="P1284" s="248"/>
      <c r="Q1284" s="248"/>
      <c r="R1284" s="248"/>
      <c r="S1284" s="248"/>
      <c r="T1284" s="249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50" t="s">
        <v>150</v>
      </c>
      <c r="AU1284" s="250" t="s">
        <v>148</v>
      </c>
      <c r="AV1284" s="14" t="s">
        <v>148</v>
      </c>
      <c r="AW1284" s="14" t="s">
        <v>30</v>
      </c>
      <c r="AX1284" s="14" t="s">
        <v>73</v>
      </c>
      <c r="AY1284" s="250" t="s">
        <v>140</v>
      </c>
    </row>
    <row r="1285" s="15" customFormat="1">
      <c r="A1285" s="15"/>
      <c r="B1285" s="251"/>
      <c r="C1285" s="252"/>
      <c r="D1285" s="231" t="s">
        <v>150</v>
      </c>
      <c r="E1285" s="253" t="s">
        <v>1</v>
      </c>
      <c r="F1285" s="254" t="s">
        <v>153</v>
      </c>
      <c r="G1285" s="252"/>
      <c r="H1285" s="255">
        <v>10.346</v>
      </c>
      <c r="I1285" s="256"/>
      <c r="J1285" s="252"/>
      <c r="K1285" s="252"/>
      <c r="L1285" s="257"/>
      <c r="M1285" s="258"/>
      <c r="N1285" s="259"/>
      <c r="O1285" s="259"/>
      <c r="P1285" s="259"/>
      <c r="Q1285" s="259"/>
      <c r="R1285" s="259"/>
      <c r="S1285" s="259"/>
      <c r="T1285" s="260"/>
      <c r="U1285" s="15"/>
      <c r="V1285" s="15"/>
      <c r="W1285" s="15"/>
      <c r="X1285" s="15"/>
      <c r="Y1285" s="15"/>
      <c r="Z1285" s="15"/>
      <c r="AA1285" s="15"/>
      <c r="AB1285" s="15"/>
      <c r="AC1285" s="15"/>
      <c r="AD1285" s="15"/>
      <c r="AE1285" s="15"/>
      <c r="AT1285" s="261" t="s">
        <v>150</v>
      </c>
      <c r="AU1285" s="261" t="s">
        <v>148</v>
      </c>
      <c r="AV1285" s="15" t="s">
        <v>147</v>
      </c>
      <c r="AW1285" s="15" t="s">
        <v>30</v>
      </c>
      <c r="AX1285" s="15" t="s">
        <v>81</v>
      </c>
      <c r="AY1285" s="261" t="s">
        <v>140</v>
      </c>
    </row>
    <row r="1286" s="2" customFormat="1" ht="24.15" customHeight="1">
      <c r="A1286" s="38"/>
      <c r="B1286" s="39"/>
      <c r="C1286" s="215" t="s">
        <v>1598</v>
      </c>
      <c r="D1286" s="215" t="s">
        <v>143</v>
      </c>
      <c r="E1286" s="216" t="s">
        <v>1599</v>
      </c>
      <c r="F1286" s="217" t="s">
        <v>1600</v>
      </c>
      <c r="G1286" s="218" t="s">
        <v>190</v>
      </c>
      <c r="H1286" s="219">
        <v>10.346</v>
      </c>
      <c r="I1286" s="220"/>
      <c r="J1286" s="221">
        <f>ROUND(I1286*H1286,2)</f>
        <v>0</v>
      </c>
      <c r="K1286" s="222"/>
      <c r="L1286" s="44"/>
      <c r="M1286" s="223" t="s">
        <v>1</v>
      </c>
      <c r="N1286" s="224" t="s">
        <v>39</v>
      </c>
      <c r="O1286" s="91"/>
      <c r="P1286" s="225">
        <f>O1286*H1286</f>
        <v>0</v>
      </c>
      <c r="Q1286" s="225">
        <v>2.0000000000000002E-05</v>
      </c>
      <c r="R1286" s="225">
        <f>Q1286*H1286</f>
        <v>0.00020692000000000003</v>
      </c>
      <c r="S1286" s="225">
        <v>0</v>
      </c>
      <c r="T1286" s="226">
        <f>S1286*H1286</f>
        <v>0</v>
      </c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R1286" s="227" t="s">
        <v>447</v>
      </c>
      <c r="AT1286" s="227" t="s">
        <v>143</v>
      </c>
      <c r="AU1286" s="227" t="s">
        <v>148</v>
      </c>
      <c r="AY1286" s="17" t="s">
        <v>140</v>
      </c>
      <c r="BE1286" s="228">
        <f>IF(N1286="základní",J1286,0)</f>
        <v>0</v>
      </c>
      <c r="BF1286" s="228">
        <f>IF(N1286="snížená",J1286,0)</f>
        <v>0</v>
      </c>
      <c r="BG1286" s="228">
        <f>IF(N1286="zákl. přenesená",J1286,0)</f>
        <v>0</v>
      </c>
      <c r="BH1286" s="228">
        <f>IF(N1286="sníž. přenesená",J1286,0)</f>
        <v>0</v>
      </c>
      <c r="BI1286" s="228">
        <f>IF(N1286="nulová",J1286,0)</f>
        <v>0</v>
      </c>
      <c r="BJ1286" s="17" t="s">
        <v>148</v>
      </c>
      <c r="BK1286" s="228">
        <f>ROUND(I1286*H1286,2)</f>
        <v>0</v>
      </c>
      <c r="BL1286" s="17" t="s">
        <v>447</v>
      </c>
      <c r="BM1286" s="227" t="s">
        <v>1601</v>
      </c>
    </row>
    <row r="1287" s="13" customFormat="1">
      <c r="A1287" s="13"/>
      <c r="B1287" s="229"/>
      <c r="C1287" s="230"/>
      <c r="D1287" s="231" t="s">
        <v>150</v>
      </c>
      <c r="E1287" s="232" t="s">
        <v>1</v>
      </c>
      <c r="F1287" s="233" t="s">
        <v>1595</v>
      </c>
      <c r="G1287" s="230"/>
      <c r="H1287" s="232" t="s">
        <v>1</v>
      </c>
      <c r="I1287" s="234"/>
      <c r="J1287" s="230"/>
      <c r="K1287" s="230"/>
      <c r="L1287" s="235"/>
      <c r="M1287" s="236"/>
      <c r="N1287" s="237"/>
      <c r="O1287" s="237"/>
      <c r="P1287" s="237"/>
      <c r="Q1287" s="237"/>
      <c r="R1287" s="237"/>
      <c r="S1287" s="237"/>
      <c r="T1287" s="238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39" t="s">
        <v>150</v>
      </c>
      <c r="AU1287" s="239" t="s">
        <v>148</v>
      </c>
      <c r="AV1287" s="13" t="s">
        <v>81</v>
      </c>
      <c r="AW1287" s="13" t="s">
        <v>30</v>
      </c>
      <c r="AX1287" s="13" t="s">
        <v>73</v>
      </c>
      <c r="AY1287" s="239" t="s">
        <v>140</v>
      </c>
    </row>
    <row r="1288" s="13" customFormat="1">
      <c r="A1288" s="13"/>
      <c r="B1288" s="229"/>
      <c r="C1288" s="230"/>
      <c r="D1288" s="231" t="s">
        <v>150</v>
      </c>
      <c r="E1288" s="232" t="s">
        <v>1</v>
      </c>
      <c r="F1288" s="233" t="s">
        <v>322</v>
      </c>
      <c r="G1288" s="230"/>
      <c r="H1288" s="232" t="s">
        <v>1</v>
      </c>
      <c r="I1288" s="234"/>
      <c r="J1288" s="230"/>
      <c r="K1288" s="230"/>
      <c r="L1288" s="235"/>
      <c r="M1288" s="236"/>
      <c r="N1288" s="237"/>
      <c r="O1288" s="237"/>
      <c r="P1288" s="237"/>
      <c r="Q1288" s="237"/>
      <c r="R1288" s="237"/>
      <c r="S1288" s="237"/>
      <c r="T1288" s="238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39" t="s">
        <v>150</v>
      </c>
      <c r="AU1288" s="239" t="s">
        <v>148</v>
      </c>
      <c r="AV1288" s="13" t="s">
        <v>81</v>
      </c>
      <c r="AW1288" s="13" t="s">
        <v>30</v>
      </c>
      <c r="AX1288" s="13" t="s">
        <v>73</v>
      </c>
      <c r="AY1288" s="239" t="s">
        <v>140</v>
      </c>
    </row>
    <row r="1289" s="14" customFormat="1">
      <c r="A1289" s="14"/>
      <c r="B1289" s="240"/>
      <c r="C1289" s="241"/>
      <c r="D1289" s="231" t="s">
        <v>150</v>
      </c>
      <c r="E1289" s="242" t="s">
        <v>1</v>
      </c>
      <c r="F1289" s="243" t="s">
        <v>1596</v>
      </c>
      <c r="G1289" s="241"/>
      <c r="H1289" s="244">
        <v>3.976</v>
      </c>
      <c r="I1289" s="245"/>
      <c r="J1289" s="241"/>
      <c r="K1289" s="241"/>
      <c r="L1289" s="246"/>
      <c r="M1289" s="247"/>
      <c r="N1289" s="248"/>
      <c r="O1289" s="248"/>
      <c r="P1289" s="248"/>
      <c r="Q1289" s="248"/>
      <c r="R1289" s="248"/>
      <c r="S1289" s="248"/>
      <c r="T1289" s="249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50" t="s">
        <v>150</v>
      </c>
      <c r="AU1289" s="250" t="s">
        <v>148</v>
      </c>
      <c r="AV1289" s="14" t="s">
        <v>148</v>
      </c>
      <c r="AW1289" s="14" t="s">
        <v>30</v>
      </c>
      <c r="AX1289" s="14" t="s">
        <v>73</v>
      </c>
      <c r="AY1289" s="250" t="s">
        <v>140</v>
      </c>
    </row>
    <row r="1290" s="13" customFormat="1">
      <c r="A1290" s="13"/>
      <c r="B1290" s="229"/>
      <c r="C1290" s="230"/>
      <c r="D1290" s="231" t="s">
        <v>150</v>
      </c>
      <c r="E1290" s="232" t="s">
        <v>1</v>
      </c>
      <c r="F1290" s="233" t="s">
        <v>258</v>
      </c>
      <c r="G1290" s="230"/>
      <c r="H1290" s="232" t="s">
        <v>1</v>
      </c>
      <c r="I1290" s="234"/>
      <c r="J1290" s="230"/>
      <c r="K1290" s="230"/>
      <c r="L1290" s="235"/>
      <c r="M1290" s="236"/>
      <c r="N1290" s="237"/>
      <c r="O1290" s="237"/>
      <c r="P1290" s="237"/>
      <c r="Q1290" s="237"/>
      <c r="R1290" s="237"/>
      <c r="S1290" s="237"/>
      <c r="T1290" s="238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39" t="s">
        <v>150</v>
      </c>
      <c r="AU1290" s="239" t="s">
        <v>148</v>
      </c>
      <c r="AV1290" s="13" t="s">
        <v>81</v>
      </c>
      <c r="AW1290" s="13" t="s">
        <v>30</v>
      </c>
      <c r="AX1290" s="13" t="s">
        <v>73</v>
      </c>
      <c r="AY1290" s="239" t="s">
        <v>140</v>
      </c>
    </row>
    <row r="1291" s="14" customFormat="1">
      <c r="A1291" s="14"/>
      <c r="B1291" s="240"/>
      <c r="C1291" s="241"/>
      <c r="D1291" s="231" t="s">
        <v>150</v>
      </c>
      <c r="E1291" s="242" t="s">
        <v>1</v>
      </c>
      <c r="F1291" s="243" t="s">
        <v>1597</v>
      </c>
      <c r="G1291" s="241"/>
      <c r="H1291" s="244">
        <v>6.3700000000000001</v>
      </c>
      <c r="I1291" s="245"/>
      <c r="J1291" s="241"/>
      <c r="K1291" s="241"/>
      <c r="L1291" s="246"/>
      <c r="M1291" s="247"/>
      <c r="N1291" s="248"/>
      <c r="O1291" s="248"/>
      <c r="P1291" s="248"/>
      <c r="Q1291" s="248"/>
      <c r="R1291" s="248"/>
      <c r="S1291" s="248"/>
      <c r="T1291" s="249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50" t="s">
        <v>150</v>
      </c>
      <c r="AU1291" s="250" t="s">
        <v>148</v>
      </c>
      <c r="AV1291" s="14" t="s">
        <v>148</v>
      </c>
      <c r="AW1291" s="14" t="s">
        <v>30</v>
      </c>
      <c r="AX1291" s="14" t="s">
        <v>73</v>
      </c>
      <c r="AY1291" s="250" t="s">
        <v>140</v>
      </c>
    </row>
    <row r="1292" s="15" customFormat="1">
      <c r="A1292" s="15"/>
      <c r="B1292" s="251"/>
      <c r="C1292" s="252"/>
      <c r="D1292" s="231" t="s">
        <v>150</v>
      </c>
      <c r="E1292" s="253" t="s">
        <v>1</v>
      </c>
      <c r="F1292" s="254" t="s">
        <v>153</v>
      </c>
      <c r="G1292" s="252"/>
      <c r="H1292" s="255">
        <v>10.346</v>
      </c>
      <c r="I1292" s="256"/>
      <c r="J1292" s="252"/>
      <c r="K1292" s="252"/>
      <c r="L1292" s="257"/>
      <c r="M1292" s="258"/>
      <c r="N1292" s="259"/>
      <c r="O1292" s="259"/>
      <c r="P1292" s="259"/>
      <c r="Q1292" s="259"/>
      <c r="R1292" s="259"/>
      <c r="S1292" s="259"/>
      <c r="T1292" s="260"/>
      <c r="U1292" s="15"/>
      <c r="V1292" s="15"/>
      <c r="W1292" s="15"/>
      <c r="X1292" s="15"/>
      <c r="Y1292" s="15"/>
      <c r="Z1292" s="15"/>
      <c r="AA1292" s="15"/>
      <c r="AB1292" s="15"/>
      <c r="AC1292" s="15"/>
      <c r="AD1292" s="15"/>
      <c r="AE1292" s="15"/>
      <c r="AT1292" s="261" t="s">
        <v>150</v>
      </c>
      <c r="AU1292" s="261" t="s">
        <v>148</v>
      </c>
      <c r="AV1292" s="15" t="s">
        <v>147</v>
      </c>
      <c r="AW1292" s="15" t="s">
        <v>30</v>
      </c>
      <c r="AX1292" s="15" t="s">
        <v>81</v>
      </c>
      <c r="AY1292" s="261" t="s">
        <v>140</v>
      </c>
    </row>
    <row r="1293" s="2" customFormat="1" ht="16.5" customHeight="1">
      <c r="A1293" s="38"/>
      <c r="B1293" s="39"/>
      <c r="C1293" s="215" t="s">
        <v>1602</v>
      </c>
      <c r="D1293" s="215" t="s">
        <v>143</v>
      </c>
      <c r="E1293" s="216" t="s">
        <v>1603</v>
      </c>
      <c r="F1293" s="217" t="s">
        <v>1604</v>
      </c>
      <c r="G1293" s="218" t="s">
        <v>162</v>
      </c>
      <c r="H1293" s="219">
        <v>1</v>
      </c>
      <c r="I1293" s="220"/>
      <c r="J1293" s="221">
        <f>ROUND(I1293*H1293,2)</f>
        <v>0</v>
      </c>
      <c r="K1293" s="222"/>
      <c r="L1293" s="44"/>
      <c r="M1293" s="223" t="s">
        <v>1</v>
      </c>
      <c r="N1293" s="224" t="s">
        <v>39</v>
      </c>
      <c r="O1293" s="91"/>
      <c r="P1293" s="225">
        <f>O1293*H1293</f>
        <v>0</v>
      </c>
      <c r="Q1293" s="225">
        <v>0.00018000000000000001</v>
      </c>
      <c r="R1293" s="225">
        <f>Q1293*H1293</f>
        <v>0.00018000000000000001</v>
      </c>
      <c r="S1293" s="225">
        <v>0</v>
      </c>
      <c r="T1293" s="226">
        <f>S1293*H1293</f>
        <v>0</v>
      </c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R1293" s="227" t="s">
        <v>447</v>
      </c>
      <c r="AT1293" s="227" t="s">
        <v>143</v>
      </c>
      <c r="AU1293" s="227" t="s">
        <v>148</v>
      </c>
      <c r="AY1293" s="17" t="s">
        <v>140</v>
      </c>
      <c r="BE1293" s="228">
        <f>IF(N1293="základní",J1293,0)</f>
        <v>0</v>
      </c>
      <c r="BF1293" s="228">
        <f>IF(N1293="snížená",J1293,0)</f>
        <v>0</v>
      </c>
      <c r="BG1293" s="228">
        <f>IF(N1293="zákl. přenesená",J1293,0)</f>
        <v>0</v>
      </c>
      <c r="BH1293" s="228">
        <f>IF(N1293="sníž. přenesená",J1293,0)</f>
        <v>0</v>
      </c>
      <c r="BI1293" s="228">
        <f>IF(N1293="nulová",J1293,0)</f>
        <v>0</v>
      </c>
      <c r="BJ1293" s="17" t="s">
        <v>148</v>
      </c>
      <c r="BK1293" s="228">
        <f>ROUND(I1293*H1293,2)</f>
        <v>0</v>
      </c>
      <c r="BL1293" s="17" t="s">
        <v>447</v>
      </c>
      <c r="BM1293" s="227" t="s">
        <v>1605</v>
      </c>
    </row>
    <row r="1294" s="13" customFormat="1">
      <c r="A1294" s="13"/>
      <c r="B1294" s="229"/>
      <c r="C1294" s="230"/>
      <c r="D1294" s="231" t="s">
        <v>150</v>
      </c>
      <c r="E1294" s="232" t="s">
        <v>1</v>
      </c>
      <c r="F1294" s="233" t="s">
        <v>1606</v>
      </c>
      <c r="G1294" s="230"/>
      <c r="H1294" s="232" t="s">
        <v>1</v>
      </c>
      <c r="I1294" s="234"/>
      <c r="J1294" s="230"/>
      <c r="K1294" s="230"/>
      <c r="L1294" s="235"/>
      <c r="M1294" s="236"/>
      <c r="N1294" s="237"/>
      <c r="O1294" s="237"/>
      <c r="P1294" s="237"/>
      <c r="Q1294" s="237"/>
      <c r="R1294" s="237"/>
      <c r="S1294" s="237"/>
      <c r="T1294" s="238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39" t="s">
        <v>150</v>
      </c>
      <c r="AU1294" s="239" t="s">
        <v>148</v>
      </c>
      <c r="AV1294" s="13" t="s">
        <v>81</v>
      </c>
      <c r="AW1294" s="13" t="s">
        <v>30</v>
      </c>
      <c r="AX1294" s="13" t="s">
        <v>73</v>
      </c>
      <c r="AY1294" s="239" t="s">
        <v>140</v>
      </c>
    </row>
    <row r="1295" s="14" customFormat="1">
      <c r="A1295" s="14"/>
      <c r="B1295" s="240"/>
      <c r="C1295" s="241"/>
      <c r="D1295" s="231" t="s">
        <v>150</v>
      </c>
      <c r="E1295" s="242" t="s">
        <v>1</v>
      </c>
      <c r="F1295" s="243" t="s">
        <v>81</v>
      </c>
      <c r="G1295" s="241"/>
      <c r="H1295" s="244">
        <v>1</v>
      </c>
      <c r="I1295" s="245"/>
      <c r="J1295" s="241"/>
      <c r="K1295" s="241"/>
      <c r="L1295" s="246"/>
      <c r="M1295" s="247"/>
      <c r="N1295" s="248"/>
      <c r="O1295" s="248"/>
      <c r="P1295" s="248"/>
      <c r="Q1295" s="248"/>
      <c r="R1295" s="248"/>
      <c r="S1295" s="248"/>
      <c r="T1295" s="249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50" t="s">
        <v>150</v>
      </c>
      <c r="AU1295" s="250" t="s">
        <v>148</v>
      </c>
      <c r="AV1295" s="14" t="s">
        <v>148</v>
      </c>
      <c r="AW1295" s="14" t="s">
        <v>30</v>
      </c>
      <c r="AX1295" s="14" t="s">
        <v>81</v>
      </c>
      <c r="AY1295" s="250" t="s">
        <v>140</v>
      </c>
    </row>
    <row r="1296" s="2" customFormat="1" ht="24.15" customHeight="1">
      <c r="A1296" s="38"/>
      <c r="B1296" s="39"/>
      <c r="C1296" s="215" t="s">
        <v>1607</v>
      </c>
      <c r="D1296" s="215" t="s">
        <v>143</v>
      </c>
      <c r="E1296" s="216" t="s">
        <v>1608</v>
      </c>
      <c r="F1296" s="217" t="s">
        <v>1609</v>
      </c>
      <c r="G1296" s="218" t="s">
        <v>168</v>
      </c>
      <c r="H1296" s="219">
        <v>3.4209999999999998</v>
      </c>
      <c r="I1296" s="220"/>
      <c r="J1296" s="221">
        <f>ROUND(I1296*H1296,2)</f>
        <v>0</v>
      </c>
      <c r="K1296" s="222"/>
      <c r="L1296" s="44"/>
      <c r="M1296" s="223" t="s">
        <v>1</v>
      </c>
      <c r="N1296" s="224" t="s">
        <v>39</v>
      </c>
      <c r="O1296" s="91"/>
      <c r="P1296" s="225">
        <f>O1296*H1296</f>
        <v>0</v>
      </c>
      <c r="Q1296" s="225">
        <v>5.0000000000000002E-05</v>
      </c>
      <c r="R1296" s="225">
        <f>Q1296*H1296</f>
        <v>0.00017105000000000001</v>
      </c>
      <c r="S1296" s="225">
        <v>0</v>
      </c>
      <c r="T1296" s="226">
        <f>S1296*H1296</f>
        <v>0</v>
      </c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R1296" s="227" t="s">
        <v>447</v>
      </c>
      <c r="AT1296" s="227" t="s">
        <v>143</v>
      </c>
      <c r="AU1296" s="227" t="s">
        <v>148</v>
      </c>
      <c r="AY1296" s="17" t="s">
        <v>140</v>
      </c>
      <c r="BE1296" s="228">
        <f>IF(N1296="základní",J1296,0)</f>
        <v>0</v>
      </c>
      <c r="BF1296" s="228">
        <f>IF(N1296="snížená",J1296,0)</f>
        <v>0</v>
      </c>
      <c r="BG1296" s="228">
        <f>IF(N1296="zákl. přenesená",J1296,0)</f>
        <v>0</v>
      </c>
      <c r="BH1296" s="228">
        <f>IF(N1296="sníž. přenesená",J1296,0)</f>
        <v>0</v>
      </c>
      <c r="BI1296" s="228">
        <f>IF(N1296="nulová",J1296,0)</f>
        <v>0</v>
      </c>
      <c r="BJ1296" s="17" t="s">
        <v>148</v>
      </c>
      <c r="BK1296" s="228">
        <f>ROUND(I1296*H1296,2)</f>
        <v>0</v>
      </c>
      <c r="BL1296" s="17" t="s">
        <v>447</v>
      </c>
      <c r="BM1296" s="227" t="s">
        <v>1610</v>
      </c>
    </row>
    <row r="1297" s="13" customFormat="1">
      <c r="A1297" s="13"/>
      <c r="B1297" s="229"/>
      <c r="C1297" s="230"/>
      <c r="D1297" s="231" t="s">
        <v>150</v>
      </c>
      <c r="E1297" s="232" t="s">
        <v>1</v>
      </c>
      <c r="F1297" s="233" t="s">
        <v>322</v>
      </c>
      <c r="G1297" s="230"/>
      <c r="H1297" s="232" t="s">
        <v>1</v>
      </c>
      <c r="I1297" s="234"/>
      <c r="J1297" s="230"/>
      <c r="K1297" s="230"/>
      <c r="L1297" s="235"/>
      <c r="M1297" s="236"/>
      <c r="N1297" s="237"/>
      <c r="O1297" s="237"/>
      <c r="P1297" s="237"/>
      <c r="Q1297" s="237"/>
      <c r="R1297" s="237"/>
      <c r="S1297" s="237"/>
      <c r="T1297" s="238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39" t="s">
        <v>150</v>
      </c>
      <c r="AU1297" s="239" t="s">
        <v>148</v>
      </c>
      <c r="AV1297" s="13" t="s">
        <v>81</v>
      </c>
      <c r="AW1297" s="13" t="s">
        <v>30</v>
      </c>
      <c r="AX1297" s="13" t="s">
        <v>73</v>
      </c>
      <c r="AY1297" s="239" t="s">
        <v>140</v>
      </c>
    </row>
    <row r="1298" s="14" customFormat="1">
      <c r="A1298" s="14"/>
      <c r="B1298" s="240"/>
      <c r="C1298" s="241"/>
      <c r="D1298" s="231" t="s">
        <v>150</v>
      </c>
      <c r="E1298" s="242" t="s">
        <v>1</v>
      </c>
      <c r="F1298" s="243" t="s">
        <v>1567</v>
      </c>
      <c r="G1298" s="241"/>
      <c r="H1298" s="244">
        <v>0.96999999999999997</v>
      </c>
      <c r="I1298" s="245"/>
      <c r="J1298" s="241"/>
      <c r="K1298" s="241"/>
      <c r="L1298" s="246"/>
      <c r="M1298" s="247"/>
      <c r="N1298" s="248"/>
      <c r="O1298" s="248"/>
      <c r="P1298" s="248"/>
      <c r="Q1298" s="248"/>
      <c r="R1298" s="248"/>
      <c r="S1298" s="248"/>
      <c r="T1298" s="249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50" t="s">
        <v>150</v>
      </c>
      <c r="AU1298" s="250" t="s">
        <v>148</v>
      </c>
      <c r="AV1298" s="14" t="s">
        <v>148</v>
      </c>
      <c r="AW1298" s="14" t="s">
        <v>30</v>
      </c>
      <c r="AX1298" s="14" t="s">
        <v>73</v>
      </c>
      <c r="AY1298" s="250" t="s">
        <v>140</v>
      </c>
    </row>
    <row r="1299" s="13" customFormat="1">
      <c r="A1299" s="13"/>
      <c r="B1299" s="229"/>
      <c r="C1299" s="230"/>
      <c r="D1299" s="231" t="s">
        <v>150</v>
      </c>
      <c r="E1299" s="232" t="s">
        <v>1</v>
      </c>
      <c r="F1299" s="233" t="s">
        <v>258</v>
      </c>
      <c r="G1299" s="230"/>
      <c r="H1299" s="232" t="s">
        <v>1</v>
      </c>
      <c r="I1299" s="234"/>
      <c r="J1299" s="230"/>
      <c r="K1299" s="230"/>
      <c r="L1299" s="235"/>
      <c r="M1299" s="236"/>
      <c r="N1299" s="237"/>
      <c r="O1299" s="237"/>
      <c r="P1299" s="237"/>
      <c r="Q1299" s="237"/>
      <c r="R1299" s="237"/>
      <c r="S1299" s="237"/>
      <c r="T1299" s="238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39" t="s">
        <v>150</v>
      </c>
      <c r="AU1299" s="239" t="s">
        <v>148</v>
      </c>
      <c r="AV1299" s="13" t="s">
        <v>81</v>
      </c>
      <c r="AW1299" s="13" t="s">
        <v>30</v>
      </c>
      <c r="AX1299" s="13" t="s">
        <v>73</v>
      </c>
      <c r="AY1299" s="239" t="s">
        <v>140</v>
      </c>
    </row>
    <row r="1300" s="14" customFormat="1">
      <c r="A1300" s="14"/>
      <c r="B1300" s="240"/>
      <c r="C1300" s="241"/>
      <c r="D1300" s="231" t="s">
        <v>150</v>
      </c>
      <c r="E1300" s="242" t="s">
        <v>1</v>
      </c>
      <c r="F1300" s="243" t="s">
        <v>1568</v>
      </c>
      <c r="G1300" s="241"/>
      <c r="H1300" s="244">
        <v>2.4510000000000001</v>
      </c>
      <c r="I1300" s="245"/>
      <c r="J1300" s="241"/>
      <c r="K1300" s="241"/>
      <c r="L1300" s="246"/>
      <c r="M1300" s="247"/>
      <c r="N1300" s="248"/>
      <c r="O1300" s="248"/>
      <c r="P1300" s="248"/>
      <c r="Q1300" s="248"/>
      <c r="R1300" s="248"/>
      <c r="S1300" s="248"/>
      <c r="T1300" s="249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50" t="s">
        <v>150</v>
      </c>
      <c r="AU1300" s="250" t="s">
        <v>148</v>
      </c>
      <c r="AV1300" s="14" t="s">
        <v>148</v>
      </c>
      <c r="AW1300" s="14" t="s">
        <v>30</v>
      </c>
      <c r="AX1300" s="14" t="s">
        <v>73</v>
      </c>
      <c r="AY1300" s="250" t="s">
        <v>140</v>
      </c>
    </row>
    <row r="1301" s="15" customFormat="1">
      <c r="A1301" s="15"/>
      <c r="B1301" s="251"/>
      <c r="C1301" s="252"/>
      <c r="D1301" s="231" t="s">
        <v>150</v>
      </c>
      <c r="E1301" s="253" t="s">
        <v>1</v>
      </c>
      <c r="F1301" s="254" t="s">
        <v>153</v>
      </c>
      <c r="G1301" s="252"/>
      <c r="H1301" s="255">
        <v>3.4209999999999998</v>
      </c>
      <c r="I1301" s="256"/>
      <c r="J1301" s="252"/>
      <c r="K1301" s="252"/>
      <c r="L1301" s="257"/>
      <c r="M1301" s="258"/>
      <c r="N1301" s="259"/>
      <c r="O1301" s="259"/>
      <c r="P1301" s="259"/>
      <c r="Q1301" s="259"/>
      <c r="R1301" s="259"/>
      <c r="S1301" s="259"/>
      <c r="T1301" s="260"/>
      <c r="U1301" s="15"/>
      <c r="V1301" s="15"/>
      <c r="W1301" s="15"/>
      <c r="X1301" s="15"/>
      <c r="Y1301" s="15"/>
      <c r="Z1301" s="15"/>
      <c r="AA1301" s="15"/>
      <c r="AB1301" s="15"/>
      <c r="AC1301" s="15"/>
      <c r="AD1301" s="15"/>
      <c r="AE1301" s="15"/>
      <c r="AT1301" s="261" t="s">
        <v>150</v>
      </c>
      <c r="AU1301" s="261" t="s">
        <v>148</v>
      </c>
      <c r="AV1301" s="15" t="s">
        <v>147</v>
      </c>
      <c r="AW1301" s="15" t="s">
        <v>30</v>
      </c>
      <c r="AX1301" s="15" t="s">
        <v>81</v>
      </c>
      <c r="AY1301" s="261" t="s">
        <v>140</v>
      </c>
    </row>
    <row r="1302" s="2" customFormat="1" ht="24.15" customHeight="1">
      <c r="A1302" s="38"/>
      <c r="B1302" s="39"/>
      <c r="C1302" s="215" t="s">
        <v>1611</v>
      </c>
      <c r="D1302" s="215" t="s">
        <v>143</v>
      </c>
      <c r="E1302" s="216" t="s">
        <v>1612</v>
      </c>
      <c r="F1302" s="217" t="s">
        <v>1613</v>
      </c>
      <c r="G1302" s="218" t="s">
        <v>146</v>
      </c>
      <c r="H1302" s="219">
        <v>0.17299999999999999</v>
      </c>
      <c r="I1302" s="220"/>
      <c r="J1302" s="221">
        <f>ROUND(I1302*H1302,2)</f>
        <v>0</v>
      </c>
      <c r="K1302" s="222"/>
      <c r="L1302" s="44"/>
      <c r="M1302" s="223" t="s">
        <v>1</v>
      </c>
      <c r="N1302" s="224" t="s">
        <v>39</v>
      </c>
      <c r="O1302" s="91"/>
      <c r="P1302" s="225">
        <f>O1302*H1302</f>
        <v>0</v>
      </c>
      <c r="Q1302" s="225">
        <v>0</v>
      </c>
      <c r="R1302" s="225">
        <f>Q1302*H1302</f>
        <v>0</v>
      </c>
      <c r="S1302" s="225">
        <v>0</v>
      </c>
      <c r="T1302" s="226">
        <f>S1302*H1302</f>
        <v>0</v>
      </c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R1302" s="227" t="s">
        <v>447</v>
      </c>
      <c r="AT1302" s="227" t="s">
        <v>143</v>
      </c>
      <c r="AU1302" s="227" t="s">
        <v>148</v>
      </c>
      <c r="AY1302" s="17" t="s">
        <v>140</v>
      </c>
      <c r="BE1302" s="228">
        <f>IF(N1302="základní",J1302,0)</f>
        <v>0</v>
      </c>
      <c r="BF1302" s="228">
        <f>IF(N1302="snížená",J1302,0)</f>
        <v>0</v>
      </c>
      <c r="BG1302" s="228">
        <f>IF(N1302="zákl. přenesená",J1302,0)</f>
        <v>0</v>
      </c>
      <c r="BH1302" s="228">
        <f>IF(N1302="sníž. přenesená",J1302,0)</f>
        <v>0</v>
      </c>
      <c r="BI1302" s="228">
        <f>IF(N1302="nulová",J1302,0)</f>
        <v>0</v>
      </c>
      <c r="BJ1302" s="17" t="s">
        <v>148</v>
      </c>
      <c r="BK1302" s="228">
        <f>ROUND(I1302*H1302,2)</f>
        <v>0</v>
      </c>
      <c r="BL1302" s="17" t="s">
        <v>447</v>
      </c>
      <c r="BM1302" s="227" t="s">
        <v>1614</v>
      </c>
    </row>
    <row r="1303" s="2" customFormat="1" ht="33" customHeight="1">
      <c r="A1303" s="38"/>
      <c r="B1303" s="39"/>
      <c r="C1303" s="215" t="s">
        <v>1615</v>
      </c>
      <c r="D1303" s="215" t="s">
        <v>143</v>
      </c>
      <c r="E1303" s="216" t="s">
        <v>1616</v>
      </c>
      <c r="F1303" s="217" t="s">
        <v>1617</v>
      </c>
      <c r="G1303" s="218" t="s">
        <v>146</v>
      </c>
      <c r="H1303" s="219">
        <v>0.34599999999999997</v>
      </c>
      <c r="I1303" s="220"/>
      <c r="J1303" s="221">
        <f>ROUND(I1303*H1303,2)</f>
        <v>0</v>
      </c>
      <c r="K1303" s="222"/>
      <c r="L1303" s="44"/>
      <c r="M1303" s="223" t="s">
        <v>1</v>
      </c>
      <c r="N1303" s="224" t="s">
        <v>39</v>
      </c>
      <c r="O1303" s="91"/>
      <c r="P1303" s="225">
        <f>O1303*H1303</f>
        <v>0</v>
      </c>
      <c r="Q1303" s="225">
        <v>0</v>
      </c>
      <c r="R1303" s="225">
        <f>Q1303*H1303</f>
        <v>0</v>
      </c>
      <c r="S1303" s="225">
        <v>0</v>
      </c>
      <c r="T1303" s="226">
        <f>S1303*H1303</f>
        <v>0</v>
      </c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R1303" s="227" t="s">
        <v>447</v>
      </c>
      <c r="AT1303" s="227" t="s">
        <v>143</v>
      </c>
      <c r="AU1303" s="227" t="s">
        <v>148</v>
      </c>
      <c r="AY1303" s="17" t="s">
        <v>140</v>
      </c>
      <c r="BE1303" s="228">
        <f>IF(N1303="základní",J1303,0)</f>
        <v>0</v>
      </c>
      <c r="BF1303" s="228">
        <f>IF(N1303="snížená",J1303,0)</f>
        <v>0</v>
      </c>
      <c r="BG1303" s="228">
        <f>IF(N1303="zákl. přenesená",J1303,0)</f>
        <v>0</v>
      </c>
      <c r="BH1303" s="228">
        <f>IF(N1303="sníž. přenesená",J1303,0)</f>
        <v>0</v>
      </c>
      <c r="BI1303" s="228">
        <f>IF(N1303="nulová",J1303,0)</f>
        <v>0</v>
      </c>
      <c r="BJ1303" s="17" t="s">
        <v>148</v>
      </c>
      <c r="BK1303" s="228">
        <f>ROUND(I1303*H1303,2)</f>
        <v>0</v>
      </c>
      <c r="BL1303" s="17" t="s">
        <v>447</v>
      </c>
      <c r="BM1303" s="227" t="s">
        <v>1618</v>
      </c>
    </row>
    <row r="1304" s="14" customFormat="1">
      <c r="A1304" s="14"/>
      <c r="B1304" s="240"/>
      <c r="C1304" s="241"/>
      <c r="D1304" s="231" t="s">
        <v>150</v>
      </c>
      <c r="E1304" s="241"/>
      <c r="F1304" s="243" t="s">
        <v>1619</v>
      </c>
      <c r="G1304" s="241"/>
      <c r="H1304" s="244">
        <v>0.34599999999999997</v>
      </c>
      <c r="I1304" s="245"/>
      <c r="J1304" s="241"/>
      <c r="K1304" s="241"/>
      <c r="L1304" s="246"/>
      <c r="M1304" s="247"/>
      <c r="N1304" s="248"/>
      <c r="O1304" s="248"/>
      <c r="P1304" s="248"/>
      <c r="Q1304" s="248"/>
      <c r="R1304" s="248"/>
      <c r="S1304" s="248"/>
      <c r="T1304" s="249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50" t="s">
        <v>150</v>
      </c>
      <c r="AU1304" s="250" t="s">
        <v>148</v>
      </c>
      <c r="AV1304" s="14" t="s">
        <v>148</v>
      </c>
      <c r="AW1304" s="14" t="s">
        <v>4</v>
      </c>
      <c r="AX1304" s="14" t="s">
        <v>81</v>
      </c>
      <c r="AY1304" s="250" t="s">
        <v>140</v>
      </c>
    </row>
    <row r="1305" s="12" customFormat="1" ht="22.8" customHeight="1">
      <c r="A1305" s="12"/>
      <c r="B1305" s="199"/>
      <c r="C1305" s="200"/>
      <c r="D1305" s="201" t="s">
        <v>72</v>
      </c>
      <c r="E1305" s="213" t="s">
        <v>1620</v>
      </c>
      <c r="F1305" s="213" t="s">
        <v>1621</v>
      </c>
      <c r="G1305" s="200"/>
      <c r="H1305" s="200"/>
      <c r="I1305" s="203"/>
      <c r="J1305" s="214">
        <f>BK1305</f>
        <v>0</v>
      </c>
      <c r="K1305" s="200"/>
      <c r="L1305" s="205"/>
      <c r="M1305" s="206"/>
      <c r="N1305" s="207"/>
      <c r="O1305" s="207"/>
      <c r="P1305" s="208">
        <f>SUM(P1306:P1330)</f>
        <v>0</v>
      </c>
      <c r="Q1305" s="207"/>
      <c r="R1305" s="208">
        <f>SUM(R1306:R1330)</f>
        <v>0.011766759999999999</v>
      </c>
      <c r="S1305" s="207"/>
      <c r="T1305" s="209">
        <f>SUM(T1306:T1330)</f>
        <v>0</v>
      </c>
      <c r="U1305" s="12"/>
      <c r="V1305" s="12"/>
      <c r="W1305" s="12"/>
      <c r="X1305" s="12"/>
      <c r="Y1305" s="12"/>
      <c r="Z1305" s="12"/>
      <c r="AA1305" s="12"/>
      <c r="AB1305" s="12"/>
      <c r="AC1305" s="12"/>
      <c r="AD1305" s="12"/>
      <c r="AE1305" s="12"/>
      <c r="AR1305" s="210" t="s">
        <v>148</v>
      </c>
      <c r="AT1305" s="211" t="s">
        <v>72</v>
      </c>
      <c r="AU1305" s="211" t="s">
        <v>81</v>
      </c>
      <c r="AY1305" s="210" t="s">
        <v>140</v>
      </c>
      <c r="BK1305" s="212">
        <f>SUM(BK1306:BK1330)</f>
        <v>0</v>
      </c>
    </row>
    <row r="1306" s="2" customFormat="1" ht="24.15" customHeight="1">
      <c r="A1306" s="38"/>
      <c r="B1306" s="39"/>
      <c r="C1306" s="215" t="s">
        <v>1622</v>
      </c>
      <c r="D1306" s="215" t="s">
        <v>143</v>
      </c>
      <c r="E1306" s="216" t="s">
        <v>1623</v>
      </c>
      <c r="F1306" s="217" t="s">
        <v>1624</v>
      </c>
      <c r="G1306" s="218" t="s">
        <v>190</v>
      </c>
      <c r="H1306" s="219">
        <v>45.963999999999999</v>
      </c>
      <c r="I1306" s="220"/>
      <c r="J1306" s="221">
        <f>ROUND(I1306*H1306,2)</f>
        <v>0</v>
      </c>
      <c r="K1306" s="222"/>
      <c r="L1306" s="44"/>
      <c r="M1306" s="223" t="s">
        <v>1</v>
      </c>
      <c r="N1306" s="224" t="s">
        <v>39</v>
      </c>
      <c r="O1306" s="91"/>
      <c r="P1306" s="225">
        <f>O1306*H1306</f>
        <v>0</v>
      </c>
      <c r="Q1306" s="225">
        <v>4.0000000000000003E-05</v>
      </c>
      <c r="R1306" s="225">
        <f>Q1306*H1306</f>
        <v>0.0018385600000000002</v>
      </c>
      <c r="S1306" s="225">
        <v>0</v>
      </c>
      <c r="T1306" s="226">
        <f>S1306*H1306</f>
        <v>0</v>
      </c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R1306" s="227" t="s">
        <v>447</v>
      </c>
      <c r="AT1306" s="227" t="s">
        <v>143</v>
      </c>
      <c r="AU1306" s="227" t="s">
        <v>148</v>
      </c>
      <c r="AY1306" s="17" t="s">
        <v>140</v>
      </c>
      <c r="BE1306" s="228">
        <f>IF(N1306="základní",J1306,0)</f>
        <v>0</v>
      </c>
      <c r="BF1306" s="228">
        <f>IF(N1306="snížená",J1306,0)</f>
        <v>0</v>
      </c>
      <c r="BG1306" s="228">
        <f>IF(N1306="zákl. přenesená",J1306,0)</f>
        <v>0</v>
      </c>
      <c r="BH1306" s="228">
        <f>IF(N1306="sníž. přenesená",J1306,0)</f>
        <v>0</v>
      </c>
      <c r="BI1306" s="228">
        <f>IF(N1306="nulová",J1306,0)</f>
        <v>0</v>
      </c>
      <c r="BJ1306" s="17" t="s">
        <v>148</v>
      </c>
      <c r="BK1306" s="228">
        <f>ROUND(I1306*H1306,2)</f>
        <v>0</v>
      </c>
      <c r="BL1306" s="17" t="s">
        <v>447</v>
      </c>
      <c r="BM1306" s="227" t="s">
        <v>1625</v>
      </c>
    </row>
    <row r="1307" s="13" customFormat="1">
      <c r="A1307" s="13"/>
      <c r="B1307" s="229"/>
      <c r="C1307" s="230"/>
      <c r="D1307" s="231" t="s">
        <v>150</v>
      </c>
      <c r="E1307" s="232" t="s">
        <v>1</v>
      </c>
      <c r="F1307" s="233" t="s">
        <v>1626</v>
      </c>
      <c r="G1307" s="230"/>
      <c r="H1307" s="232" t="s">
        <v>1</v>
      </c>
      <c r="I1307" s="234"/>
      <c r="J1307" s="230"/>
      <c r="K1307" s="230"/>
      <c r="L1307" s="235"/>
      <c r="M1307" s="236"/>
      <c r="N1307" s="237"/>
      <c r="O1307" s="237"/>
      <c r="P1307" s="237"/>
      <c r="Q1307" s="237"/>
      <c r="R1307" s="237"/>
      <c r="S1307" s="237"/>
      <c r="T1307" s="238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39" t="s">
        <v>150</v>
      </c>
      <c r="AU1307" s="239" t="s">
        <v>148</v>
      </c>
      <c r="AV1307" s="13" t="s">
        <v>81</v>
      </c>
      <c r="AW1307" s="13" t="s">
        <v>30</v>
      </c>
      <c r="AX1307" s="13" t="s">
        <v>73</v>
      </c>
      <c r="AY1307" s="239" t="s">
        <v>140</v>
      </c>
    </row>
    <row r="1308" s="13" customFormat="1">
      <c r="A1308" s="13"/>
      <c r="B1308" s="229"/>
      <c r="C1308" s="230"/>
      <c r="D1308" s="231" t="s">
        <v>150</v>
      </c>
      <c r="E1308" s="232" t="s">
        <v>1</v>
      </c>
      <c r="F1308" s="233" t="s">
        <v>215</v>
      </c>
      <c r="G1308" s="230"/>
      <c r="H1308" s="232" t="s">
        <v>1</v>
      </c>
      <c r="I1308" s="234"/>
      <c r="J1308" s="230"/>
      <c r="K1308" s="230"/>
      <c r="L1308" s="235"/>
      <c r="M1308" s="236"/>
      <c r="N1308" s="237"/>
      <c r="O1308" s="237"/>
      <c r="P1308" s="237"/>
      <c r="Q1308" s="237"/>
      <c r="R1308" s="237"/>
      <c r="S1308" s="237"/>
      <c r="T1308" s="238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39" t="s">
        <v>150</v>
      </c>
      <c r="AU1308" s="239" t="s">
        <v>148</v>
      </c>
      <c r="AV1308" s="13" t="s">
        <v>81</v>
      </c>
      <c r="AW1308" s="13" t="s">
        <v>30</v>
      </c>
      <c r="AX1308" s="13" t="s">
        <v>73</v>
      </c>
      <c r="AY1308" s="239" t="s">
        <v>140</v>
      </c>
    </row>
    <row r="1309" s="14" customFormat="1">
      <c r="A1309" s="14"/>
      <c r="B1309" s="240"/>
      <c r="C1309" s="241"/>
      <c r="D1309" s="231" t="s">
        <v>150</v>
      </c>
      <c r="E1309" s="242" t="s">
        <v>1</v>
      </c>
      <c r="F1309" s="243" t="s">
        <v>1627</v>
      </c>
      <c r="G1309" s="241"/>
      <c r="H1309" s="244">
        <v>10.464</v>
      </c>
      <c r="I1309" s="245"/>
      <c r="J1309" s="241"/>
      <c r="K1309" s="241"/>
      <c r="L1309" s="246"/>
      <c r="M1309" s="247"/>
      <c r="N1309" s="248"/>
      <c r="O1309" s="248"/>
      <c r="P1309" s="248"/>
      <c r="Q1309" s="248"/>
      <c r="R1309" s="248"/>
      <c r="S1309" s="248"/>
      <c r="T1309" s="249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50" t="s">
        <v>150</v>
      </c>
      <c r="AU1309" s="250" t="s">
        <v>148</v>
      </c>
      <c r="AV1309" s="14" t="s">
        <v>148</v>
      </c>
      <c r="AW1309" s="14" t="s">
        <v>30</v>
      </c>
      <c r="AX1309" s="14" t="s">
        <v>73</v>
      </c>
      <c r="AY1309" s="250" t="s">
        <v>140</v>
      </c>
    </row>
    <row r="1310" s="13" customFormat="1">
      <c r="A1310" s="13"/>
      <c r="B1310" s="229"/>
      <c r="C1310" s="230"/>
      <c r="D1310" s="231" t="s">
        <v>150</v>
      </c>
      <c r="E1310" s="232" t="s">
        <v>1</v>
      </c>
      <c r="F1310" s="233" t="s">
        <v>221</v>
      </c>
      <c r="G1310" s="230"/>
      <c r="H1310" s="232" t="s">
        <v>1</v>
      </c>
      <c r="I1310" s="234"/>
      <c r="J1310" s="230"/>
      <c r="K1310" s="230"/>
      <c r="L1310" s="235"/>
      <c r="M1310" s="236"/>
      <c r="N1310" s="237"/>
      <c r="O1310" s="237"/>
      <c r="P1310" s="237"/>
      <c r="Q1310" s="237"/>
      <c r="R1310" s="237"/>
      <c r="S1310" s="237"/>
      <c r="T1310" s="238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39" t="s">
        <v>150</v>
      </c>
      <c r="AU1310" s="239" t="s">
        <v>148</v>
      </c>
      <c r="AV1310" s="13" t="s">
        <v>81</v>
      </c>
      <c r="AW1310" s="13" t="s">
        <v>30</v>
      </c>
      <c r="AX1310" s="13" t="s">
        <v>73</v>
      </c>
      <c r="AY1310" s="239" t="s">
        <v>140</v>
      </c>
    </row>
    <row r="1311" s="14" customFormat="1">
      <c r="A1311" s="14"/>
      <c r="B1311" s="240"/>
      <c r="C1311" s="241"/>
      <c r="D1311" s="231" t="s">
        <v>150</v>
      </c>
      <c r="E1311" s="242" t="s">
        <v>1</v>
      </c>
      <c r="F1311" s="243" t="s">
        <v>1628</v>
      </c>
      <c r="G1311" s="241"/>
      <c r="H1311" s="244">
        <v>8.1419999999999995</v>
      </c>
      <c r="I1311" s="245"/>
      <c r="J1311" s="241"/>
      <c r="K1311" s="241"/>
      <c r="L1311" s="246"/>
      <c r="M1311" s="247"/>
      <c r="N1311" s="248"/>
      <c r="O1311" s="248"/>
      <c r="P1311" s="248"/>
      <c r="Q1311" s="248"/>
      <c r="R1311" s="248"/>
      <c r="S1311" s="248"/>
      <c r="T1311" s="249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50" t="s">
        <v>150</v>
      </c>
      <c r="AU1311" s="250" t="s">
        <v>148</v>
      </c>
      <c r="AV1311" s="14" t="s">
        <v>148</v>
      </c>
      <c r="AW1311" s="14" t="s">
        <v>30</v>
      </c>
      <c r="AX1311" s="14" t="s">
        <v>73</v>
      </c>
      <c r="AY1311" s="250" t="s">
        <v>140</v>
      </c>
    </row>
    <row r="1312" s="13" customFormat="1">
      <c r="A1312" s="13"/>
      <c r="B1312" s="229"/>
      <c r="C1312" s="230"/>
      <c r="D1312" s="231" t="s">
        <v>150</v>
      </c>
      <c r="E1312" s="232" t="s">
        <v>1</v>
      </c>
      <c r="F1312" s="233" t="s">
        <v>223</v>
      </c>
      <c r="G1312" s="230"/>
      <c r="H1312" s="232" t="s">
        <v>1</v>
      </c>
      <c r="I1312" s="234"/>
      <c r="J1312" s="230"/>
      <c r="K1312" s="230"/>
      <c r="L1312" s="235"/>
      <c r="M1312" s="236"/>
      <c r="N1312" s="237"/>
      <c r="O1312" s="237"/>
      <c r="P1312" s="237"/>
      <c r="Q1312" s="237"/>
      <c r="R1312" s="237"/>
      <c r="S1312" s="237"/>
      <c r="T1312" s="238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39" t="s">
        <v>150</v>
      </c>
      <c r="AU1312" s="239" t="s">
        <v>148</v>
      </c>
      <c r="AV1312" s="13" t="s">
        <v>81</v>
      </c>
      <c r="AW1312" s="13" t="s">
        <v>30</v>
      </c>
      <c r="AX1312" s="13" t="s">
        <v>73</v>
      </c>
      <c r="AY1312" s="239" t="s">
        <v>140</v>
      </c>
    </row>
    <row r="1313" s="14" customFormat="1">
      <c r="A1313" s="14"/>
      <c r="B1313" s="240"/>
      <c r="C1313" s="241"/>
      <c r="D1313" s="231" t="s">
        <v>150</v>
      </c>
      <c r="E1313" s="242" t="s">
        <v>1</v>
      </c>
      <c r="F1313" s="243" t="s">
        <v>1629</v>
      </c>
      <c r="G1313" s="241"/>
      <c r="H1313" s="244">
        <v>12.336</v>
      </c>
      <c r="I1313" s="245"/>
      <c r="J1313" s="241"/>
      <c r="K1313" s="241"/>
      <c r="L1313" s="246"/>
      <c r="M1313" s="247"/>
      <c r="N1313" s="248"/>
      <c r="O1313" s="248"/>
      <c r="P1313" s="248"/>
      <c r="Q1313" s="248"/>
      <c r="R1313" s="248"/>
      <c r="S1313" s="248"/>
      <c r="T1313" s="249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50" t="s">
        <v>150</v>
      </c>
      <c r="AU1313" s="250" t="s">
        <v>148</v>
      </c>
      <c r="AV1313" s="14" t="s">
        <v>148</v>
      </c>
      <c r="AW1313" s="14" t="s">
        <v>30</v>
      </c>
      <c r="AX1313" s="14" t="s">
        <v>73</v>
      </c>
      <c r="AY1313" s="250" t="s">
        <v>140</v>
      </c>
    </row>
    <row r="1314" s="13" customFormat="1">
      <c r="A1314" s="13"/>
      <c r="B1314" s="229"/>
      <c r="C1314" s="230"/>
      <c r="D1314" s="231" t="s">
        <v>150</v>
      </c>
      <c r="E1314" s="232" t="s">
        <v>1</v>
      </c>
      <c r="F1314" s="233" t="s">
        <v>225</v>
      </c>
      <c r="G1314" s="230"/>
      <c r="H1314" s="232" t="s">
        <v>1</v>
      </c>
      <c r="I1314" s="234"/>
      <c r="J1314" s="230"/>
      <c r="K1314" s="230"/>
      <c r="L1314" s="235"/>
      <c r="M1314" s="236"/>
      <c r="N1314" s="237"/>
      <c r="O1314" s="237"/>
      <c r="P1314" s="237"/>
      <c r="Q1314" s="237"/>
      <c r="R1314" s="237"/>
      <c r="S1314" s="237"/>
      <c r="T1314" s="238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39" t="s">
        <v>150</v>
      </c>
      <c r="AU1314" s="239" t="s">
        <v>148</v>
      </c>
      <c r="AV1314" s="13" t="s">
        <v>81</v>
      </c>
      <c r="AW1314" s="13" t="s">
        <v>30</v>
      </c>
      <c r="AX1314" s="13" t="s">
        <v>73</v>
      </c>
      <c r="AY1314" s="239" t="s">
        <v>140</v>
      </c>
    </row>
    <row r="1315" s="14" customFormat="1">
      <c r="A1315" s="14"/>
      <c r="B1315" s="240"/>
      <c r="C1315" s="241"/>
      <c r="D1315" s="231" t="s">
        <v>150</v>
      </c>
      <c r="E1315" s="242" t="s">
        <v>1</v>
      </c>
      <c r="F1315" s="243" t="s">
        <v>1630</v>
      </c>
      <c r="G1315" s="241"/>
      <c r="H1315" s="244">
        <v>15.022</v>
      </c>
      <c r="I1315" s="245"/>
      <c r="J1315" s="241"/>
      <c r="K1315" s="241"/>
      <c r="L1315" s="246"/>
      <c r="M1315" s="247"/>
      <c r="N1315" s="248"/>
      <c r="O1315" s="248"/>
      <c r="P1315" s="248"/>
      <c r="Q1315" s="248"/>
      <c r="R1315" s="248"/>
      <c r="S1315" s="248"/>
      <c r="T1315" s="249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50" t="s">
        <v>150</v>
      </c>
      <c r="AU1315" s="250" t="s">
        <v>148</v>
      </c>
      <c r="AV1315" s="14" t="s">
        <v>148</v>
      </c>
      <c r="AW1315" s="14" t="s">
        <v>30</v>
      </c>
      <c r="AX1315" s="14" t="s">
        <v>73</v>
      </c>
      <c r="AY1315" s="250" t="s">
        <v>140</v>
      </c>
    </row>
    <row r="1316" s="15" customFormat="1">
      <c r="A1316" s="15"/>
      <c r="B1316" s="251"/>
      <c r="C1316" s="252"/>
      <c r="D1316" s="231" t="s">
        <v>150</v>
      </c>
      <c r="E1316" s="253" t="s">
        <v>1</v>
      </c>
      <c r="F1316" s="254" t="s">
        <v>153</v>
      </c>
      <c r="G1316" s="252"/>
      <c r="H1316" s="255">
        <v>45.963999999999999</v>
      </c>
      <c r="I1316" s="256"/>
      <c r="J1316" s="252"/>
      <c r="K1316" s="252"/>
      <c r="L1316" s="257"/>
      <c r="M1316" s="258"/>
      <c r="N1316" s="259"/>
      <c r="O1316" s="259"/>
      <c r="P1316" s="259"/>
      <c r="Q1316" s="259"/>
      <c r="R1316" s="259"/>
      <c r="S1316" s="259"/>
      <c r="T1316" s="260"/>
      <c r="U1316" s="15"/>
      <c r="V1316" s="15"/>
      <c r="W1316" s="15"/>
      <c r="X1316" s="15"/>
      <c r="Y1316" s="15"/>
      <c r="Z1316" s="15"/>
      <c r="AA1316" s="15"/>
      <c r="AB1316" s="15"/>
      <c r="AC1316" s="15"/>
      <c r="AD1316" s="15"/>
      <c r="AE1316" s="15"/>
      <c r="AT1316" s="261" t="s">
        <v>150</v>
      </c>
      <c r="AU1316" s="261" t="s">
        <v>148</v>
      </c>
      <c r="AV1316" s="15" t="s">
        <v>147</v>
      </c>
      <c r="AW1316" s="15" t="s">
        <v>30</v>
      </c>
      <c r="AX1316" s="15" t="s">
        <v>81</v>
      </c>
      <c r="AY1316" s="261" t="s">
        <v>140</v>
      </c>
    </row>
    <row r="1317" s="2" customFormat="1" ht="16.5" customHeight="1">
      <c r="A1317" s="38"/>
      <c r="B1317" s="39"/>
      <c r="C1317" s="262" t="s">
        <v>1631</v>
      </c>
      <c r="D1317" s="262" t="s">
        <v>154</v>
      </c>
      <c r="E1317" s="263" t="s">
        <v>1632</v>
      </c>
      <c r="F1317" s="264" t="s">
        <v>1633</v>
      </c>
      <c r="G1317" s="265" t="s">
        <v>190</v>
      </c>
      <c r="H1317" s="266">
        <v>49.640999999999998</v>
      </c>
      <c r="I1317" s="267"/>
      <c r="J1317" s="268">
        <f>ROUND(I1317*H1317,2)</f>
        <v>0</v>
      </c>
      <c r="K1317" s="269"/>
      <c r="L1317" s="270"/>
      <c r="M1317" s="271" t="s">
        <v>1</v>
      </c>
      <c r="N1317" s="272" t="s">
        <v>39</v>
      </c>
      <c r="O1317" s="91"/>
      <c r="P1317" s="225">
        <f>O1317*H1317</f>
        <v>0</v>
      </c>
      <c r="Q1317" s="225">
        <v>0.00020000000000000001</v>
      </c>
      <c r="R1317" s="225">
        <f>Q1317*H1317</f>
        <v>0.0099281999999999999</v>
      </c>
      <c r="S1317" s="225">
        <v>0</v>
      </c>
      <c r="T1317" s="226">
        <f>S1317*H1317</f>
        <v>0</v>
      </c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R1317" s="227" t="s">
        <v>359</v>
      </c>
      <c r="AT1317" s="227" t="s">
        <v>154</v>
      </c>
      <c r="AU1317" s="227" t="s">
        <v>148</v>
      </c>
      <c r="AY1317" s="17" t="s">
        <v>140</v>
      </c>
      <c r="BE1317" s="228">
        <f>IF(N1317="základní",J1317,0)</f>
        <v>0</v>
      </c>
      <c r="BF1317" s="228">
        <f>IF(N1317="snížená",J1317,0)</f>
        <v>0</v>
      </c>
      <c r="BG1317" s="228">
        <f>IF(N1317="zákl. přenesená",J1317,0)</f>
        <v>0</v>
      </c>
      <c r="BH1317" s="228">
        <f>IF(N1317="sníž. přenesená",J1317,0)</f>
        <v>0</v>
      </c>
      <c r="BI1317" s="228">
        <f>IF(N1317="nulová",J1317,0)</f>
        <v>0</v>
      </c>
      <c r="BJ1317" s="17" t="s">
        <v>148</v>
      </c>
      <c r="BK1317" s="228">
        <f>ROUND(I1317*H1317,2)</f>
        <v>0</v>
      </c>
      <c r="BL1317" s="17" t="s">
        <v>447</v>
      </c>
      <c r="BM1317" s="227" t="s">
        <v>1634</v>
      </c>
    </row>
    <row r="1318" s="13" customFormat="1">
      <c r="A1318" s="13"/>
      <c r="B1318" s="229"/>
      <c r="C1318" s="230"/>
      <c r="D1318" s="231" t="s">
        <v>150</v>
      </c>
      <c r="E1318" s="232" t="s">
        <v>1</v>
      </c>
      <c r="F1318" s="233" t="s">
        <v>1626</v>
      </c>
      <c r="G1318" s="230"/>
      <c r="H1318" s="232" t="s">
        <v>1</v>
      </c>
      <c r="I1318" s="234"/>
      <c r="J1318" s="230"/>
      <c r="K1318" s="230"/>
      <c r="L1318" s="235"/>
      <c r="M1318" s="236"/>
      <c r="N1318" s="237"/>
      <c r="O1318" s="237"/>
      <c r="P1318" s="237"/>
      <c r="Q1318" s="237"/>
      <c r="R1318" s="237"/>
      <c r="S1318" s="237"/>
      <c r="T1318" s="238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39" t="s">
        <v>150</v>
      </c>
      <c r="AU1318" s="239" t="s">
        <v>148</v>
      </c>
      <c r="AV1318" s="13" t="s">
        <v>81</v>
      </c>
      <c r="AW1318" s="13" t="s">
        <v>30</v>
      </c>
      <c r="AX1318" s="13" t="s">
        <v>73</v>
      </c>
      <c r="AY1318" s="239" t="s">
        <v>140</v>
      </c>
    </row>
    <row r="1319" s="13" customFormat="1">
      <c r="A1319" s="13"/>
      <c r="B1319" s="229"/>
      <c r="C1319" s="230"/>
      <c r="D1319" s="231" t="s">
        <v>150</v>
      </c>
      <c r="E1319" s="232" t="s">
        <v>1</v>
      </c>
      <c r="F1319" s="233" t="s">
        <v>215</v>
      </c>
      <c r="G1319" s="230"/>
      <c r="H1319" s="232" t="s">
        <v>1</v>
      </c>
      <c r="I1319" s="234"/>
      <c r="J1319" s="230"/>
      <c r="K1319" s="230"/>
      <c r="L1319" s="235"/>
      <c r="M1319" s="236"/>
      <c r="N1319" s="237"/>
      <c r="O1319" s="237"/>
      <c r="P1319" s="237"/>
      <c r="Q1319" s="237"/>
      <c r="R1319" s="237"/>
      <c r="S1319" s="237"/>
      <c r="T1319" s="238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39" t="s">
        <v>150</v>
      </c>
      <c r="AU1319" s="239" t="s">
        <v>148</v>
      </c>
      <c r="AV1319" s="13" t="s">
        <v>81</v>
      </c>
      <c r="AW1319" s="13" t="s">
        <v>30</v>
      </c>
      <c r="AX1319" s="13" t="s">
        <v>73</v>
      </c>
      <c r="AY1319" s="239" t="s">
        <v>140</v>
      </c>
    </row>
    <row r="1320" s="14" customFormat="1">
      <c r="A1320" s="14"/>
      <c r="B1320" s="240"/>
      <c r="C1320" s="241"/>
      <c r="D1320" s="231" t="s">
        <v>150</v>
      </c>
      <c r="E1320" s="242" t="s">
        <v>1</v>
      </c>
      <c r="F1320" s="243" t="s">
        <v>1627</v>
      </c>
      <c r="G1320" s="241"/>
      <c r="H1320" s="244">
        <v>10.464</v>
      </c>
      <c r="I1320" s="245"/>
      <c r="J1320" s="241"/>
      <c r="K1320" s="241"/>
      <c r="L1320" s="246"/>
      <c r="M1320" s="247"/>
      <c r="N1320" s="248"/>
      <c r="O1320" s="248"/>
      <c r="P1320" s="248"/>
      <c r="Q1320" s="248"/>
      <c r="R1320" s="248"/>
      <c r="S1320" s="248"/>
      <c r="T1320" s="249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50" t="s">
        <v>150</v>
      </c>
      <c r="AU1320" s="250" t="s">
        <v>148</v>
      </c>
      <c r="AV1320" s="14" t="s">
        <v>148</v>
      </c>
      <c r="AW1320" s="14" t="s">
        <v>30</v>
      </c>
      <c r="AX1320" s="14" t="s">
        <v>73</v>
      </c>
      <c r="AY1320" s="250" t="s">
        <v>140</v>
      </c>
    </row>
    <row r="1321" s="13" customFormat="1">
      <c r="A1321" s="13"/>
      <c r="B1321" s="229"/>
      <c r="C1321" s="230"/>
      <c r="D1321" s="231" t="s">
        <v>150</v>
      </c>
      <c r="E1321" s="232" t="s">
        <v>1</v>
      </c>
      <c r="F1321" s="233" t="s">
        <v>221</v>
      </c>
      <c r="G1321" s="230"/>
      <c r="H1321" s="232" t="s">
        <v>1</v>
      </c>
      <c r="I1321" s="234"/>
      <c r="J1321" s="230"/>
      <c r="K1321" s="230"/>
      <c r="L1321" s="235"/>
      <c r="M1321" s="236"/>
      <c r="N1321" s="237"/>
      <c r="O1321" s="237"/>
      <c r="P1321" s="237"/>
      <c r="Q1321" s="237"/>
      <c r="R1321" s="237"/>
      <c r="S1321" s="237"/>
      <c r="T1321" s="238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39" t="s">
        <v>150</v>
      </c>
      <c r="AU1321" s="239" t="s">
        <v>148</v>
      </c>
      <c r="AV1321" s="13" t="s">
        <v>81</v>
      </c>
      <c r="AW1321" s="13" t="s">
        <v>30</v>
      </c>
      <c r="AX1321" s="13" t="s">
        <v>73</v>
      </c>
      <c r="AY1321" s="239" t="s">
        <v>140</v>
      </c>
    </row>
    <row r="1322" s="14" customFormat="1">
      <c r="A1322" s="14"/>
      <c r="B1322" s="240"/>
      <c r="C1322" s="241"/>
      <c r="D1322" s="231" t="s">
        <v>150</v>
      </c>
      <c r="E1322" s="242" t="s">
        <v>1</v>
      </c>
      <c r="F1322" s="243" t="s">
        <v>1628</v>
      </c>
      <c r="G1322" s="241"/>
      <c r="H1322" s="244">
        <v>8.1419999999999995</v>
      </c>
      <c r="I1322" s="245"/>
      <c r="J1322" s="241"/>
      <c r="K1322" s="241"/>
      <c r="L1322" s="246"/>
      <c r="M1322" s="247"/>
      <c r="N1322" s="248"/>
      <c r="O1322" s="248"/>
      <c r="P1322" s="248"/>
      <c r="Q1322" s="248"/>
      <c r="R1322" s="248"/>
      <c r="S1322" s="248"/>
      <c r="T1322" s="249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50" t="s">
        <v>150</v>
      </c>
      <c r="AU1322" s="250" t="s">
        <v>148</v>
      </c>
      <c r="AV1322" s="14" t="s">
        <v>148</v>
      </c>
      <c r="AW1322" s="14" t="s">
        <v>30</v>
      </c>
      <c r="AX1322" s="14" t="s">
        <v>73</v>
      </c>
      <c r="AY1322" s="250" t="s">
        <v>140</v>
      </c>
    </row>
    <row r="1323" s="13" customFormat="1">
      <c r="A1323" s="13"/>
      <c r="B1323" s="229"/>
      <c r="C1323" s="230"/>
      <c r="D1323" s="231" t="s">
        <v>150</v>
      </c>
      <c r="E1323" s="232" t="s">
        <v>1</v>
      </c>
      <c r="F1323" s="233" t="s">
        <v>223</v>
      </c>
      <c r="G1323" s="230"/>
      <c r="H1323" s="232" t="s">
        <v>1</v>
      </c>
      <c r="I1323" s="234"/>
      <c r="J1323" s="230"/>
      <c r="K1323" s="230"/>
      <c r="L1323" s="235"/>
      <c r="M1323" s="236"/>
      <c r="N1323" s="237"/>
      <c r="O1323" s="237"/>
      <c r="P1323" s="237"/>
      <c r="Q1323" s="237"/>
      <c r="R1323" s="237"/>
      <c r="S1323" s="237"/>
      <c r="T1323" s="238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39" t="s">
        <v>150</v>
      </c>
      <c r="AU1323" s="239" t="s">
        <v>148</v>
      </c>
      <c r="AV1323" s="13" t="s">
        <v>81</v>
      </c>
      <c r="AW1323" s="13" t="s">
        <v>30</v>
      </c>
      <c r="AX1323" s="13" t="s">
        <v>73</v>
      </c>
      <c r="AY1323" s="239" t="s">
        <v>140</v>
      </c>
    </row>
    <row r="1324" s="14" customFormat="1">
      <c r="A1324" s="14"/>
      <c r="B1324" s="240"/>
      <c r="C1324" s="241"/>
      <c r="D1324" s="231" t="s">
        <v>150</v>
      </c>
      <c r="E1324" s="242" t="s">
        <v>1</v>
      </c>
      <c r="F1324" s="243" t="s">
        <v>1629</v>
      </c>
      <c r="G1324" s="241"/>
      <c r="H1324" s="244">
        <v>12.336</v>
      </c>
      <c r="I1324" s="245"/>
      <c r="J1324" s="241"/>
      <c r="K1324" s="241"/>
      <c r="L1324" s="246"/>
      <c r="M1324" s="247"/>
      <c r="N1324" s="248"/>
      <c r="O1324" s="248"/>
      <c r="P1324" s="248"/>
      <c r="Q1324" s="248"/>
      <c r="R1324" s="248"/>
      <c r="S1324" s="248"/>
      <c r="T1324" s="249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50" t="s">
        <v>150</v>
      </c>
      <c r="AU1324" s="250" t="s">
        <v>148</v>
      </c>
      <c r="AV1324" s="14" t="s">
        <v>148</v>
      </c>
      <c r="AW1324" s="14" t="s">
        <v>30</v>
      </c>
      <c r="AX1324" s="14" t="s">
        <v>73</v>
      </c>
      <c r="AY1324" s="250" t="s">
        <v>140</v>
      </c>
    </row>
    <row r="1325" s="13" customFormat="1">
      <c r="A1325" s="13"/>
      <c r="B1325" s="229"/>
      <c r="C1325" s="230"/>
      <c r="D1325" s="231" t="s">
        <v>150</v>
      </c>
      <c r="E1325" s="232" t="s">
        <v>1</v>
      </c>
      <c r="F1325" s="233" t="s">
        <v>225</v>
      </c>
      <c r="G1325" s="230"/>
      <c r="H1325" s="232" t="s">
        <v>1</v>
      </c>
      <c r="I1325" s="234"/>
      <c r="J1325" s="230"/>
      <c r="K1325" s="230"/>
      <c r="L1325" s="235"/>
      <c r="M1325" s="236"/>
      <c r="N1325" s="237"/>
      <c r="O1325" s="237"/>
      <c r="P1325" s="237"/>
      <c r="Q1325" s="237"/>
      <c r="R1325" s="237"/>
      <c r="S1325" s="237"/>
      <c r="T1325" s="238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39" t="s">
        <v>150</v>
      </c>
      <c r="AU1325" s="239" t="s">
        <v>148</v>
      </c>
      <c r="AV1325" s="13" t="s">
        <v>81</v>
      </c>
      <c r="AW1325" s="13" t="s">
        <v>30</v>
      </c>
      <c r="AX1325" s="13" t="s">
        <v>73</v>
      </c>
      <c r="AY1325" s="239" t="s">
        <v>140</v>
      </c>
    </row>
    <row r="1326" s="14" customFormat="1">
      <c r="A1326" s="14"/>
      <c r="B1326" s="240"/>
      <c r="C1326" s="241"/>
      <c r="D1326" s="231" t="s">
        <v>150</v>
      </c>
      <c r="E1326" s="242" t="s">
        <v>1</v>
      </c>
      <c r="F1326" s="243" t="s">
        <v>1630</v>
      </c>
      <c r="G1326" s="241"/>
      <c r="H1326" s="244">
        <v>15.022</v>
      </c>
      <c r="I1326" s="245"/>
      <c r="J1326" s="241"/>
      <c r="K1326" s="241"/>
      <c r="L1326" s="246"/>
      <c r="M1326" s="247"/>
      <c r="N1326" s="248"/>
      <c r="O1326" s="248"/>
      <c r="P1326" s="248"/>
      <c r="Q1326" s="248"/>
      <c r="R1326" s="248"/>
      <c r="S1326" s="248"/>
      <c r="T1326" s="249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50" t="s">
        <v>150</v>
      </c>
      <c r="AU1326" s="250" t="s">
        <v>148</v>
      </c>
      <c r="AV1326" s="14" t="s">
        <v>148</v>
      </c>
      <c r="AW1326" s="14" t="s">
        <v>30</v>
      </c>
      <c r="AX1326" s="14" t="s">
        <v>73</v>
      </c>
      <c r="AY1326" s="250" t="s">
        <v>140</v>
      </c>
    </row>
    <row r="1327" s="15" customFormat="1">
      <c r="A1327" s="15"/>
      <c r="B1327" s="251"/>
      <c r="C1327" s="252"/>
      <c r="D1327" s="231" t="s">
        <v>150</v>
      </c>
      <c r="E1327" s="253" t="s">
        <v>1</v>
      </c>
      <c r="F1327" s="254" t="s">
        <v>153</v>
      </c>
      <c r="G1327" s="252"/>
      <c r="H1327" s="255">
        <v>45.963999999999999</v>
      </c>
      <c r="I1327" s="256"/>
      <c r="J1327" s="252"/>
      <c r="K1327" s="252"/>
      <c r="L1327" s="257"/>
      <c r="M1327" s="258"/>
      <c r="N1327" s="259"/>
      <c r="O1327" s="259"/>
      <c r="P1327" s="259"/>
      <c r="Q1327" s="259"/>
      <c r="R1327" s="259"/>
      <c r="S1327" s="259"/>
      <c r="T1327" s="260"/>
      <c r="U1327" s="15"/>
      <c r="V1327" s="15"/>
      <c r="W1327" s="15"/>
      <c r="X1327" s="15"/>
      <c r="Y1327" s="15"/>
      <c r="Z1327" s="15"/>
      <c r="AA1327" s="15"/>
      <c r="AB1327" s="15"/>
      <c r="AC1327" s="15"/>
      <c r="AD1327" s="15"/>
      <c r="AE1327" s="15"/>
      <c r="AT1327" s="261" t="s">
        <v>150</v>
      </c>
      <c r="AU1327" s="261" t="s">
        <v>148</v>
      </c>
      <c r="AV1327" s="15" t="s">
        <v>147</v>
      </c>
      <c r="AW1327" s="15" t="s">
        <v>30</v>
      </c>
      <c r="AX1327" s="15" t="s">
        <v>81</v>
      </c>
      <c r="AY1327" s="261" t="s">
        <v>140</v>
      </c>
    </row>
    <row r="1328" s="14" customFormat="1">
      <c r="A1328" s="14"/>
      <c r="B1328" s="240"/>
      <c r="C1328" s="241"/>
      <c r="D1328" s="231" t="s">
        <v>150</v>
      </c>
      <c r="E1328" s="241"/>
      <c r="F1328" s="243" t="s">
        <v>1635</v>
      </c>
      <c r="G1328" s="241"/>
      <c r="H1328" s="244">
        <v>49.640999999999998</v>
      </c>
      <c r="I1328" s="245"/>
      <c r="J1328" s="241"/>
      <c r="K1328" s="241"/>
      <c r="L1328" s="246"/>
      <c r="M1328" s="247"/>
      <c r="N1328" s="248"/>
      <c r="O1328" s="248"/>
      <c r="P1328" s="248"/>
      <c r="Q1328" s="248"/>
      <c r="R1328" s="248"/>
      <c r="S1328" s="248"/>
      <c r="T1328" s="249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50" t="s">
        <v>150</v>
      </c>
      <c r="AU1328" s="250" t="s">
        <v>148</v>
      </c>
      <c r="AV1328" s="14" t="s">
        <v>148</v>
      </c>
      <c r="AW1328" s="14" t="s">
        <v>4</v>
      </c>
      <c r="AX1328" s="14" t="s">
        <v>81</v>
      </c>
      <c r="AY1328" s="250" t="s">
        <v>140</v>
      </c>
    </row>
    <row r="1329" s="2" customFormat="1" ht="24.15" customHeight="1">
      <c r="A1329" s="38"/>
      <c r="B1329" s="39"/>
      <c r="C1329" s="215" t="s">
        <v>1636</v>
      </c>
      <c r="D1329" s="215" t="s">
        <v>143</v>
      </c>
      <c r="E1329" s="216" t="s">
        <v>1637</v>
      </c>
      <c r="F1329" s="217" t="s">
        <v>1638</v>
      </c>
      <c r="G1329" s="218" t="s">
        <v>146</v>
      </c>
      <c r="H1329" s="219">
        <v>0.012</v>
      </c>
      <c r="I1329" s="220"/>
      <c r="J1329" s="221">
        <f>ROUND(I1329*H1329,2)</f>
        <v>0</v>
      </c>
      <c r="K1329" s="222"/>
      <c r="L1329" s="44"/>
      <c r="M1329" s="223" t="s">
        <v>1</v>
      </c>
      <c r="N1329" s="224" t="s">
        <v>39</v>
      </c>
      <c r="O1329" s="91"/>
      <c r="P1329" s="225">
        <f>O1329*H1329</f>
        <v>0</v>
      </c>
      <c r="Q1329" s="225">
        <v>0</v>
      </c>
      <c r="R1329" s="225">
        <f>Q1329*H1329</f>
        <v>0</v>
      </c>
      <c r="S1329" s="225">
        <v>0</v>
      </c>
      <c r="T1329" s="226">
        <f>S1329*H1329</f>
        <v>0</v>
      </c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R1329" s="227" t="s">
        <v>447</v>
      </c>
      <c r="AT1329" s="227" t="s">
        <v>143</v>
      </c>
      <c r="AU1329" s="227" t="s">
        <v>148</v>
      </c>
      <c r="AY1329" s="17" t="s">
        <v>140</v>
      </c>
      <c r="BE1329" s="228">
        <f>IF(N1329="základní",J1329,0)</f>
        <v>0</v>
      </c>
      <c r="BF1329" s="228">
        <f>IF(N1329="snížená",J1329,0)</f>
        <v>0</v>
      </c>
      <c r="BG1329" s="228">
        <f>IF(N1329="zákl. přenesená",J1329,0)</f>
        <v>0</v>
      </c>
      <c r="BH1329" s="228">
        <f>IF(N1329="sníž. přenesená",J1329,0)</f>
        <v>0</v>
      </c>
      <c r="BI1329" s="228">
        <f>IF(N1329="nulová",J1329,0)</f>
        <v>0</v>
      </c>
      <c r="BJ1329" s="17" t="s">
        <v>148</v>
      </c>
      <c r="BK1329" s="228">
        <f>ROUND(I1329*H1329,2)</f>
        <v>0</v>
      </c>
      <c r="BL1329" s="17" t="s">
        <v>447</v>
      </c>
      <c r="BM1329" s="227" t="s">
        <v>1639</v>
      </c>
    </row>
    <row r="1330" s="2" customFormat="1" ht="24.15" customHeight="1">
      <c r="A1330" s="38"/>
      <c r="B1330" s="39"/>
      <c r="C1330" s="215" t="s">
        <v>1640</v>
      </c>
      <c r="D1330" s="215" t="s">
        <v>143</v>
      </c>
      <c r="E1330" s="216" t="s">
        <v>1641</v>
      </c>
      <c r="F1330" s="217" t="s">
        <v>1642</v>
      </c>
      <c r="G1330" s="218" t="s">
        <v>146</v>
      </c>
      <c r="H1330" s="219">
        <v>0.012</v>
      </c>
      <c r="I1330" s="220"/>
      <c r="J1330" s="221">
        <f>ROUND(I1330*H1330,2)</f>
        <v>0</v>
      </c>
      <c r="K1330" s="222"/>
      <c r="L1330" s="44"/>
      <c r="M1330" s="223" t="s">
        <v>1</v>
      </c>
      <c r="N1330" s="224" t="s">
        <v>39</v>
      </c>
      <c r="O1330" s="91"/>
      <c r="P1330" s="225">
        <f>O1330*H1330</f>
        <v>0</v>
      </c>
      <c r="Q1330" s="225">
        <v>0</v>
      </c>
      <c r="R1330" s="225">
        <f>Q1330*H1330</f>
        <v>0</v>
      </c>
      <c r="S1330" s="225">
        <v>0</v>
      </c>
      <c r="T1330" s="226">
        <f>S1330*H1330</f>
        <v>0</v>
      </c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R1330" s="227" t="s">
        <v>447</v>
      </c>
      <c r="AT1330" s="227" t="s">
        <v>143</v>
      </c>
      <c r="AU1330" s="227" t="s">
        <v>148</v>
      </c>
      <c r="AY1330" s="17" t="s">
        <v>140</v>
      </c>
      <c r="BE1330" s="228">
        <f>IF(N1330="základní",J1330,0)</f>
        <v>0</v>
      </c>
      <c r="BF1330" s="228">
        <f>IF(N1330="snížená",J1330,0)</f>
        <v>0</v>
      </c>
      <c r="BG1330" s="228">
        <f>IF(N1330="zákl. přenesená",J1330,0)</f>
        <v>0</v>
      </c>
      <c r="BH1330" s="228">
        <f>IF(N1330="sníž. přenesená",J1330,0)</f>
        <v>0</v>
      </c>
      <c r="BI1330" s="228">
        <f>IF(N1330="nulová",J1330,0)</f>
        <v>0</v>
      </c>
      <c r="BJ1330" s="17" t="s">
        <v>148</v>
      </c>
      <c r="BK1330" s="228">
        <f>ROUND(I1330*H1330,2)</f>
        <v>0</v>
      </c>
      <c r="BL1330" s="17" t="s">
        <v>447</v>
      </c>
      <c r="BM1330" s="227" t="s">
        <v>1643</v>
      </c>
    </row>
    <row r="1331" s="12" customFormat="1" ht="22.8" customHeight="1">
      <c r="A1331" s="12"/>
      <c r="B1331" s="199"/>
      <c r="C1331" s="200"/>
      <c r="D1331" s="201" t="s">
        <v>72</v>
      </c>
      <c r="E1331" s="213" t="s">
        <v>1644</v>
      </c>
      <c r="F1331" s="213" t="s">
        <v>1645</v>
      </c>
      <c r="G1331" s="200"/>
      <c r="H1331" s="200"/>
      <c r="I1331" s="203"/>
      <c r="J1331" s="214">
        <f>BK1331</f>
        <v>0</v>
      </c>
      <c r="K1331" s="200"/>
      <c r="L1331" s="205"/>
      <c r="M1331" s="206"/>
      <c r="N1331" s="207"/>
      <c r="O1331" s="207"/>
      <c r="P1331" s="208">
        <f>SUM(P1332:P1423)</f>
        <v>0</v>
      </c>
      <c r="Q1331" s="207"/>
      <c r="R1331" s="208">
        <f>SUM(R1332:R1423)</f>
        <v>0.46848556000000002</v>
      </c>
      <c r="S1331" s="207"/>
      <c r="T1331" s="209">
        <f>SUM(T1332:T1423)</f>
        <v>0.1192242</v>
      </c>
      <c r="U1331" s="12"/>
      <c r="V1331" s="12"/>
      <c r="W1331" s="12"/>
      <c r="X1331" s="12"/>
      <c r="Y1331" s="12"/>
      <c r="Z1331" s="12"/>
      <c r="AA1331" s="12"/>
      <c r="AB1331" s="12"/>
      <c r="AC1331" s="12"/>
      <c r="AD1331" s="12"/>
      <c r="AE1331" s="12"/>
      <c r="AR1331" s="210" t="s">
        <v>148</v>
      </c>
      <c r="AT1331" s="211" t="s">
        <v>72</v>
      </c>
      <c r="AU1331" s="211" t="s">
        <v>81</v>
      </c>
      <c r="AY1331" s="210" t="s">
        <v>140</v>
      </c>
      <c r="BK1331" s="212">
        <f>SUM(BK1332:BK1423)</f>
        <v>0</v>
      </c>
    </row>
    <row r="1332" s="2" customFormat="1" ht="24.15" customHeight="1">
      <c r="A1332" s="38"/>
      <c r="B1332" s="39"/>
      <c r="C1332" s="215" t="s">
        <v>1646</v>
      </c>
      <c r="D1332" s="215" t="s">
        <v>143</v>
      </c>
      <c r="E1332" s="216" t="s">
        <v>1647</v>
      </c>
      <c r="F1332" s="217" t="s">
        <v>1648</v>
      </c>
      <c r="G1332" s="218" t="s">
        <v>168</v>
      </c>
      <c r="H1332" s="219">
        <v>38.825000000000003</v>
      </c>
      <c r="I1332" s="220"/>
      <c r="J1332" s="221">
        <f>ROUND(I1332*H1332,2)</f>
        <v>0</v>
      </c>
      <c r="K1332" s="222"/>
      <c r="L1332" s="44"/>
      <c r="M1332" s="223" t="s">
        <v>1</v>
      </c>
      <c r="N1332" s="224" t="s">
        <v>39</v>
      </c>
      <c r="O1332" s="91"/>
      <c r="P1332" s="225">
        <f>O1332*H1332</f>
        <v>0</v>
      </c>
      <c r="Q1332" s="225">
        <v>0</v>
      </c>
      <c r="R1332" s="225">
        <f>Q1332*H1332</f>
        <v>0</v>
      </c>
      <c r="S1332" s="225">
        <v>0</v>
      </c>
      <c r="T1332" s="226">
        <f>S1332*H1332</f>
        <v>0</v>
      </c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R1332" s="227" t="s">
        <v>447</v>
      </c>
      <c r="AT1332" s="227" t="s">
        <v>143</v>
      </c>
      <c r="AU1332" s="227" t="s">
        <v>148</v>
      </c>
      <c r="AY1332" s="17" t="s">
        <v>140</v>
      </c>
      <c r="BE1332" s="228">
        <f>IF(N1332="základní",J1332,0)</f>
        <v>0</v>
      </c>
      <c r="BF1332" s="228">
        <f>IF(N1332="snížená",J1332,0)</f>
        <v>0</v>
      </c>
      <c r="BG1332" s="228">
        <f>IF(N1332="zákl. přenesená",J1332,0)</f>
        <v>0</v>
      </c>
      <c r="BH1332" s="228">
        <f>IF(N1332="sníž. přenesená",J1332,0)</f>
        <v>0</v>
      </c>
      <c r="BI1332" s="228">
        <f>IF(N1332="nulová",J1332,0)</f>
        <v>0</v>
      </c>
      <c r="BJ1332" s="17" t="s">
        <v>148</v>
      </c>
      <c r="BK1332" s="228">
        <f>ROUND(I1332*H1332,2)</f>
        <v>0</v>
      </c>
      <c r="BL1332" s="17" t="s">
        <v>447</v>
      </c>
      <c r="BM1332" s="227" t="s">
        <v>1649</v>
      </c>
    </row>
    <row r="1333" s="13" customFormat="1">
      <c r="A1333" s="13"/>
      <c r="B1333" s="229"/>
      <c r="C1333" s="230"/>
      <c r="D1333" s="231" t="s">
        <v>150</v>
      </c>
      <c r="E1333" s="232" t="s">
        <v>1</v>
      </c>
      <c r="F1333" s="233" t="s">
        <v>215</v>
      </c>
      <c r="G1333" s="230"/>
      <c r="H1333" s="232" t="s">
        <v>1</v>
      </c>
      <c r="I1333" s="234"/>
      <c r="J1333" s="230"/>
      <c r="K1333" s="230"/>
      <c r="L1333" s="235"/>
      <c r="M1333" s="236"/>
      <c r="N1333" s="237"/>
      <c r="O1333" s="237"/>
      <c r="P1333" s="237"/>
      <c r="Q1333" s="237"/>
      <c r="R1333" s="237"/>
      <c r="S1333" s="237"/>
      <c r="T1333" s="238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39" t="s">
        <v>150</v>
      </c>
      <c r="AU1333" s="239" t="s">
        <v>148</v>
      </c>
      <c r="AV1333" s="13" t="s">
        <v>81</v>
      </c>
      <c r="AW1333" s="13" t="s">
        <v>30</v>
      </c>
      <c r="AX1333" s="13" t="s">
        <v>73</v>
      </c>
      <c r="AY1333" s="239" t="s">
        <v>140</v>
      </c>
    </row>
    <row r="1334" s="14" customFormat="1">
      <c r="A1334" s="14"/>
      <c r="B1334" s="240"/>
      <c r="C1334" s="241"/>
      <c r="D1334" s="231" t="s">
        <v>150</v>
      </c>
      <c r="E1334" s="242" t="s">
        <v>1</v>
      </c>
      <c r="F1334" s="243" t="s">
        <v>216</v>
      </c>
      <c r="G1334" s="241"/>
      <c r="H1334" s="244">
        <v>7.2690000000000001</v>
      </c>
      <c r="I1334" s="245"/>
      <c r="J1334" s="241"/>
      <c r="K1334" s="241"/>
      <c r="L1334" s="246"/>
      <c r="M1334" s="247"/>
      <c r="N1334" s="248"/>
      <c r="O1334" s="248"/>
      <c r="P1334" s="248"/>
      <c r="Q1334" s="248"/>
      <c r="R1334" s="248"/>
      <c r="S1334" s="248"/>
      <c r="T1334" s="249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50" t="s">
        <v>150</v>
      </c>
      <c r="AU1334" s="250" t="s">
        <v>148</v>
      </c>
      <c r="AV1334" s="14" t="s">
        <v>148</v>
      </c>
      <c r="AW1334" s="14" t="s">
        <v>30</v>
      </c>
      <c r="AX1334" s="14" t="s">
        <v>73</v>
      </c>
      <c r="AY1334" s="250" t="s">
        <v>140</v>
      </c>
    </row>
    <row r="1335" s="13" customFormat="1">
      <c r="A1335" s="13"/>
      <c r="B1335" s="229"/>
      <c r="C1335" s="230"/>
      <c r="D1335" s="231" t="s">
        <v>150</v>
      </c>
      <c r="E1335" s="232" t="s">
        <v>1</v>
      </c>
      <c r="F1335" s="233" t="s">
        <v>221</v>
      </c>
      <c r="G1335" s="230"/>
      <c r="H1335" s="232" t="s">
        <v>1</v>
      </c>
      <c r="I1335" s="234"/>
      <c r="J1335" s="230"/>
      <c r="K1335" s="230"/>
      <c r="L1335" s="235"/>
      <c r="M1335" s="236"/>
      <c r="N1335" s="237"/>
      <c r="O1335" s="237"/>
      <c r="P1335" s="237"/>
      <c r="Q1335" s="237"/>
      <c r="R1335" s="237"/>
      <c r="S1335" s="237"/>
      <c r="T1335" s="238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39" t="s">
        <v>150</v>
      </c>
      <c r="AU1335" s="239" t="s">
        <v>148</v>
      </c>
      <c r="AV1335" s="13" t="s">
        <v>81</v>
      </c>
      <c r="AW1335" s="13" t="s">
        <v>30</v>
      </c>
      <c r="AX1335" s="13" t="s">
        <v>73</v>
      </c>
      <c r="AY1335" s="239" t="s">
        <v>140</v>
      </c>
    </row>
    <row r="1336" s="14" customFormat="1">
      <c r="A1336" s="14"/>
      <c r="B1336" s="240"/>
      <c r="C1336" s="241"/>
      <c r="D1336" s="231" t="s">
        <v>150</v>
      </c>
      <c r="E1336" s="242" t="s">
        <v>1</v>
      </c>
      <c r="F1336" s="243" t="s">
        <v>324</v>
      </c>
      <c r="G1336" s="241"/>
      <c r="H1336" s="244">
        <v>4.8360000000000003</v>
      </c>
      <c r="I1336" s="245"/>
      <c r="J1336" s="241"/>
      <c r="K1336" s="241"/>
      <c r="L1336" s="246"/>
      <c r="M1336" s="247"/>
      <c r="N1336" s="248"/>
      <c r="O1336" s="248"/>
      <c r="P1336" s="248"/>
      <c r="Q1336" s="248"/>
      <c r="R1336" s="248"/>
      <c r="S1336" s="248"/>
      <c r="T1336" s="249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50" t="s">
        <v>150</v>
      </c>
      <c r="AU1336" s="250" t="s">
        <v>148</v>
      </c>
      <c r="AV1336" s="14" t="s">
        <v>148</v>
      </c>
      <c r="AW1336" s="14" t="s">
        <v>30</v>
      </c>
      <c r="AX1336" s="14" t="s">
        <v>73</v>
      </c>
      <c r="AY1336" s="250" t="s">
        <v>140</v>
      </c>
    </row>
    <row r="1337" s="13" customFormat="1">
      <c r="A1337" s="13"/>
      <c r="B1337" s="229"/>
      <c r="C1337" s="230"/>
      <c r="D1337" s="231" t="s">
        <v>150</v>
      </c>
      <c r="E1337" s="232" t="s">
        <v>1</v>
      </c>
      <c r="F1337" s="233" t="s">
        <v>223</v>
      </c>
      <c r="G1337" s="230"/>
      <c r="H1337" s="232" t="s">
        <v>1</v>
      </c>
      <c r="I1337" s="234"/>
      <c r="J1337" s="230"/>
      <c r="K1337" s="230"/>
      <c r="L1337" s="235"/>
      <c r="M1337" s="236"/>
      <c r="N1337" s="237"/>
      <c r="O1337" s="237"/>
      <c r="P1337" s="237"/>
      <c r="Q1337" s="237"/>
      <c r="R1337" s="237"/>
      <c r="S1337" s="237"/>
      <c r="T1337" s="238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39" t="s">
        <v>150</v>
      </c>
      <c r="AU1337" s="239" t="s">
        <v>148</v>
      </c>
      <c r="AV1337" s="13" t="s">
        <v>81</v>
      </c>
      <c r="AW1337" s="13" t="s">
        <v>30</v>
      </c>
      <c r="AX1337" s="13" t="s">
        <v>73</v>
      </c>
      <c r="AY1337" s="239" t="s">
        <v>140</v>
      </c>
    </row>
    <row r="1338" s="14" customFormat="1">
      <c r="A1338" s="14"/>
      <c r="B1338" s="240"/>
      <c r="C1338" s="241"/>
      <c r="D1338" s="231" t="s">
        <v>150</v>
      </c>
      <c r="E1338" s="242" t="s">
        <v>1</v>
      </c>
      <c r="F1338" s="243" t="s">
        <v>224</v>
      </c>
      <c r="G1338" s="241"/>
      <c r="H1338" s="244">
        <v>10.307</v>
      </c>
      <c r="I1338" s="245"/>
      <c r="J1338" s="241"/>
      <c r="K1338" s="241"/>
      <c r="L1338" s="246"/>
      <c r="M1338" s="247"/>
      <c r="N1338" s="248"/>
      <c r="O1338" s="248"/>
      <c r="P1338" s="248"/>
      <c r="Q1338" s="248"/>
      <c r="R1338" s="248"/>
      <c r="S1338" s="248"/>
      <c r="T1338" s="249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50" t="s">
        <v>150</v>
      </c>
      <c r="AU1338" s="250" t="s">
        <v>148</v>
      </c>
      <c r="AV1338" s="14" t="s">
        <v>148</v>
      </c>
      <c r="AW1338" s="14" t="s">
        <v>30</v>
      </c>
      <c r="AX1338" s="14" t="s">
        <v>73</v>
      </c>
      <c r="AY1338" s="250" t="s">
        <v>140</v>
      </c>
    </row>
    <row r="1339" s="13" customFormat="1">
      <c r="A1339" s="13"/>
      <c r="B1339" s="229"/>
      <c r="C1339" s="230"/>
      <c r="D1339" s="231" t="s">
        <v>150</v>
      </c>
      <c r="E1339" s="232" t="s">
        <v>1</v>
      </c>
      <c r="F1339" s="233" t="s">
        <v>225</v>
      </c>
      <c r="G1339" s="230"/>
      <c r="H1339" s="232" t="s">
        <v>1</v>
      </c>
      <c r="I1339" s="234"/>
      <c r="J1339" s="230"/>
      <c r="K1339" s="230"/>
      <c r="L1339" s="235"/>
      <c r="M1339" s="236"/>
      <c r="N1339" s="237"/>
      <c r="O1339" s="237"/>
      <c r="P1339" s="237"/>
      <c r="Q1339" s="237"/>
      <c r="R1339" s="237"/>
      <c r="S1339" s="237"/>
      <c r="T1339" s="238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39" t="s">
        <v>150</v>
      </c>
      <c r="AU1339" s="239" t="s">
        <v>148</v>
      </c>
      <c r="AV1339" s="13" t="s">
        <v>81</v>
      </c>
      <c r="AW1339" s="13" t="s">
        <v>30</v>
      </c>
      <c r="AX1339" s="13" t="s">
        <v>73</v>
      </c>
      <c r="AY1339" s="239" t="s">
        <v>140</v>
      </c>
    </row>
    <row r="1340" s="14" customFormat="1">
      <c r="A1340" s="14"/>
      <c r="B1340" s="240"/>
      <c r="C1340" s="241"/>
      <c r="D1340" s="231" t="s">
        <v>150</v>
      </c>
      <c r="E1340" s="242" t="s">
        <v>1</v>
      </c>
      <c r="F1340" s="243" t="s">
        <v>226</v>
      </c>
      <c r="G1340" s="241"/>
      <c r="H1340" s="244">
        <v>16.413</v>
      </c>
      <c r="I1340" s="245"/>
      <c r="J1340" s="241"/>
      <c r="K1340" s="241"/>
      <c r="L1340" s="246"/>
      <c r="M1340" s="247"/>
      <c r="N1340" s="248"/>
      <c r="O1340" s="248"/>
      <c r="P1340" s="248"/>
      <c r="Q1340" s="248"/>
      <c r="R1340" s="248"/>
      <c r="S1340" s="248"/>
      <c r="T1340" s="249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50" t="s">
        <v>150</v>
      </c>
      <c r="AU1340" s="250" t="s">
        <v>148</v>
      </c>
      <c r="AV1340" s="14" t="s">
        <v>148</v>
      </c>
      <c r="AW1340" s="14" t="s">
        <v>30</v>
      </c>
      <c r="AX1340" s="14" t="s">
        <v>73</v>
      </c>
      <c r="AY1340" s="250" t="s">
        <v>140</v>
      </c>
    </row>
    <row r="1341" s="15" customFormat="1">
      <c r="A1341" s="15"/>
      <c r="B1341" s="251"/>
      <c r="C1341" s="252"/>
      <c r="D1341" s="231" t="s">
        <v>150</v>
      </c>
      <c r="E1341" s="253" t="s">
        <v>1</v>
      </c>
      <c r="F1341" s="254" t="s">
        <v>153</v>
      </c>
      <c r="G1341" s="252"/>
      <c r="H1341" s="255">
        <v>38.825000000000003</v>
      </c>
      <c r="I1341" s="256"/>
      <c r="J1341" s="252"/>
      <c r="K1341" s="252"/>
      <c r="L1341" s="257"/>
      <c r="M1341" s="258"/>
      <c r="N1341" s="259"/>
      <c r="O1341" s="259"/>
      <c r="P1341" s="259"/>
      <c r="Q1341" s="259"/>
      <c r="R1341" s="259"/>
      <c r="S1341" s="259"/>
      <c r="T1341" s="260"/>
      <c r="U1341" s="15"/>
      <c r="V1341" s="15"/>
      <c r="W1341" s="15"/>
      <c r="X1341" s="15"/>
      <c r="Y1341" s="15"/>
      <c r="Z1341" s="15"/>
      <c r="AA1341" s="15"/>
      <c r="AB1341" s="15"/>
      <c r="AC1341" s="15"/>
      <c r="AD1341" s="15"/>
      <c r="AE1341" s="15"/>
      <c r="AT1341" s="261" t="s">
        <v>150</v>
      </c>
      <c r="AU1341" s="261" t="s">
        <v>148</v>
      </c>
      <c r="AV1341" s="15" t="s">
        <v>147</v>
      </c>
      <c r="AW1341" s="15" t="s">
        <v>30</v>
      </c>
      <c r="AX1341" s="15" t="s">
        <v>81</v>
      </c>
      <c r="AY1341" s="261" t="s">
        <v>140</v>
      </c>
    </row>
    <row r="1342" s="2" customFormat="1" ht="16.5" customHeight="1">
      <c r="A1342" s="38"/>
      <c r="B1342" s="39"/>
      <c r="C1342" s="215" t="s">
        <v>1650</v>
      </c>
      <c r="D1342" s="215" t="s">
        <v>143</v>
      </c>
      <c r="E1342" s="216" t="s">
        <v>1651</v>
      </c>
      <c r="F1342" s="217" t="s">
        <v>1652</v>
      </c>
      <c r="G1342" s="218" t="s">
        <v>168</v>
      </c>
      <c r="H1342" s="219">
        <v>38.825000000000003</v>
      </c>
      <c r="I1342" s="220"/>
      <c r="J1342" s="221">
        <f>ROUND(I1342*H1342,2)</f>
        <v>0</v>
      </c>
      <c r="K1342" s="222"/>
      <c r="L1342" s="44"/>
      <c r="M1342" s="223" t="s">
        <v>1</v>
      </c>
      <c r="N1342" s="224" t="s">
        <v>39</v>
      </c>
      <c r="O1342" s="91"/>
      <c r="P1342" s="225">
        <f>O1342*H1342</f>
        <v>0</v>
      </c>
      <c r="Q1342" s="225">
        <v>0</v>
      </c>
      <c r="R1342" s="225">
        <f>Q1342*H1342</f>
        <v>0</v>
      </c>
      <c r="S1342" s="225">
        <v>0</v>
      </c>
      <c r="T1342" s="226">
        <f>S1342*H1342</f>
        <v>0</v>
      </c>
      <c r="U1342" s="38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R1342" s="227" t="s">
        <v>447</v>
      </c>
      <c r="AT1342" s="227" t="s">
        <v>143</v>
      </c>
      <c r="AU1342" s="227" t="s">
        <v>148</v>
      </c>
      <c r="AY1342" s="17" t="s">
        <v>140</v>
      </c>
      <c r="BE1342" s="228">
        <f>IF(N1342="základní",J1342,0)</f>
        <v>0</v>
      </c>
      <c r="BF1342" s="228">
        <f>IF(N1342="snížená",J1342,0)</f>
        <v>0</v>
      </c>
      <c r="BG1342" s="228">
        <f>IF(N1342="zákl. přenesená",J1342,0)</f>
        <v>0</v>
      </c>
      <c r="BH1342" s="228">
        <f>IF(N1342="sníž. přenesená",J1342,0)</f>
        <v>0</v>
      </c>
      <c r="BI1342" s="228">
        <f>IF(N1342="nulová",J1342,0)</f>
        <v>0</v>
      </c>
      <c r="BJ1342" s="17" t="s">
        <v>148</v>
      </c>
      <c r="BK1342" s="228">
        <f>ROUND(I1342*H1342,2)</f>
        <v>0</v>
      </c>
      <c r="BL1342" s="17" t="s">
        <v>447</v>
      </c>
      <c r="BM1342" s="227" t="s">
        <v>1653</v>
      </c>
    </row>
    <row r="1343" s="13" customFormat="1">
      <c r="A1343" s="13"/>
      <c r="B1343" s="229"/>
      <c r="C1343" s="230"/>
      <c r="D1343" s="231" t="s">
        <v>150</v>
      </c>
      <c r="E1343" s="232" t="s">
        <v>1</v>
      </c>
      <c r="F1343" s="233" t="s">
        <v>215</v>
      </c>
      <c r="G1343" s="230"/>
      <c r="H1343" s="232" t="s">
        <v>1</v>
      </c>
      <c r="I1343" s="234"/>
      <c r="J1343" s="230"/>
      <c r="K1343" s="230"/>
      <c r="L1343" s="235"/>
      <c r="M1343" s="236"/>
      <c r="N1343" s="237"/>
      <c r="O1343" s="237"/>
      <c r="P1343" s="237"/>
      <c r="Q1343" s="237"/>
      <c r="R1343" s="237"/>
      <c r="S1343" s="237"/>
      <c r="T1343" s="238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39" t="s">
        <v>150</v>
      </c>
      <c r="AU1343" s="239" t="s">
        <v>148</v>
      </c>
      <c r="AV1343" s="13" t="s">
        <v>81</v>
      </c>
      <c r="AW1343" s="13" t="s">
        <v>30</v>
      </c>
      <c r="AX1343" s="13" t="s">
        <v>73</v>
      </c>
      <c r="AY1343" s="239" t="s">
        <v>140</v>
      </c>
    </row>
    <row r="1344" s="14" customFormat="1">
      <c r="A1344" s="14"/>
      <c r="B1344" s="240"/>
      <c r="C1344" s="241"/>
      <c r="D1344" s="231" t="s">
        <v>150</v>
      </c>
      <c r="E1344" s="242" t="s">
        <v>1</v>
      </c>
      <c r="F1344" s="243" t="s">
        <v>216</v>
      </c>
      <c r="G1344" s="241"/>
      <c r="H1344" s="244">
        <v>7.2690000000000001</v>
      </c>
      <c r="I1344" s="245"/>
      <c r="J1344" s="241"/>
      <c r="K1344" s="241"/>
      <c r="L1344" s="246"/>
      <c r="M1344" s="247"/>
      <c r="N1344" s="248"/>
      <c r="O1344" s="248"/>
      <c r="P1344" s="248"/>
      <c r="Q1344" s="248"/>
      <c r="R1344" s="248"/>
      <c r="S1344" s="248"/>
      <c r="T1344" s="249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T1344" s="250" t="s">
        <v>150</v>
      </c>
      <c r="AU1344" s="250" t="s">
        <v>148</v>
      </c>
      <c r="AV1344" s="14" t="s">
        <v>148</v>
      </c>
      <c r="AW1344" s="14" t="s">
        <v>30</v>
      </c>
      <c r="AX1344" s="14" t="s">
        <v>73</v>
      </c>
      <c r="AY1344" s="250" t="s">
        <v>140</v>
      </c>
    </row>
    <row r="1345" s="13" customFormat="1">
      <c r="A1345" s="13"/>
      <c r="B1345" s="229"/>
      <c r="C1345" s="230"/>
      <c r="D1345" s="231" t="s">
        <v>150</v>
      </c>
      <c r="E1345" s="232" t="s">
        <v>1</v>
      </c>
      <c r="F1345" s="233" t="s">
        <v>221</v>
      </c>
      <c r="G1345" s="230"/>
      <c r="H1345" s="232" t="s">
        <v>1</v>
      </c>
      <c r="I1345" s="234"/>
      <c r="J1345" s="230"/>
      <c r="K1345" s="230"/>
      <c r="L1345" s="235"/>
      <c r="M1345" s="236"/>
      <c r="N1345" s="237"/>
      <c r="O1345" s="237"/>
      <c r="P1345" s="237"/>
      <c r="Q1345" s="237"/>
      <c r="R1345" s="237"/>
      <c r="S1345" s="237"/>
      <c r="T1345" s="238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39" t="s">
        <v>150</v>
      </c>
      <c r="AU1345" s="239" t="s">
        <v>148</v>
      </c>
      <c r="AV1345" s="13" t="s">
        <v>81</v>
      </c>
      <c r="AW1345" s="13" t="s">
        <v>30</v>
      </c>
      <c r="AX1345" s="13" t="s">
        <v>73</v>
      </c>
      <c r="AY1345" s="239" t="s">
        <v>140</v>
      </c>
    </row>
    <row r="1346" s="14" customFormat="1">
      <c r="A1346" s="14"/>
      <c r="B1346" s="240"/>
      <c r="C1346" s="241"/>
      <c r="D1346" s="231" t="s">
        <v>150</v>
      </c>
      <c r="E1346" s="242" t="s">
        <v>1</v>
      </c>
      <c r="F1346" s="243" t="s">
        <v>324</v>
      </c>
      <c r="G1346" s="241"/>
      <c r="H1346" s="244">
        <v>4.8360000000000003</v>
      </c>
      <c r="I1346" s="245"/>
      <c r="J1346" s="241"/>
      <c r="K1346" s="241"/>
      <c r="L1346" s="246"/>
      <c r="M1346" s="247"/>
      <c r="N1346" s="248"/>
      <c r="O1346" s="248"/>
      <c r="P1346" s="248"/>
      <c r="Q1346" s="248"/>
      <c r="R1346" s="248"/>
      <c r="S1346" s="248"/>
      <c r="T1346" s="249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50" t="s">
        <v>150</v>
      </c>
      <c r="AU1346" s="250" t="s">
        <v>148</v>
      </c>
      <c r="AV1346" s="14" t="s">
        <v>148</v>
      </c>
      <c r="AW1346" s="14" t="s">
        <v>30</v>
      </c>
      <c r="AX1346" s="14" t="s">
        <v>73</v>
      </c>
      <c r="AY1346" s="250" t="s">
        <v>140</v>
      </c>
    </row>
    <row r="1347" s="13" customFormat="1">
      <c r="A1347" s="13"/>
      <c r="B1347" s="229"/>
      <c r="C1347" s="230"/>
      <c r="D1347" s="231" t="s">
        <v>150</v>
      </c>
      <c r="E1347" s="232" t="s">
        <v>1</v>
      </c>
      <c r="F1347" s="233" t="s">
        <v>223</v>
      </c>
      <c r="G1347" s="230"/>
      <c r="H1347" s="232" t="s">
        <v>1</v>
      </c>
      <c r="I1347" s="234"/>
      <c r="J1347" s="230"/>
      <c r="K1347" s="230"/>
      <c r="L1347" s="235"/>
      <c r="M1347" s="236"/>
      <c r="N1347" s="237"/>
      <c r="O1347" s="237"/>
      <c r="P1347" s="237"/>
      <c r="Q1347" s="237"/>
      <c r="R1347" s="237"/>
      <c r="S1347" s="237"/>
      <c r="T1347" s="238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39" t="s">
        <v>150</v>
      </c>
      <c r="AU1347" s="239" t="s">
        <v>148</v>
      </c>
      <c r="AV1347" s="13" t="s">
        <v>81</v>
      </c>
      <c r="AW1347" s="13" t="s">
        <v>30</v>
      </c>
      <c r="AX1347" s="13" t="s">
        <v>73</v>
      </c>
      <c r="AY1347" s="239" t="s">
        <v>140</v>
      </c>
    </row>
    <row r="1348" s="14" customFormat="1">
      <c r="A1348" s="14"/>
      <c r="B1348" s="240"/>
      <c r="C1348" s="241"/>
      <c r="D1348" s="231" t="s">
        <v>150</v>
      </c>
      <c r="E1348" s="242" t="s">
        <v>1</v>
      </c>
      <c r="F1348" s="243" t="s">
        <v>224</v>
      </c>
      <c r="G1348" s="241"/>
      <c r="H1348" s="244">
        <v>10.307</v>
      </c>
      <c r="I1348" s="245"/>
      <c r="J1348" s="241"/>
      <c r="K1348" s="241"/>
      <c r="L1348" s="246"/>
      <c r="M1348" s="247"/>
      <c r="N1348" s="248"/>
      <c r="O1348" s="248"/>
      <c r="P1348" s="248"/>
      <c r="Q1348" s="248"/>
      <c r="R1348" s="248"/>
      <c r="S1348" s="248"/>
      <c r="T1348" s="249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50" t="s">
        <v>150</v>
      </c>
      <c r="AU1348" s="250" t="s">
        <v>148</v>
      </c>
      <c r="AV1348" s="14" t="s">
        <v>148</v>
      </c>
      <c r="AW1348" s="14" t="s">
        <v>30</v>
      </c>
      <c r="AX1348" s="14" t="s">
        <v>73</v>
      </c>
      <c r="AY1348" s="250" t="s">
        <v>140</v>
      </c>
    </row>
    <row r="1349" s="13" customFormat="1">
      <c r="A1349" s="13"/>
      <c r="B1349" s="229"/>
      <c r="C1349" s="230"/>
      <c r="D1349" s="231" t="s">
        <v>150</v>
      </c>
      <c r="E1349" s="232" t="s">
        <v>1</v>
      </c>
      <c r="F1349" s="233" t="s">
        <v>225</v>
      </c>
      <c r="G1349" s="230"/>
      <c r="H1349" s="232" t="s">
        <v>1</v>
      </c>
      <c r="I1349" s="234"/>
      <c r="J1349" s="230"/>
      <c r="K1349" s="230"/>
      <c r="L1349" s="235"/>
      <c r="M1349" s="236"/>
      <c r="N1349" s="237"/>
      <c r="O1349" s="237"/>
      <c r="P1349" s="237"/>
      <c r="Q1349" s="237"/>
      <c r="R1349" s="237"/>
      <c r="S1349" s="237"/>
      <c r="T1349" s="238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39" t="s">
        <v>150</v>
      </c>
      <c r="AU1349" s="239" t="s">
        <v>148</v>
      </c>
      <c r="AV1349" s="13" t="s">
        <v>81</v>
      </c>
      <c r="AW1349" s="13" t="s">
        <v>30</v>
      </c>
      <c r="AX1349" s="13" t="s">
        <v>73</v>
      </c>
      <c r="AY1349" s="239" t="s">
        <v>140</v>
      </c>
    </row>
    <row r="1350" s="14" customFormat="1">
      <c r="A1350" s="14"/>
      <c r="B1350" s="240"/>
      <c r="C1350" s="241"/>
      <c r="D1350" s="231" t="s">
        <v>150</v>
      </c>
      <c r="E1350" s="242" t="s">
        <v>1</v>
      </c>
      <c r="F1350" s="243" t="s">
        <v>226</v>
      </c>
      <c r="G1350" s="241"/>
      <c r="H1350" s="244">
        <v>16.413</v>
      </c>
      <c r="I1350" s="245"/>
      <c r="J1350" s="241"/>
      <c r="K1350" s="241"/>
      <c r="L1350" s="246"/>
      <c r="M1350" s="247"/>
      <c r="N1350" s="248"/>
      <c r="O1350" s="248"/>
      <c r="P1350" s="248"/>
      <c r="Q1350" s="248"/>
      <c r="R1350" s="248"/>
      <c r="S1350" s="248"/>
      <c r="T1350" s="249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50" t="s">
        <v>150</v>
      </c>
      <c r="AU1350" s="250" t="s">
        <v>148</v>
      </c>
      <c r="AV1350" s="14" t="s">
        <v>148</v>
      </c>
      <c r="AW1350" s="14" t="s">
        <v>30</v>
      </c>
      <c r="AX1350" s="14" t="s">
        <v>73</v>
      </c>
      <c r="AY1350" s="250" t="s">
        <v>140</v>
      </c>
    </row>
    <row r="1351" s="15" customFormat="1">
      <c r="A1351" s="15"/>
      <c r="B1351" s="251"/>
      <c r="C1351" s="252"/>
      <c r="D1351" s="231" t="s">
        <v>150</v>
      </c>
      <c r="E1351" s="253" t="s">
        <v>1</v>
      </c>
      <c r="F1351" s="254" t="s">
        <v>153</v>
      </c>
      <c r="G1351" s="252"/>
      <c r="H1351" s="255">
        <v>38.825000000000003</v>
      </c>
      <c r="I1351" s="256"/>
      <c r="J1351" s="252"/>
      <c r="K1351" s="252"/>
      <c r="L1351" s="257"/>
      <c r="M1351" s="258"/>
      <c r="N1351" s="259"/>
      <c r="O1351" s="259"/>
      <c r="P1351" s="259"/>
      <c r="Q1351" s="259"/>
      <c r="R1351" s="259"/>
      <c r="S1351" s="259"/>
      <c r="T1351" s="260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  <c r="AE1351" s="15"/>
      <c r="AT1351" s="261" t="s">
        <v>150</v>
      </c>
      <c r="AU1351" s="261" t="s">
        <v>148</v>
      </c>
      <c r="AV1351" s="15" t="s">
        <v>147</v>
      </c>
      <c r="AW1351" s="15" t="s">
        <v>30</v>
      </c>
      <c r="AX1351" s="15" t="s">
        <v>81</v>
      </c>
      <c r="AY1351" s="261" t="s">
        <v>140</v>
      </c>
    </row>
    <row r="1352" s="2" customFormat="1" ht="24.15" customHeight="1">
      <c r="A1352" s="38"/>
      <c r="B1352" s="39"/>
      <c r="C1352" s="215" t="s">
        <v>1654</v>
      </c>
      <c r="D1352" s="215" t="s">
        <v>143</v>
      </c>
      <c r="E1352" s="216" t="s">
        <v>1655</v>
      </c>
      <c r="F1352" s="217" t="s">
        <v>1656</v>
      </c>
      <c r="G1352" s="218" t="s">
        <v>168</v>
      </c>
      <c r="H1352" s="219">
        <v>38.825000000000003</v>
      </c>
      <c r="I1352" s="220"/>
      <c r="J1352" s="221">
        <f>ROUND(I1352*H1352,2)</f>
        <v>0</v>
      </c>
      <c r="K1352" s="222"/>
      <c r="L1352" s="44"/>
      <c r="M1352" s="223" t="s">
        <v>1</v>
      </c>
      <c r="N1352" s="224" t="s">
        <v>39</v>
      </c>
      <c r="O1352" s="91"/>
      <c r="P1352" s="225">
        <f>O1352*H1352</f>
        <v>0</v>
      </c>
      <c r="Q1352" s="225">
        <v>0.00020000000000000001</v>
      </c>
      <c r="R1352" s="225">
        <f>Q1352*H1352</f>
        <v>0.0077650000000000011</v>
      </c>
      <c r="S1352" s="225">
        <v>0</v>
      </c>
      <c r="T1352" s="226">
        <f>S1352*H1352</f>
        <v>0</v>
      </c>
      <c r="U1352" s="38"/>
      <c r="V1352" s="38"/>
      <c r="W1352" s="38"/>
      <c r="X1352" s="38"/>
      <c r="Y1352" s="38"/>
      <c r="Z1352" s="38"/>
      <c r="AA1352" s="38"/>
      <c r="AB1352" s="38"/>
      <c r="AC1352" s="38"/>
      <c r="AD1352" s="38"/>
      <c r="AE1352" s="38"/>
      <c r="AR1352" s="227" t="s">
        <v>447</v>
      </c>
      <c r="AT1352" s="227" t="s">
        <v>143</v>
      </c>
      <c r="AU1352" s="227" t="s">
        <v>148</v>
      </c>
      <c r="AY1352" s="17" t="s">
        <v>140</v>
      </c>
      <c r="BE1352" s="228">
        <f>IF(N1352="základní",J1352,0)</f>
        <v>0</v>
      </c>
      <c r="BF1352" s="228">
        <f>IF(N1352="snížená",J1352,0)</f>
        <v>0</v>
      </c>
      <c r="BG1352" s="228">
        <f>IF(N1352="zákl. přenesená",J1352,0)</f>
        <v>0</v>
      </c>
      <c r="BH1352" s="228">
        <f>IF(N1352="sníž. přenesená",J1352,0)</f>
        <v>0</v>
      </c>
      <c r="BI1352" s="228">
        <f>IF(N1352="nulová",J1352,0)</f>
        <v>0</v>
      </c>
      <c r="BJ1352" s="17" t="s">
        <v>148</v>
      </c>
      <c r="BK1352" s="228">
        <f>ROUND(I1352*H1352,2)</f>
        <v>0</v>
      </c>
      <c r="BL1352" s="17" t="s">
        <v>447</v>
      </c>
      <c r="BM1352" s="227" t="s">
        <v>1657</v>
      </c>
    </row>
    <row r="1353" s="13" customFormat="1">
      <c r="A1353" s="13"/>
      <c r="B1353" s="229"/>
      <c r="C1353" s="230"/>
      <c r="D1353" s="231" t="s">
        <v>150</v>
      </c>
      <c r="E1353" s="232" t="s">
        <v>1</v>
      </c>
      <c r="F1353" s="233" t="s">
        <v>215</v>
      </c>
      <c r="G1353" s="230"/>
      <c r="H1353" s="232" t="s">
        <v>1</v>
      </c>
      <c r="I1353" s="234"/>
      <c r="J1353" s="230"/>
      <c r="K1353" s="230"/>
      <c r="L1353" s="235"/>
      <c r="M1353" s="236"/>
      <c r="N1353" s="237"/>
      <c r="O1353" s="237"/>
      <c r="P1353" s="237"/>
      <c r="Q1353" s="237"/>
      <c r="R1353" s="237"/>
      <c r="S1353" s="237"/>
      <c r="T1353" s="238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39" t="s">
        <v>150</v>
      </c>
      <c r="AU1353" s="239" t="s">
        <v>148</v>
      </c>
      <c r="AV1353" s="13" t="s">
        <v>81</v>
      </c>
      <c r="AW1353" s="13" t="s">
        <v>30</v>
      </c>
      <c r="AX1353" s="13" t="s">
        <v>73</v>
      </c>
      <c r="AY1353" s="239" t="s">
        <v>140</v>
      </c>
    </row>
    <row r="1354" s="14" customFormat="1">
      <c r="A1354" s="14"/>
      <c r="B1354" s="240"/>
      <c r="C1354" s="241"/>
      <c r="D1354" s="231" t="s">
        <v>150</v>
      </c>
      <c r="E1354" s="242" t="s">
        <v>1</v>
      </c>
      <c r="F1354" s="243" t="s">
        <v>216</v>
      </c>
      <c r="G1354" s="241"/>
      <c r="H1354" s="244">
        <v>7.2690000000000001</v>
      </c>
      <c r="I1354" s="245"/>
      <c r="J1354" s="241"/>
      <c r="K1354" s="241"/>
      <c r="L1354" s="246"/>
      <c r="M1354" s="247"/>
      <c r="N1354" s="248"/>
      <c r="O1354" s="248"/>
      <c r="P1354" s="248"/>
      <c r="Q1354" s="248"/>
      <c r="R1354" s="248"/>
      <c r="S1354" s="248"/>
      <c r="T1354" s="249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T1354" s="250" t="s">
        <v>150</v>
      </c>
      <c r="AU1354" s="250" t="s">
        <v>148</v>
      </c>
      <c r="AV1354" s="14" t="s">
        <v>148</v>
      </c>
      <c r="AW1354" s="14" t="s">
        <v>30</v>
      </c>
      <c r="AX1354" s="14" t="s">
        <v>73</v>
      </c>
      <c r="AY1354" s="250" t="s">
        <v>140</v>
      </c>
    </row>
    <row r="1355" s="13" customFormat="1">
      <c r="A1355" s="13"/>
      <c r="B1355" s="229"/>
      <c r="C1355" s="230"/>
      <c r="D1355" s="231" t="s">
        <v>150</v>
      </c>
      <c r="E1355" s="232" t="s">
        <v>1</v>
      </c>
      <c r="F1355" s="233" t="s">
        <v>221</v>
      </c>
      <c r="G1355" s="230"/>
      <c r="H1355" s="232" t="s">
        <v>1</v>
      </c>
      <c r="I1355" s="234"/>
      <c r="J1355" s="230"/>
      <c r="K1355" s="230"/>
      <c r="L1355" s="235"/>
      <c r="M1355" s="236"/>
      <c r="N1355" s="237"/>
      <c r="O1355" s="237"/>
      <c r="P1355" s="237"/>
      <c r="Q1355" s="237"/>
      <c r="R1355" s="237"/>
      <c r="S1355" s="237"/>
      <c r="T1355" s="238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39" t="s">
        <v>150</v>
      </c>
      <c r="AU1355" s="239" t="s">
        <v>148</v>
      </c>
      <c r="AV1355" s="13" t="s">
        <v>81</v>
      </c>
      <c r="AW1355" s="13" t="s">
        <v>30</v>
      </c>
      <c r="AX1355" s="13" t="s">
        <v>73</v>
      </c>
      <c r="AY1355" s="239" t="s">
        <v>140</v>
      </c>
    </row>
    <row r="1356" s="14" customFormat="1">
      <c r="A1356" s="14"/>
      <c r="B1356" s="240"/>
      <c r="C1356" s="241"/>
      <c r="D1356" s="231" t="s">
        <v>150</v>
      </c>
      <c r="E1356" s="242" t="s">
        <v>1</v>
      </c>
      <c r="F1356" s="243" t="s">
        <v>324</v>
      </c>
      <c r="G1356" s="241"/>
      <c r="H1356" s="244">
        <v>4.8360000000000003</v>
      </c>
      <c r="I1356" s="245"/>
      <c r="J1356" s="241"/>
      <c r="K1356" s="241"/>
      <c r="L1356" s="246"/>
      <c r="M1356" s="247"/>
      <c r="N1356" s="248"/>
      <c r="O1356" s="248"/>
      <c r="P1356" s="248"/>
      <c r="Q1356" s="248"/>
      <c r="R1356" s="248"/>
      <c r="S1356" s="248"/>
      <c r="T1356" s="249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50" t="s">
        <v>150</v>
      </c>
      <c r="AU1356" s="250" t="s">
        <v>148</v>
      </c>
      <c r="AV1356" s="14" t="s">
        <v>148</v>
      </c>
      <c r="AW1356" s="14" t="s">
        <v>30</v>
      </c>
      <c r="AX1356" s="14" t="s">
        <v>73</v>
      </c>
      <c r="AY1356" s="250" t="s">
        <v>140</v>
      </c>
    </row>
    <row r="1357" s="13" customFormat="1">
      <c r="A1357" s="13"/>
      <c r="B1357" s="229"/>
      <c r="C1357" s="230"/>
      <c r="D1357" s="231" t="s">
        <v>150</v>
      </c>
      <c r="E1357" s="232" t="s">
        <v>1</v>
      </c>
      <c r="F1357" s="233" t="s">
        <v>223</v>
      </c>
      <c r="G1357" s="230"/>
      <c r="H1357" s="232" t="s">
        <v>1</v>
      </c>
      <c r="I1357" s="234"/>
      <c r="J1357" s="230"/>
      <c r="K1357" s="230"/>
      <c r="L1357" s="235"/>
      <c r="M1357" s="236"/>
      <c r="N1357" s="237"/>
      <c r="O1357" s="237"/>
      <c r="P1357" s="237"/>
      <c r="Q1357" s="237"/>
      <c r="R1357" s="237"/>
      <c r="S1357" s="237"/>
      <c r="T1357" s="238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39" t="s">
        <v>150</v>
      </c>
      <c r="AU1357" s="239" t="s">
        <v>148</v>
      </c>
      <c r="AV1357" s="13" t="s">
        <v>81</v>
      </c>
      <c r="AW1357" s="13" t="s">
        <v>30</v>
      </c>
      <c r="AX1357" s="13" t="s">
        <v>73</v>
      </c>
      <c r="AY1357" s="239" t="s">
        <v>140</v>
      </c>
    </row>
    <row r="1358" s="14" customFormat="1">
      <c r="A1358" s="14"/>
      <c r="B1358" s="240"/>
      <c r="C1358" s="241"/>
      <c r="D1358" s="231" t="s">
        <v>150</v>
      </c>
      <c r="E1358" s="242" t="s">
        <v>1</v>
      </c>
      <c r="F1358" s="243" t="s">
        <v>224</v>
      </c>
      <c r="G1358" s="241"/>
      <c r="H1358" s="244">
        <v>10.307</v>
      </c>
      <c r="I1358" s="245"/>
      <c r="J1358" s="241"/>
      <c r="K1358" s="241"/>
      <c r="L1358" s="246"/>
      <c r="M1358" s="247"/>
      <c r="N1358" s="248"/>
      <c r="O1358" s="248"/>
      <c r="P1358" s="248"/>
      <c r="Q1358" s="248"/>
      <c r="R1358" s="248"/>
      <c r="S1358" s="248"/>
      <c r="T1358" s="249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50" t="s">
        <v>150</v>
      </c>
      <c r="AU1358" s="250" t="s">
        <v>148</v>
      </c>
      <c r="AV1358" s="14" t="s">
        <v>148</v>
      </c>
      <c r="AW1358" s="14" t="s">
        <v>30</v>
      </c>
      <c r="AX1358" s="14" t="s">
        <v>73</v>
      </c>
      <c r="AY1358" s="250" t="s">
        <v>140</v>
      </c>
    </row>
    <row r="1359" s="13" customFormat="1">
      <c r="A1359" s="13"/>
      <c r="B1359" s="229"/>
      <c r="C1359" s="230"/>
      <c r="D1359" s="231" t="s">
        <v>150</v>
      </c>
      <c r="E1359" s="232" t="s">
        <v>1</v>
      </c>
      <c r="F1359" s="233" t="s">
        <v>225</v>
      </c>
      <c r="G1359" s="230"/>
      <c r="H1359" s="232" t="s">
        <v>1</v>
      </c>
      <c r="I1359" s="234"/>
      <c r="J1359" s="230"/>
      <c r="K1359" s="230"/>
      <c r="L1359" s="235"/>
      <c r="M1359" s="236"/>
      <c r="N1359" s="237"/>
      <c r="O1359" s="237"/>
      <c r="P1359" s="237"/>
      <c r="Q1359" s="237"/>
      <c r="R1359" s="237"/>
      <c r="S1359" s="237"/>
      <c r="T1359" s="238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39" t="s">
        <v>150</v>
      </c>
      <c r="AU1359" s="239" t="s">
        <v>148</v>
      </c>
      <c r="AV1359" s="13" t="s">
        <v>81</v>
      </c>
      <c r="AW1359" s="13" t="s">
        <v>30</v>
      </c>
      <c r="AX1359" s="13" t="s">
        <v>73</v>
      </c>
      <c r="AY1359" s="239" t="s">
        <v>140</v>
      </c>
    </row>
    <row r="1360" s="14" customFormat="1">
      <c r="A1360" s="14"/>
      <c r="B1360" s="240"/>
      <c r="C1360" s="241"/>
      <c r="D1360" s="231" t="s">
        <v>150</v>
      </c>
      <c r="E1360" s="242" t="s">
        <v>1</v>
      </c>
      <c r="F1360" s="243" t="s">
        <v>226</v>
      </c>
      <c r="G1360" s="241"/>
      <c r="H1360" s="244">
        <v>16.413</v>
      </c>
      <c r="I1360" s="245"/>
      <c r="J1360" s="241"/>
      <c r="K1360" s="241"/>
      <c r="L1360" s="246"/>
      <c r="M1360" s="247"/>
      <c r="N1360" s="248"/>
      <c r="O1360" s="248"/>
      <c r="P1360" s="248"/>
      <c r="Q1360" s="248"/>
      <c r="R1360" s="248"/>
      <c r="S1360" s="248"/>
      <c r="T1360" s="249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50" t="s">
        <v>150</v>
      </c>
      <c r="AU1360" s="250" t="s">
        <v>148</v>
      </c>
      <c r="AV1360" s="14" t="s">
        <v>148</v>
      </c>
      <c r="AW1360" s="14" t="s">
        <v>30</v>
      </c>
      <c r="AX1360" s="14" t="s">
        <v>73</v>
      </c>
      <c r="AY1360" s="250" t="s">
        <v>140</v>
      </c>
    </row>
    <row r="1361" s="15" customFormat="1">
      <c r="A1361" s="15"/>
      <c r="B1361" s="251"/>
      <c r="C1361" s="252"/>
      <c r="D1361" s="231" t="s">
        <v>150</v>
      </c>
      <c r="E1361" s="253" t="s">
        <v>1</v>
      </c>
      <c r="F1361" s="254" t="s">
        <v>153</v>
      </c>
      <c r="G1361" s="252"/>
      <c r="H1361" s="255">
        <v>38.825000000000003</v>
      </c>
      <c r="I1361" s="256"/>
      <c r="J1361" s="252"/>
      <c r="K1361" s="252"/>
      <c r="L1361" s="257"/>
      <c r="M1361" s="258"/>
      <c r="N1361" s="259"/>
      <c r="O1361" s="259"/>
      <c r="P1361" s="259"/>
      <c r="Q1361" s="259"/>
      <c r="R1361" s="259"/>
      <c r="S1361" s="259"/>
      <c r="T1361" s="260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T1361" s="261" t="s">
        <v>150</v>
      </c>
      <c r="AU1361" s="261" t="s">
        <v>148</v>
      </c>
      <c r="AV1361" s="15" t="s">
        <v>147</v>
      </c>
      <c r="AW1361" s="15" t="s">
        <v>30</v>
      </c>
      <c r="AX1361" s="15" t="s">
        <v>81</v>
      </c>
      <c r="AY1361" s="261" t="s">
        <v>140</v>
      </c>
    </row>
    <row r="1362" s="2" customFormat="1" ht="33" customHeight="1">
      <c r="A1362" s="38"/>
      <c r="B1362" s="39"/>
      <c r="C1362" s="215" t="s">
        <v>1658</v>
      </c>
      <c r="D1362" s="215" t="s">
        <v>143</v>
      </c>
      <c r="E1362" s="216" t="s">
        <v>1659</v>
      </c>
      <c r="F1362" s="217" t="s">
        <v>1660</v>
      </c>
      <c r="G1362" s="218" t="s">
        <v>168</v>
      </c>
      <c r="H1362" s="219">
        <v>38.825000000000003</v>
      </c>
      <c r="I1362" s="220"/>
      <c r="J1362" s="221">
        <f>ROUND(I1362*H1362,2)</f>
        <v>0</v>
      </c>
      <c r="K1362" s="222"/>
      <c r="L1362" s="44"/>
      <c r="M1362" s="223" t="s">
        <v>1</v>
      </c>
      <c r="N1362" s="224" t="s">
        <v>39</v>
      </c>
      <c r="O1362" s="91"/>
      <c r="P1362" s="225">
        <f>O1362*H1362</f>
        <v>0</v>
      </c>
      <c r="Q1362" s="225">
        <v>0.0074999999999999997</v>
      </c>
      <c r="R1362" s="225">
        <f>Q1362*H1362</f>
        <v>0.29118749999999999</v>
      </c>
      <c r="S1362" s="225">
        <v>0</v>
      </c>
      <c r="T1362" s="226">
        <f>S1362*H1362</f>
        <v>0</v>
      </c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R1362" s="227" t="s">
        <v>447</v>
      </c>
      <c r="AT1362" s="227" t="s">
        <v>143</v>
      </c>
      <c r="AU1362" s="227" t="s">
        <v>148</v>
      </c>
      <c r="AY1362" s="17" t="s">
        <v>140</v>
      </c>
      <c r="BE1362" s="228">
        <f>IF(N1362="základní",J1362,0)</f>
        <v>0</v>
      </c>
      <c r="BF1362" s="228">
        <f>IF(N1362="snížená",J1362,0)</f>
        <v>0</v>
      </c>
      <c r="BG1362" s="228">
        <f>IF(N1362="zákl. přenesená",J1362,0)</f>
        <v>0</v>
      </c>
      <c r="BH1362" s="228">
        <f>IF(N1362="sníž. přenesená",J1362,0)</f>
        <v>0</v>
      </c>
      <c r="BI1362" s="228">
        <f>IF(N1362="nulová",J1362,0)</f>
        <v>0</v>
      </c>
      <c r="BJ1362" s="17" t="s">
        <v>148</v>
      </c>
      <c r="BK1362" s="228">
        <f>ROUND(I1362*H1362,2)</f>
        <v>0</v>
      </c>
      <c r="BL1362" s="17" t="s">
        <v>447</v>
      </c>
      <c r="BM1362" s="227" t="s">
        <v>1661</v>
      </c>
    </row>
    <row r="1363" s="13" customFormat="1">
      <c r="A1363" s="13"/>
      <c r="B1363" s="229"/>
      <c r="C1363" s="230"/>
      <c r="D1363" s="231" t="s">
        <v>150</v>
      </c>
      <c r="E1363" s="232" t="s">
        <v>1</v>
      </c>
      <c r="F1363" s="233" t="s">
        <v>215</v>
      </c>
      <c r="G1363" s="230"/>
      <c r="H1363" s="232" t="s">
        <v>1</v>
      </c>
      <c r="I1363" s="234"/>
      <c r="J1363" s="230"/>
      <c r="K1363" s="230"/>
      <c r="L1363" s="235"/>
      <c r="M1363" s="236"/>
      <c r="N1363" s="237"/>
      <c r="O1363" s="237"/>
      <c r="P1363" s="237"/>
      <c r="Q1363" s="237"/>
      <c r="R1363" s="237"/>
      <c r="S1363" s="237"/>
      <c r="T1363" s="238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39" t="s">
        <v>150</v>
      </c>
      <c r="AU1363" s="239" t="s">
        <v>148</v>
      </c>
      <c r="AV1363" s="13" t="s">
        <v>81</v>
      </c>
      <c r="AW1363" s="13" t="s">
        <v>30</v>
      </c>
      <c r="AX1363" s="13" t="s">
        <v>73</v>
      </c>
      <c r="AY1363" s="239" t="s">
        <v>140</v>
      </c>
    </row>
    <row r="1364" s="14" customFormat="1">
      <c r="A1364" s="14"/>
      <c r="B1364" s="240"/>
      <c r="C1364" s="241"/>
      <c r="D1364" s="231" t="s">
        <v>150</v>
      </c>
      <c r="E1364" s="242" t="s">
        <v>1</v>
      </c>
      <c r="F1364" s="243" t="s">
        <v>216</v>
      </c>
      <c r="G1364" s="241"/>
      <c r="H1364" s="244">
        <v>7.2690000000000001</v>
      </c>
      <c r="I1364" s="245"/>
      <c r="J1364" s="241"/>
      <c r="K1364" s="241"/>
      <c r="L1364" s="246"/>
      <c r="M1364" s="247"/>
      <c r="N1364" s="248"/>
      <c r="O1364" s="248"/>
      <c r="P1364" s="248"/>
      <c r="Q1364" s="248"/>
      <c r="R1364" s="248"/>
      <c r="S1364" s="248"/>
      <c r="T1364" s="249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T1364" s="250" t="s">
        <v>150</v>
      </c>
      <c r="AU1364" s="250" t="s">
        <v>148</v>
      </c>
      <c r="AV1364" s="14" t="s">
        <v>148</v>
      </c>
      <c r="AW1364" s="14" t="s">
        <v>30</v>
      </c>
      <c r="AX1364" s="14" t="s">
        <v>73</v>
      </c>
      <c r="AY1364" s="250" t="s">
        <v>140</v>
      </c>
    </row>
    <row r="1365" s="13" customFormat="1">
      <c r="A1365" s="13"/>
      <c r="B1365" s="229"/>
      <c r="C1365" s="230"/>
      <c r="D1365" s="231" t="s">
        <v>150</v>
      </c>
      <c r="E1365" s="232" t="s">
        <v>1</v>
      </c>
      <c r="F1365" s="233" t="s">
        <v>221</v>
      </c>
      <c r="G1365" s="230"/>
      <c r="H1365" s="232" t="s">
        <v>1</v>
      </c>
      <c r="I1365" s="234"/>
      <c r="J1365" s="230"/>
      <c r="K1365" s="230"/>
      <c r="L1365" s="235"/>
      <c r="M1365" s="236"/>
      <c r="N1365" s="237"/>
      <c r="O1365" s="237"/>
      <c r="P1365" s="237"/>
      <c r="Q1365" s="237"/>
      <c r="R1365" s="237"/>
      <c r="S1365" s="237"/>
      <c r="T1365" s="238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39" t="s">
        <v>150</v>
      </c>
      <c r="AU1365" s="239" t="s">
        <v>148</v>
      </c>
      <c r="AV1365" s="13" t="s">
        <v>81</v>
      </c>
      <c r="AW1365" s="13" t="s">
        <v>30</v>
      </c>
      <c r="AX1365" s="13" t="s">
        <v>73</v>
      </c>
      <c r="AY1365" s="239" t="s">
        <v>140</v>
      </c>
    </row>
    <row r="1366" s="14" customFormat="1">
      <c r="A1366" s="14"/>
      <c r="B1366" s="240"/>
      <c r="C1366" s="241"/>
      <c r="D1366" s="231" t="s">
        <v>150</v>
      </c>
      <c r="E1366" s="242" t="s">
        <v>1</v>
      </c>
      <c r="F1366" s="243" t="s">
        <v>324</v>
      </c>
      <c r="G1366" s="241"/>
      <c r="H1366" s="244">
        <v>4.8360000000000003</v>
      </c>
      <c r="I1366" s="245"/>
      <c r="J1366" s="241"/>
      <c r="K1366" s="241"/>
      <c r="L1366" s="246"/>
      <c r="M1366" s="247"/>
      <c r="N1366" s="248"/>
      <c r="O1366" s="248"/>
      <c r="P1366" s="248"/>
      <c r="Q1366" s="248"/>
      <c r="R1366" s="248"/>
      <c r="S1366" s="248"/>
      <c r="T1366" s="249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50" t="s">
        <v>150</v>
      </c>
      <c r="AU1366" s="250" t="s">
        <v>148</v>
      </c>
      <c r="AV1366" s="14" t="s">
        <v>148</v>
      </c>
      <c r="AW1366" s="14" t="s">
        <v>30</v>
      </c>
      <c r="AX1366" s="14" t="s">
        <v>73</v>
      </c>
      <c r="AY1366" s="250" t="s">
        <v>140</v>
      </c>
    </row>
    <row r="1367" s="13" customFormat="1">
      <c r="A1367" s="13"/>
      <c r="B1367" s="229"/>
      <c r="C1367" s="230"/>
      <c r="D1367" s="231" t="s">
        <v>150</v>
      </c>
      <c r="E1367" s="232" t="s">
        <v>1</v>
      </c>
      <c r="F1367" s="233" t="s">
        <v>223</v>
      </c>
      <c r="G1367" s="230"/>
      <c r="H1367" s="232" t="s">
        <v>1</v>
      </c>
      <c r="I1367" s="234"/>
      <c r="J1367" s="230"/>
      <c r="K1367" s="230"/>
      <c r="L1367" s="235"/>
      <c r="M1367" s="236"/>
      <c r="N1367" s="237"/>
      <c r="O1367" s="237"/>
      <c r="P1367" s="237"/>
      <c r="Q1367" s="237"/>
      <c r="R1367" s="237"/>
      <c r="S1367" s="237"/>
      <c r="T1367" s="238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39" t="s">
        <v>150</v>
      </c>
      <c r="AU1367" s="239" t="s">
        <v>148</v>
      </c>
      <c r="AV1367" s="13" t="s">
        <v>81</v>
      </c>
      <c r="AW1367" s="13" t="s">
        <v>30</v>
      </c>
      <c r="AX1367" s="13" t="s">
        <v>73</v>
      </c>
      <c r="AY1367" s="239" t="s">
        <v>140</v>
      </c>
    </row>
    <row r="1368" s="14" customFormat="1">
      <c r="A1368" s="14"/>
      <c r="B1368" s="240"/>
      <c r="C1368" s="241"/>
      <c r="D1368" s="231" t="s">
        <v>150</v>
      </c>
      <c r="E1368" s="242" t="s">
        <v>1</v>
      </c>
      <c r="F1368" s="243" t="s">
        <v>224</v>
      </c>
      <c r="G1368" s="241"/>
      <c r="H1368" s="244">
        <v>10.307</v>
      </c>
      <c r="I1368" s="245"/>
      <c r="J1368" s="241"/>
      <c r="K1368" s="241"/>
      <c r="L1368" s="246"/>
      <c r="M1368" s="247"/>
      <c r="N1368" s="248"/>
      <c r="O1368" s="248"/>
      <c r="P1368" s="248"/>
      <c r="Q1368" s="248"/>
      <c r="R1368" s="248"/>
      <c r="S1368" s="248"/>
      <c r="T1368" s="249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50" t="s">
        <v>150</v>
      </c>
      <c r="AU1368" s="250" t="s">
        <v>148</v>
      </c>
      <c r="AV1368" s="14" t="s">
        <v>148</v>
      </c>
      <c r="AW1368" s="14" t="s">
        <v>30</v>
      </c>
      <c r="AX1368" s="14" t="s">
        <v>73</v>
      </c>
      <c r="AY1368" s="250" t="s">
        <v>140</v>
      </c>
    </row>
    <row r="1369" s="13" customFormat="1">
      <c r="A1369" s="13"/>
      <c r="B1369" s="229"/>
      <c r="C1369" s="230"/>
      <c r="D1369" s="231" t="s">
        <v>150</v>
      </c>
      <c r="E1369" s="232" t="s">
        <v>1</v>
      </c>
      <c r="F1369" s="233" t="s">
        <v>225</v>
      </c>
      <c r="G1369" s="230"/>
      <c r="H1369" s="232" t="s">
        <v>1</v>
      </c>
      <c r="I1369" s="234"/>
      <c r="J1369" s="230"/>
      <c r="K1369" s="230"/>
      <c r="L1369" s="235"/>
      <c r="M1369" s="236"/>
      <c r="N1369" s="237"/>
      <c r="O1369" s="237"/>
      <c r="P1369" s="237"/>
      <c r="Q1369" s="237"/>
      <c r="R1369" s="237"/>
      <c r="S1369" s="237"/>
      <c r="T1369" s="238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39" t="s">
        <v>150</v>
      </c>
      <c r="AU1369" s="239" t="s">
        <v>148</v>
      </c>
      <c r="AV1369" s="13" t="s">
        <v>81</v>
      </c>
      <c r="AW1369" s="13" t="s">
        <v>30</v>
      </c>
      <c r="AX1369" s="13" t="s">
        <v>73</v>
      </c>
      <c r="AY1369" s="239" t="s">
        <v>140</v>
      </c>
    </row>
    <row r="1370" s="14" customFormat="1">
      <c r="A1370" s="14"/>
      <c r="B1370" s="240"/>
      <c r="C1370" s="241"/>
      <c r="D1370" s="231" t="s">
        <v>150</v>
      </c>
      <c r="E1370" s="242" t="s">
        <v>1</v>
      </c>
      <c r="F1370" s="243" t="s">
        <v>226</v>
      </c>
      <c r="G1370" s="241"/>
      <c r="H1370" s="244">
        <v>16.413</v>
      </c>
      <c r="I1370" s="245"/>
      <c r="J1370" s="241"/>
      <c r="K1370" s="241"/>
      <c r="L1370" s="246"/>
      <c r="M1370" s="247"/>
      <c r="N1370" s="248"/>
      <c r="O1370" s="248"/>
      <c r="P1370" s="248"/>
      <c r="Q1370" s="248"/>
      <c r="R1370" s="248"/>
      <c r="S1370" s="248"/>
      <c r="T1370" s="249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50" t="s">
        <v>150</v>
      </c>
      <c r="AU1370" s="250" t="s">
        <v>148</v>
      </c>
      <c r="AV1370" s="14" t="s">
        <v>148</v>
      </c>
      <c r="AW1370" s="14" t="s">
        <v>30</v>
      </c>
      <c r="AX1370" s="14" t="s">
        <v>73</v>
      </c>
      <c r="AY1370" s="250" t="s">
        <v>140</v>
      </c>
    </row>
    <row r="1371" s="15" customFormat="1">
      <c r="A1371" s="15"/>
      <c r="B1371" s="251"/>
      <c r="C1371" s="252"/>
      <c r="D1371" s="231" t="s">
        <v>150</v>
      </c>
      <c r="E1371" s="253" t="s">
        <v>1</v>
      </c>
      <c r="F1371" s="254" t="s">
        <v>153</v>
      </c>
      <c r="G1371" s="252"/>
      <c r="H1371" s="255">
        <v>38.825000000000003</v>
      </c>
      <c r="I1371" s="256"/>
      <c r="J1371" s="252"/>
      <c r="K1371" s="252"/>
      <c r="L1371" s="257"/>
      <c r="M1371" s="258"/>
      <c r="N1371" s="259"/>
      <c r="O1371" s="259"/>
      <c r="P1371" s="259"/>
      <c r="Q1371" s="259"/>
      <c r="R1371" s="259"/>
      <c r="S1371" s="259"/>
      <c r="T1371" s="260"/>
      <c r="U1371" s="15"/>
      <c r="V1371" s="15"/>
      <c r="W1371" s="15"/>
      <c r="X1371" s="15"/>
      <c r="Y1371" s="15"/>
      <c r="Z1371" s="15"/>
      <c r="AA1371" s="15"/>
      <c r="AB1371" s="15"/>
      <c r="AC1371" s="15"/>
      <c r="AD1371" s="15"/>
      <c r="AE1371" s="15"/>
      <c r="AT1371" s="261" t="s">
        <v>150</v>
      </c>
      <c r="AU1371" s="261" t="s">
        <v>148</v>
      </c>
      <c r="AV1371" s="15" t="s">
        <v>147</v>
      </c>
      <c r="AW1371" s="15" t="s">
        <v>30</v>
      </c>
      <c r="AX1371" s="15" t="s">
        <v>81</v>
      </c>
      <c r="AY1371" s="261" t="s">
        <v>140</v>
      </c>
    </row>
    <row r="1372" s="2" customFormat="1" ht="24.15" customHeight="1">
      <c r="A1372" s="38"/>
      <c r="B1372" s="39"/>
      <c r="C1372" s="215" t="s">
        <v>1662</v>
      </c>
      <c r="D1372" s="215" t="s">
        <v>143</v>
      </c>
      <c r="E1372" s="216" t="s">
        <v>1663</v>
      </c>
      <c r="F1372" s="217" t="s">
        <v>1664</v>
      </c>
      <c r="G1372" s="218" t="s">
        <v>168</v>
      </c>
      <c r="H1372" s="219">
        <v>42.173999999999999</v>
      </c>
      <c r="I1372" s="220"/>
      <c r="J1372" s="221">
        <f>ROUND(I1372*H1372,2)</f>
        <v>0</v>
      </c>
      <c r="K1372" s="222"/>
      <c r="L1372" s="44"/>
      <c r="M1372" s="223" t="s">
        <v>1</v>
      </c>
      <c r="N1372" s="224" t="s">
        <v>39</v>
      </c>
      <c r="O1372" s="91"/>
      <c r="P1372" s="225">
        <f>O1372*H1372</f>
        <v>0</v>
      </c>
      <c r="Q1372" s="225">
        <v>0</v>
      </c>
      <c r="R1372" s="225">
        <f>Q1372*H1372</f>
        <v>0</v>
      </c>
      <c r="S1372" s="225">
        <v>0.0025000000000000001</v>
      </c>
      <c r="T1372" s="226">
        <f>S1372*H1372</f>
        <v>0.105435</v>
      </c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R1372" s="227" t="s">
        <v>447</v>
      </c>
      <c r="AT1372" s="227" t="s">
        <v>143</v>
      </c>
      <c r="AU1372" s="227" t="s">
        <v>148</v>
      </c>
      <c r="AY1372" s="17" t="s">
        <v>140</v>
      </c>
      <c r="BE1372" s="228">
        <f>IF(N1372="základní",J1372,0)</f>
        <v>0</v>
      </c>
      <c r="BF1372" s="228">
        <f>IF(N1372="snížená",J1372,0)</f>
        <v>0</v>
      </c>
      <c r="BG1372" s="228">
        <f>IF(N1372="zákl. přenesená",J1372,0)</f>
        <v>0</v>
      </c>
      <c r="BH1372" s="228">
        <f>IF(N1372="sníž. přenesená",J1372,0)</f>
        <v>0</v>
      </c>
      <c r="BI1372" s="228">
        <f>IF(N1372="nulová",J1372,0)</f>
        <v>0</v>
      </c>
      <c r="BJ1372" s="17" t="s">
        <v>148</v>
      </c>
      <c r="BK1372" s="228">
        <f>ROUND(I1372*H1372,2)</f>
        <v>0</v>
      </c>
      <c r="BL1372" s="17" t="s">
        <v>447</v>
      </c>
      <c r="BM1372" s="227" t="s">
        <v>1665</v>
      </c>
    </row>
    <row r="1373" s="13" customFormat="1">
      <c r="A1373" s="13"/>
      <c r="B1373" s="229"/>
      <c r="C1373" s="230"/>
      <c r="D1373" s="231" t="s">
        <v>150</v>
      </c>
      <c r="E1373" s="232" t="s">
        <v>1</v>
      </c>
      <c r="F1373" s="233" t="s">
        <v>215</v>
      </c>
      <c r="G1373" s="230"/>
      <c r="H1373" s="232" t="s">
        <v>1</v>
      </c>
      <c r="I1373" s="234"/>
      <c r="J1373" s="230"/>
      <c r="K1373" s="230"/>
      <c r="L1373" s="235"/>
      <c r="M1373" s="236"/>
      <c r="N1373" s="237"/>
      <c r="O1373" s="237"/>
      <c r="P1373" s="237"/>
      <c r="Q1373" s="237"/>
      <c r="R1373" s="237"/>
      <c r="S1373" s="237"/>
      <c r="T1373" s="238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39" t="s">
        <v>150</v>
      </c>
      <c r="AU1373" s="239" t="s">
        <v>148</v>
      </c>
      <c r="AV1373" s="13" t="s">
        <v>81</v>
      </c>
      <c r="AW1373" s="13" t="s">
        <v>30</v>
      </c>
      <c r="AX1373" s="13" t="s">
        <v>73</v>
      </c>
      <c r="AY1373" s="239" t="s">
        <v>140</v>
      </c>
    </row>
    <row r="1374" s="14" customFormat="1">
      <c r="A1374" s="14"/>
      <c r="B1374" s="240"/>
      <c r="C1374" s="241"/>
      <c r="D1374" s="231" t="s">
        <v>150</v>
      </c>
      <c r="E1374" s="242" t="s">
        <v>1</v>
      </c>
      <c r="F1374" s="243" t="s">
        <v>216</v>
      </c>
      <c r="G1374" s="241"/>
      <c r="H1374" s="244">
        <v>7.2690000000000001</v>
      </c>
      <c r="I1374" s="245"/>
      <c r="J1374" s="241"/>
      <c r="K1374" s="241"/>
      <c r="L1374" s="246"/>
      <c r="M1374" s="247"/>
      <c r="N1374" s="248"/>
      <c r="O1374" s="248"/>
      <c r="P1374" s="248"/>
      <c r="Q1374" s="248"/>
      <c r="R1374" s="248"/>
      <c r="S1374" s="248"/>
      <c r="T1374" s="249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T1374" s="250" t="s">
        <v>150</v>
      </c>
      <c r="AU1374" s="250" t="s">
        <v>148</v>
      </c>
      <c r="AV1374" s="14" t="s">
        <v>148</v>
      </c>
      <c r="AW1374" s="14" t="s">
        <v>30</v>
      </c>
      <c r="AX1374" s="14" t="s">
        <v>73</v>
      </c>
      <c r="AY1374" s="250" t="s">
        <v>140</v>
      </c>
    </row>
    <row r="1375" s="13" customFormat="1">
      <c r="A1375" s="13"/>
      <c r="B1375" s="229"/>
      <c r="C1375" s="230"/>
      <c r="D1375" s="231" t="s">
        <v>150</v>
      </c>
      <c r="E1375" s="232" t="s">
        <v>1</v>
      </c>
      <c r="F1375" s="233" t="s">
        <v>322</v>
      </c>
      <c r="G1375" s="230"/>
      <c r="H1375" s="232" t="s">
        <v>1</v>
      </c>
      <c r="I1375" s="234"/>
      <c r="J1375" s="230"/>
      <c r="K1375" s="230"/>
      <c r="L1375" s="235"/>
      <c r="M1375" s="236"/>
      <c r="N1375" s="237"/>
      <c r="O1375" s="237"/>
      <c r="P1375" s="237"/>
      <c r="Q1375" s="237"/>
      <c r="R1375" s="237"/>
      <c r="S1375" s="237"/>
      <c r="T1375" s="238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39" t="s">
        <v>150</v>
      </c>
      <c r="AU1375" s="239" t="s">
        <v>148</v>
      </c>
      <c r="AV1375" s="13" t="s">
        <v>81</v>
      </c>
      <c r="AW1375" s="13" t="s">
        <v>30</v>
      </c>
      <c r="AX1375" s="13" t="s">
        <v>73</v>
      </c>
      <c r="AY1375" s="239" t="s">
        <v>140</v>
      </c>
    </row>
    <row r="1376" s="14" customFormat="1">
      <c r="A1376" s="14"/>
      <c r="B1376" s="240"/>
      <c r="C1376" s="241"/>
      <c r="D1376" s="231" t="s">
        <v>150</v>
      </c>
      <c r="E1376" s="242" t="s">
        <v>1</v>
      </c>
      <c r="F1376" s="243" t="s">
        <v>218</v>
      </c>
      <c r="G1376" s="241"/>
      <c r="H1376" s="244">
        <v>0.89600000000000002</v>
      </c>
      <c r="I1376" s="245"/>
      <c r="J1376" s="241"/>
      <c r="K1376" s="241"/>
      <c r="L1376" s="246"/>
      <c r="M1376" s="247"/>
      <c r="N1376" s="248"/>
      <c r="O1376" s="248"/>
      <c r="P1376" s="248"/>
      <c r="Q1376" s="248"/>
      <c r="R1376" s="248"/>
      <c r="S1376" s="248"/>
      <c r="T1376" s="249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50" t="s">
        <v>150</v>
      </c>
      <c r="AU1376" s="250" t="s">
        <v>148</v>
      </c>
      <c r="AV1376" s="14" t="s">
        <v>148</v>
      </c>
      <c r="AW1376" s="14" t="s">
        <v>30</v>
      </c>
      <c r="AX1376" s="14" t="s">
        <v>73</v>
      </c>
      <c r="AY1376" s="250" t="s">
        <v>140</v>
      </c>
    </row>
    <row r="1377" s="13" customFormat="1">
      <c r="A1377" s="13"/>
      <c r="B1377" s="229"/>
      <c r="C1377" s="230"/>
      <c r="D1377" s="231" t="s">
        <v>150</v>
      </c>
      <c r="E1377" s="232" t="s">
        <v>1</v>
      </c>
      <c r="F1377" s="233" t="s">
        <v>258</v>
      </c>
      <c r="G1377" s="230"/>
      <c r="H1377" s="232" t="s">
        <v>1</v>
      </c>
      <c r="I1377" s="234"/>
      <c r="J1377" s="230"/>
      <c r="K1377" s="230"/>
      <c r="L1377" s="235"/>
      <c r="M1377" s="236"/>
      <c r="N1377" s="237"/>
      <c r="O1377" s="237"/>
      <c r="P1377" s="237"/>
      <c r="Q1377" s="237"/>
      <c r="R1377" s="237"/>
      <c r="S1377" s="237"/>
      <c r="T1377" s="238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39" t="s">
        <v>150</v>
      </c>
      <c r="AU1377" s="239" t="s">
        <v>148</v>
      </c>
      <c r="AV1377" s="13" t="s">
        <v>81</v>
      </c>
      <c r="AW1377" s="13" t="s">
        <v>30</v>
      </c>
      <c r="AX1377" s="13" t="s">
        <v>73</v>
      </c>
      <c r="AY1377" s="239" t="s">
        <v>140</v>
      </c>
    </row>
    <row r="1378" s="14" customFormat="1">
      <c r="A1378" s="14"/>
      <c r="B1378" s="240"/>
      <c r="C1378" s="241"/>
      <c r="D1378" s="231" t="s">
        <v>150</v>
      </c>
      <c r="E1378" s="242" t="s">
        <v>1</v>
      </c>
      <c r="F1378" s="243" t="s">
        <v>323</v>
      </c>
      <c r="G1378" s="241"/>
      <c r="H1378" s="244">
        <v>2.4529999999999998</v>
      </c>
      <c r="I1378" s="245"/>
      <c r="J1378" s="241"/>
      <c r="K1378" s="241"/>
      <c r="L1378" s="246"/>
      <c r="M1378" s="247"/>
      <c r="N1378" s="248"/>
      <c r="O1378" s="248"/>
      <c r="P1378" s="248"/>
      <c r="Q1378" s="248"/>
      <c r="R1378" s="248"/>
      <c r="S1378" s="248"/>
      <c r="T1378" s="249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T1378" s="250" t="s">
        <v>150</v>
      </c>
      <c r="AU1378" s="250" t="s">
        <v>148</v>
      </c>
      <c r="AV1378" s="14" t="s">
        <v>148</v>
      </c>
      <c r="AW1378" s="14" t="s">
        <v>30</v>
      </c>
      <c r="AX1378" s="14" t="s">
        <v>73</v>
      </c>
      <c r="AY1378" s="250" t="s">
        <v>140</v>
      </c>
    </row>
    <row r="1379" s="13" customFormat="1">
      <c r="A1379" s="13"/>
      <c r="B1379" s="229"/>
      <c r="C1379" s="230"/>
      <c r="D1379" s="231" t="s">
        <v>150</v>
      </c>
      <c r="E1379" s="232" t="s">
        <v>1</v>
      </c>
      <c r="F1379" s="233" t="s">
        <v>221</v>
      </c>
      <c r="G1379" s="230"/>
      <c r="H1379" s="232" t="s">
        <v>1</v>
      </c>
      <c r="I1379" s="234"/>
      <c r="J1379" s="230"/>
      <c r="K1379" s="230"/>
      <c r="L1379" s="235"/>
      <c r="M1379" s="236"/>
      <c r="N1379" s="237"/>
      <c r="O1379" s="237"/>
      <c r="P1379" s="237"/>
      <c r="Q1379" s="237"/>
      <c r="R1379" s="237"/>
      <c r="S1379" s="237"/>
      <c r="T1379" s="238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39" t="s">
        <v>150</v>
      </c>
      <c r="AU1379" s="239" t="s">
        <v>148</v>
      </c>
      <c r="AV1379" s="13" t="s">
        <v>81</v>
      </c>
      <c r="AW1379" s="13" t="s">
        <v>30</v>
      </c>
      <c r="AX1379" s="13" t="s">
        <v>73</v>
      </c>
      <c r="AY1379" s="239" t="s">
        <v>140</v>
      </c>
    </row>
    <row r="1380" s="14" customFormat="1">
      <c r="A1380" s="14"/>
      <c r="B1380" s="240"/>
      <c r="C1380" s="241"/>
      <c r="D1380" s="231" t="s">
        <v>150</v>
      </c>
      <c r="E1380" s="242" t="s">
        <v>1</v>
      </c>
      <c r="F1380" s="243" t="s">
        <v>324</v>
      </c>
      <c r="G1380" s="241"/>
      <c r="H1380" s="244">
        <v>4.8360000000000003</v>
      </c>
      <c r="I1380" s="245"/>
      <c r="J1380" s="241"/>
      <c r="K1380" s="241"/>
      <c r="L1380" s="246"/>
      <c r="M1380" s="247"/>
      <c r="N1380" s="248"/>
      <c r="O1380" s="248"/>
      <c r="P1380" s="248"/>
      <c r="Q1380" s="248"/>
      <c r="R1380" s="248"/>
      <c r="S1380" s="248"/>
      <c r="T1380" s="249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T1380" s="250" t="s">
        <v>150</v>
      </c>
      <c r="AU1380" s="250" t="s">
        <v>148</v>
      </c>
      <c r="AV1380" s="14" t="s">
        <v>148</v>
      </c>
      <c r="AW1380" s="14" t="s">
        <v>30</v>
      </c>
      <c r="AX1380" s="14" t="s">
        <v>73</v>
      </c>
      <c r="AY1380" s="250" t="s">
        <v>140</v>
      </c>
    </row>
    <row r="1381" s="13" customFormat="1">
      <c r="A1381" s="13"/>
      <c r="B1381" s="229"/>
      <c r="C1381" s="230"/>
      <c r="D1381" s="231" t="s">
        <v>150</v>
      </c>
      <c r="E1381" s="232" t="s">
        <v>1</v>
      </c>
      <c r="F1381" s="233" t="s">
        <v>223</v>
      </c>
      <c r="G1381" s="230"/>
      <c r="H1381" s="232" t="s">
        <v>1</v>
      </c>
      <c r="I1381" s="234"/>
      <c r="J1381" s="230"/>
      <c r="K1381" s="230"/>
      <c r="L1381" s="235"/>
      <c r="M1381" s="236"/>
      <c r="N1381" s="237"/>
      <c r="O1381" s="237"/>
      <c r="P1381" s="237"/>
      <c r="Q1381" s="237"/>
      <c r="R1381" s="237"/>
      <c r="S1381" s="237"/>
      <c r="T1381" s="238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39" t="s">
        <v>150</v>
      </c>
      <c r="AU1381" s="239" t="s">
        <v>148</v>
      </c>
      <c r="AV1381" s="13" t="s">
        <v>81</v>
      </c>
      <c r="AW1381" s="13" t="s">
        <v>30</v>
      </c>
      <c r="AX1381" s="13" t="s">
        <v>73</v>
      </c>
      <c r="AY1381" s="239" t="s">
        <v>140</v>
      </c>
    </row>
    <row r="1382" s="14" customFormat="1">
      <c r="A1382" s="14"/>
      <c r="B1382" s="240"/>
      <c r="C1382" s="241"/>
      <c r="D1382" s="231" t="s">
        <v>150</v>
      </c>
      <c r="E1382" s="242" t="s">
        <v>1</v>
      </c>
      <c r="F1382" s="243" t="s">
        <v>224</v>
      </c>
      <c r="G1382" s="241"/>
      <c r="H1382" s="244">
        <v>10.307</v>
      </c>
      <c r="I1382" s="245"/>
      <c r="J1382" s="241"/>
      <c r="K1382" s="241"/>
      <c r="L1382" s="246"/>
      <c r="M1382" s="247"/>
      <c r="N1382" s="248"/>
      <c r="O1382" s="248"/>
      <c r="P1382" s="248"/>
      <c r="Q1382" s="248"/>
      <c r="R1382" s="248"/>
      <c r="S1382" s="248"/>
      <c r="T1382" s="249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50" t="s">
        <v>150</v>
      </c>
      <c r="AU1382" s="250" t="s">
        <v>148</v>
      </c>
      <c r="AV1382" s="14" t="s">
        <v>148</v>
      </c>
      <c r="AW1382" s="14" t="s">
        <v>30</v>
      </c>
      <c r="AX1382" s="14" t="s">
        <v>73</v>
      </c>
      <c r="AY1382" s="250" t="s">
        <v>140</v>
      </c>
    </row>
    <row r="1383" s="13" customFormat="1">
      <c r="A1383" s="13"/>
      <c r="B1383" s="229"/>
      <c r="C1383" s="230"/>
      <c r="D1383" s="231" t="s">
        <v>150</v>
      </c>
      <c r="E1383" s="232" t="s">
        <v>1</v>
      </c>
      <c r="F1383" s="233" t="s">
        <v>225</v>
      </c>
      <c r="G1383" s="230"/>
      <c r="H1383" s="232" t="s">
        <v>1</v>
      </c>
      <c r="I1383" s="234"/>
      <c r="J1383" s="230"/>
      <c r="K1383" s="230"/>
      <c r="L1383" s="235"/>
      <c r="M1383" s="236"/>
      <c r="N1383" s="237"/>
      <c r="O1383" s="237"/>
      <c r="P1383" s="237"/>
      <c r="Q1383" s="237"/>
      <c r="R1383" s="237"/>
      <c r="S1383" s="237"/>
      <c r="T1383" s="238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39" t="s">
        <v>150</v>
      </c>
      <c r="AU1383" s="239" t="s">
        <v>148</v>
      </c>
      <c r="AV1383" s="13" t="s">
        <v>81</v>
      </c>
      <c r="AW1383" s="13" t="s">
        <v>30</v>
      </c>
      <c r="AX1383" s="13" t="s">
        <v>73</v>
      </c>
      <c r="AY1383" s="239" t="s">
        <v>140</v>
      </c>
    </row>
    <row r="1384" s="14" customFormat="1">
      <c r="A1384" s="14"/>
      <c r="B1384" s="240"/>
      <c r="C1384" s="241"/>
      <c r="D1384" s="231" t="s">
        <v>150</v>
      </c>
      <c r="E1384" s="242" t="s">
        <v>1</v>
      </c>
      <c r="F1384" s="243" t="s">
        <v>226</v>
      </c>
      <c r="G1384" s="241"/>
      <c r="H1384" s="244">
        <v>16.413</v>
      </c>
      <c r="I1384" s="245"/>
      <c r="J1384" s="241"/>
      <c r="K1384" s="241"/>
      <c r="L1384" s="246"/>
      <c r="M1384" s="247"/>
      <c r="N1384" s="248"/>
      <c r="O1384" s="248"/>
      <c r="P1384" s="248"/>
      <c r="Q1384" s="248"/>
      <c r="R1384" s="248"/>
      <c r="S1384" s="248"/>
      <c r="T1384" s="249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50" t="s">
        <v>150</v>
      </c>
      <c r="AU1384" s="250" t="s">
        <v>148</v>
      </c>
      <c r="AV1384" s="14" t="s">
        <v>148</v>
      </c>
      <c r="AW1384" s="14" t="s">
        <v>30</v>
      </c>
      <c r="AX1384" s="14" t="s">
        <v>73</v>
      </c>
      <c r="AY1384" s="250" t="s">
        <v>140</v>
      </c>
    </row>
    <row r="1385" s="15" customFormat="1">
      <c r="A1385" s="15"/>
      <c r="B1385" s="251"/>
      <c r="C1385" s="252"/>
      <c r="D1385" s="231" t="s">
        <v>150</v>
      </c>
      <c r="E1385" s="253" t="s">
        <v>1</v>
      </c>
      <c r="F1385" s="254" t="s">
        <v>153</v>
      </c>
      <c r="G1385" s="252"/>
      <c r="H1385" s="255">
        <v>42.174000000000007</v>
      </c>
      <c r="I1385" s="256"/>
      <c r="J1385" s="252"/>
      <c r="K1385" s="252"/>
      <c r="L1385" s="257"/>
      <c r="M1385" s="258"/>
      <c r="N1385" s="259"/>
      <c r="O1385" s="259"/>
      <c r="P1385" s="259"/>
      <c r="Q1385" s="259"/>
      <c r="R1385" s="259"/>
      <c r="S1385" s="259"/>
      <c r="T1385" s="260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  <c r="AE1385" s="15"/>
      <c r="AT1385" s="261" t="s">
        <v>150</v>
      </c>
      <c r="AU1385" s="261" t="s">
        <v>148</v>
      </c>
      <c r="AV1385" s="15" t="s">
        <v>147</v>
      </c>
      <c r="AW1385" s="15" t="s">
        <v>30</v>
      </c>
      <c r="AX1385" s="15" t="s">
        <v>81</v>
      </c>
      <c r="AY1385" s="261" t="s">
        <v>140</v>
      </c>
    </row>
    <row r="1386" s="2" customFormat="1" ht="21.75" customHeight="1">
      <c r="A1386" s="38"/>
      <c r="B1386" s="39"/>
      <c r="C1386" s="215" t="s">
        <v>1666</v>
      </c>
      <c r="D1386" s="215" t="s">
        <v>143</v>
      </c>
      <c r="E1386" s="216" t="s">
        <v>1667</v>
      </c>
      <c r="F1386" s="217" t="s">
        <v>1668</v>
      </c>
      <c r="G1386" s="218" t="s">
        <v>168</v>
      </c>
      <c r="H1386" s="219">
        <v>38.825000000000003</v>
      </c>
      <c r="I1386" s="220"/>
      <c r="J1386" s="221">
        <f>ROUND(I1386*H1386,2)</f>
        <v>0</v>
      </c>
      <c r="K1386" s="222"/>
      <c r="L1386" s="44"/>
      <c r="M1386" s="223" t="s">
        <v>1</v>
      </c>
      <c r="N1386" s="224" t="s">
        <v>39</v>
      </c>
      <c r="O1386" s="91"/>
      <c r="P1386" s="225">
        <f>O1386*H1386</f>
        <v>0</v>
      </c>
      <c r="Q1386" s="225">
        <v>0.00029999999999999997</v>
      </c>
      <c r="R1386" s="225">
        <f>Q1386*H1386</f>
        <v>0.0116475</v>
      </c>
      <c r="S1386" s="225">
        <v>0</v>
      </c>
      <c r="T1386" s="226">
        <f>S1386*H1386</f>
        <v>0</v>
      </c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R1386" s="227" t="s">
        <v>447</v>
      </c>
      <c r="AT1386" s="227" t="s">
        <v>143</v>
      </c>
      <c r="AU1386" s="227" t="s">
        <v>148</v>
      </c>
      <c r="AY1386" s="17" t="s">
        <v>140</v>
      </c>
      <c r="BE1386" s="228">
        <f>IF(N1386="základní",J1386,0)</f>
        <v>0</v>
      </c>
      <c r="BF1386" s="228">
        <f>IF(N1386="snížená",J1386,0)</f>
        <v>0</v>
      </c>
      <c r="BG1386" s="228">
        <f>IF(N1386="zákl. přenesená",J1386,0)</f>
        <v>0</v>
      </c>
      <c r="BH1386" s="228">
        <f>IF(N1386="sníž. přenesená",J1386,0)</f>
        <v>0</v>
      </c>
      <c r="BI1386" s="228">
        <f>IF(N1386="nulová",J1386,0)</f>
        <v>0</v>
      </c>
      <c r="BJ1386" s="17" t="s">
        <v>148</v>
      </c>
      <c r="BK1386" s="228">
        <f>ROUND(I1386*H1386,2)</f>
        <v>0</v>
      </c>
      <c r="BL1386" s="17" t="s">
        <v>447</v>
      </c>
      <c r="BM1386" s="227" t="s">
        <v>1669</v>
      </c>
    </row>
    <row r="1387" s="13" customFormat="1">
      <c r="A1387" s="13"/>
      <c r="B1387" s="229"/>
      <c r="C1387" s="230"/>
      <c r="D1387" s="231" t="s">
        <v>150</v>
      </c>
      <c r="E1387" s="232" t="s">
        <v>1</v>
      </c>
      <c r="F1387" s="233" t="s">
        <v>215</v>
      </c>
      <c r="G1387" s="230"/>
      <c r="H1387" s="232" t="s">
        <v>1</v>
      </c>
      <c r="I1387" s="234"/>
      <c r="J1387" s="230"/>
      <c r="K1387" s="230"/>
      <c r="L1387" s="235"/>
      <c r="M1387" s="236"/>
      <c r="N1387" s="237"/>
      <c r="O1387" s="237"/>
      <c r="P1387" s="237"/>
      <c r="Q1387" s="237"/>
      <c r="R1387" s="237"/>
      <c r="S1387" s="237"/>
      <c r="T1387" s="238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39" t="s">
        <v>150</v>
      </c>
      <c r="AU1387" s="239" t="s">
        <v>148</v>
      </c>
      <c r="AV1387" s="13" t="s">
        <v>81</v>
      </c>
      <c r="AW1387" s="13" t="s">
        <v>30</v>
      </c>
      <c r="AX1387" s="13" t="s">
        <v>73</v>
      </c>
      <c r="AY1387" s="239" t="s">
        <v>140</v>
      </c>
    </row>
    <row r="1388" s="14" customFormat="1">
      <c r="A1388" s="14"/>
      <c r="B1388" s="240"/>
      <c r="C1388" s="241"/>
      <c r="D1388" s="231" t="s">
        <v>150</v>
      </c>
      <c r="E1388" s="242" t="s">
        <v>1</v>
      </c>
      <c r="F1388" s="243" t="s">
        <v>216</v>
      </c>
      <c r="G1388" s="241"/>
      <c r="H1388" s="244">
        <v>7.2690000000000001</v>
      </c>
      <c r="I1388" s="245"/>
      <c r="J1388" s="241"/>
      <c r="K1388" s="241"/>
      <c r="L1388" s="246"/>
      <c r="M1388" s="247"/>
      <c r="N1388" s="248"/>
      <c r="O1388" s="248"/>
      <c r="P1388" s="248"/>
      <c r="Q1388" s="248"/>
      <c r="R1388" s="248"/>
      <c r="S1388" s="248"/>
      <c r="T1388" s="249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50" t="s">
        <v>150</v>
      </c>
      <c r="AU1388" s="250" t="s">
        <v>148</v>
      </c>
      <c r="AV1388" s="14" t="s">
        <v>148</v>
      </c>
      <c r="AW1388" s="14" t="s">
        <v>30</v>
      </c>
      <c r="AX1388" s="14" t="s">
        <v>73</v>
      </c>
      <c r="AY1388" s="250" t="s">
        <v>140</v>
      </c>
    </row>
    <row r="1389" s="13" customFormat="1">
      <c r="A1389" s="13"/>
      <c r="B1389" s="229"/>
      <c r="C1389" s="230"/>
      <c r="D1389" s="231" t="s">
        <v>150</v>
      </c>
      <c r="E1389" s="232" t="s">
        <v>1</v>
      </c>
      <c r="F1389" s="233" t="s">
        <v>221</v>
      </c>
      <c r="G1389" s="230"/>
      <c r="H1389" s="232" t="s">
        <v>1</v>
      </c>
      <c r="I1389" s="234"/>
      <c r="J1389" s="230"/>
      <c r="K1389" s="230"/>
      <c r="L1389" s="235"/>
      <c r="M1389" s="236"/>
      <c r="N1389" s="237"/>
      <c r="O1389" s="237"/>
      <c r="P1389" s="237"/>
      <c r="Q1389" s="237"/>
      <c r="R1389" s="237"/>
      <c r="S1389" s="237"/>
      <c r="T1389" s="238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39" t="s">
        <v>150</v>
      </c>
      <c r="AU1389" s="239" t="s">
        <v>148</v>
      </c>
      <c r="AV1389" s="13" t="s">
        <v>81</v>
      </c>
      <c r="AW1389" s="13" t="s">
        <v>30</v>
      </c>
      <c r="AX1389" s="13" t="s">
        <v>73</v>
      </c>
      <c r="AY1389" s="239" t="s">
        <v>140</v>
      </c>
    </row>
    <row r="1390" s="14" customFormat="1">
      <c r="A1390" s="14"/>
      <c r="B1390" s="240"/>
      <c r="C1390" s="241"/>
      <c r="D1390" s="231" t="s">
        <v>150</v>
      </c>
      <c r="E1390" s="242" t="s">
        <v>1</v>
      </c>
      <c r="F1390" s="243" t="s">
        <v>324</v>
      </c>
      <c r="G1390" s="241"/>
      <c r="H1390" s="244">
        <v>4.8360000000000003</v>
      </c>
      <c r="I1390" s="245"/>
      <c r="J1390" s="241"/>
      <c r="K1390" s="241"/>
      <c r="L1390" s="246"/>
      <c r="M1390" s="247"/>
      <c r="N1390" s="248"/>
      <c r="O1390" s="248"/>
      <c r="P1390" s="248"/>
      <c r="Q1390" s="248"/>
      <c r="R1390" s="248"/>
      <c r="S1390" s="248"/>
      <c r="T1390" s="249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T1390" s="250" t="s">
        <v>150</v>
      </c>
      <c r="AU1390" s="250" t="s">
        <v>148</v>
      </c>
      <c r="AV1390" s="14" t="s">
        <v>148</v>
      </c>
      <c r="AW1390" s="14" t="s">
        <v>30</v>
      </c>
      <c r="AX1390" s="14" t="s">
        <v>73</v>
      </c>
      <c r="AY1390" s="250" t="s">
        <v>140</v>
      </c>
    </row>
    <row r="1391" s="13" customFormat="1">
      <c r="A1391" s="13"/>
      <c r="B1391" s="229"/>
      <c r="C1391" s="230"/>
      <c r="D1391" s="231" t="s">
        <v>150</v>
      </c>
      <c r="E1391" s="232" t="s">
        <v>1</v>
      </c>
      <c r="F1391" s="233" t="s">
        <v>223</v>
      </c>
      <c r="G1391" s="230"/>
      <c r="H1391" s="232" t="s">
        <v>1</v>
      </c>
      <c r="I1391" s="234"/>
      <c r="J1391" s="230"/>
      <c r="K1391" s="230"/>
      <c r="L1391" s="235"/>
      <c r="M1391" s="236"/>
      <c r="N1391" s="237"/>
      <c r="O1391" s="237"/>
      <c r="P1391" s="237"/>
      <c r="Q1391" s="237"/>
      <c r="R1391" s="237"/>
      <c r="S1391" s="237"/>
      <c r="T1391" s="238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39" t="s">
        <v>150</v>
      </c>
      <c r="AU1391" s="239" t="s">
        <v>148</v>
      </c>
      <c r="AV1391" s="13" t="s">
        <v>81</v>
      </c>
      <c r="AW1391" s="13" t="s">
        <v>30</v>
      </c>
      <c r="AX1391" s="13" t="s">
        <v>73</v>
      </c>
      <c r="AY1391" s="239" t="s">
        <v>140</v>
      </c>
    </row>
    <row r="1392" s="14" customFormat="1">
      <c r="A1392" s="14"/>
      <c r="B1392" s="240"/>
      <c r="C1392" s="241"/>
      <c r="D1392" s="231" t="s">
        <v>150</v>
      </c>
      <c r="E1392" s="242" t="s">
        <v>1</v>
      </c>
      <c r="F1392" s="243" t="s">
        <v>224</v>
      </c>
      <c r="G1392" s="241"/>
      <c r="H1392" s="244">
        <v>10.307</v>
      </c>
      <c r="I1392" s="245"/>
      <c r="J1392" s="241"/>
      <c r="K1392" s="241"/>
      <c r="L1392" s="246"/>
      <c r="M1392" s="247"/>
      <c r="N1392" s="248"/>
      <c r="O1392" s="248"/>
      <c r="P1392" s="248"/>
      <c r="Q1392" s="248"/>
      <c r="R1392" s="248"/>
      <c r="S1392" s="248"/>
      <c r="T1392" s="249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50" t="s">
        <v>150</v>
      </c>
      <c r="AU1392" s="250" t="s">
        <v>148</v>
      </c>
      <c r="AV1392" s="14" t="s">
        <v>148</v>
      </c>
      <c r="AW1392" s="14" t="s">
        <v>30</v>
      </c>
      <c r="AX1392" s="14" t="s">
        <v>73</v>
      </c>
      <c r="AY1392" s="250" t="s">
        <v>140</v>
      </c>
    </row>
    <row r="1393" s="13" customFormat="1">
      <c r="A1393" s="13"/>
      <c r="B1393" s="229"/>
      <c r="C1393" s="230"/>
      <c r="D1393" s="231" t="s">
        <v>150</v>
      </c>
      <c r="E1393" s="232" t="s">
        <v>1</v>
      </c>
      <c r="F1393" s="233" t="s">
        <v>225</v>
      </c>
      <c r="G1393" s="230"/>
      <c r="H1393" s="232" t="s">
        <v>1</v>
      </c>
      <c r="I1393" s="234"/>
      <c r="J1393" s="230"/>
      <c r="K1393" s="230"/>
      <c r="L1393" s="235"/>
      <c r="M1393" s="236"/>
      <c r="N1393" s="237"/>
      <c r="O1393" s="237"/>
      <c r="P1393" s="237"/>
      <c r="Q1393" s="237"/>
      <c r="R1393" s="237"/>
      <c r="S1393" s="237"/>
      <c r="T1393" s="238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39" t="s">
        <v>150</v>
      </c>
      <c r="AU1393" s="239" t="s">
        <v>148</v>
      </c>
      <c r="AV1393" s="13" t="s">
        <v>81</v>
      </c>
      <c r="AW1393" s="13" t="s">
        <v>30</v>
      </c>
      <c r="AX1393" s="13" t="s">
        <v>73</v>
      </c>
      <c r="AY1393" s="239" t="s">
        <v>140</v>
      </c>
    </row>
    <row r="1394" s="14" customFormat="1">
      <c r="A1394" s="14"/>
      <c r="B1394" s="240"/>
      <c r="C1394" s="241"/>
      <c r="D1394" s="231" t="s">
        <v>150</v>
      </c>
      <c r="E1394" s="242" t="s">
        <v>1</v>
      </c>
      <c r="F1394" s="243" t="s">
        <v>226</v>
      </c>
      <c r="G1394" s="241"/>
      <c r="H1394" s="244">
        <v>16.413</v>
      </c>
      <c r="I1394" s="245"/>
      <c r="J1394" s="241"/>
      <c r="K1394" s="241"/>
      <c r="L1394" s="246"/>
      <c r="M1394" s="247"/>
      <c r="N1394" s="248"/>
      <c r="O1394" s="248"/>
      <c r="P1394" s="248"/>
      <c r="Q1394" s="248"/>
      <c r="R1394" s="248"/>
      <c r="S1394" s="248"/>
      <c r="T1394" s="249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T1394" s="250" t="s">
        <v>150</v>
      </c>
      <c r="AU1394" s="250" t="s">
        <v>148</v>
      </c>
      <c r="AV1394" s="14" t="s">
        <v>148</v>
      </c>
      <c r="AW1394" s="14" t="s">
        <v>30</v>
      </c>
      <c r="AX1394" s="14" t="s">
        <v>73</v>
      </c>
      <c r="AY1394" s="250" t="s">
        <v>140</v>
      </c>
    </row>
    <row r="1395" s="15" customFormat="1">
      <c r="A1395" s="15"/>
      <c r="B1395" s="251"/>
      <c r="C1395" s="252"/>
      <c r="D1395" s="231" t="s">
        <v>150</v>
      </c>
      <c r="E1395" s="253" t="s">
        <v>1</v>
      </c>
      <c r="F1395" s="254" t="s">
        <v>153</v>
      </c>
      <c r="G1395" s="252"/>
      <c r="H1395" s="255">
        <v>38.825000000000003</v>
      </c>
      <c r="I1395" s="256"/>
      <c r="J1395" s="252"/>
      <c r="K1395" s="252"/>
      <c r="L1395" s="257"/>
      <c r="M1395" s="258"/>
      <c r="N1395" s="259"/>
      <c r="O1395" s="259"/>
      <c r="P1395" s="259"/>
      <c r="Q1395" s="259"/>
      <c r="R1395" s="259"/>
      <c r="S1395" s="259"/>
      <c r="T1395" s="260"/>
      <c r="U1395" s="15"/>
      <c r="V1395" s="15"/>
      <c r="W1395" s="15"/>
      <c r="X1395" s="15"/>
      <c r="Y1395" s="15"/>
      <c r="Z1395" s="15"/>
      <c r="AA1395" s="15"/>
      <c r="AB1395" s="15"/>
      <c r="AC1395" s="15"/>
      <c r="AD1395" s="15"/>
      <c r="AE1395" s="15"/>
      <c r="AT1395" s="261" t="s">
        <v>150</v>
      </c>
      <c r="AU1395" s="261" t="s">
        <v>148</v>
      </c>
      <c r="AV1395" s="15" t="s">
        <v>147</v>
      </c>
      <c r="AW1395" s="15" t="s">
        <v>30</v>
      </c>
      <c r="AX1395" s="15" t="s">
        <v>81</v>
      </c>
      <c r="AY1395" s="261" t="s">
        <v>140</v>
      </c>
    </row>
    <row r="1396" s="2" customFormat="1" ht="21.75" customHeight="1">
      <c r="A1396" s="38"/>
      <c r="B1396" s="39"/>
      <c r="C1396" s="262" t="s">
        <v>1670</v>
      </c>
      <c r="D1396" s="262" t="s">
        <v>154</v>
      </c>
      <c r="E1396" s="263" t="s">
        <v>1671</v>
      </c>
      <c r="F1396" s="264" t="s">
        <v>1672</v>
      </c>
      <c r="G1396" s="265" t="s">
        <v>168</v>
      </c>
      <c r="H1396" s="266">
        <v>42.707999999999998</v>
      </c>
      <c r="I1396" s="267"/>
      <c r="J1396" s="268">
        <f>ROUND(I1396*H1396,2)</f>
        <v>0</v>
      </c>
      <c r="K1396" s="269"/>
      <c r="L1396" s="270"/>
      <c r="M1396" s="271" t="s">
        <v>1</v>
      </c>
      <c r="N1396" s="272" t="s">
        <v>39</v>
      </c>
      <c r="O1396" s="91"/>
      <c r="P1396" s="225">
        <f>O1396*H1396</f>
        <v>0</v>
      </c>
      <c r="Q1396" s="225">
        <v>0.0035999999999999999</v>
      </c>
      <c r="R1396" s="225">
        <f>Q1396*H1396</f>
        <v>0.15374879999999999</v>
      </c>
      <c r="S1396" s="225">
        <v>0</v>
      </c>
      <c r="T1396" s="226">
        <f>S1396*H1396</f>
        <v>0</v>
      </c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  <c r="AR1396" s="227" t="s">
        <v>359</v>
      </c>
      <c r="AT1396" s="227" t="s">
        <v>154</v>
      </c>
      <c r="AU1396" s="227" t="s">
        <v>148</v>
      </c>
      <c r="AY1396" s="17" t="s">
        <v>140</v>
      </c>
      <c r="BE1396" s="228">
        <f>IF(N1396="základní",J1396,0)</f>
        <v>0</v>
      </c>
      <c r="BF1396" s="228">
        <f>IF(N1396="snížená",J1396,0)</f>
        <v>0</v>
      </c>
      <c r="BG1396" s="228">
        <f>IF(N1396="zákl. přenesená",J1396,0)</f>
        <v>0</v>
      </c>
      <c r="BH1396" s="228">
        <f>IF(N1396="sníž. přenesená",J1396,0)</f>
        <v>0</v>
      </c>
      <c r="BI1396" s="228">
        <f>IF(N1396="nulová",J1396,0)</f>
        <v>0</v>
      </c>
      <c r="BJ1396" s="17" t="s">
        <v>148</v>
      </c>
      <c r="BK1396" s="228">
        <f>ROUND(I1396*H1396,2)</f>
        <v>0</v>
      </c>
      <c r="BL1396" s="17" t="s">
        <v>447</v>
      </c>
      <c r="BM1396" s="227" t="s">
        <v>1673</v>
      </c>
    </row>
    <row r="1397" s="14" customFormat="1">
      <c r="A1397" s="14"/>
      <c r="B1397" s="240"/>
      <c r="C1397" s="241"/>
      <c r="D1397" s="231" t="s">
        <v>150</v>
      </c>
      <c r="E1397" s="242" t="s">
        <v>1</v>
      </c>
      <c r="F1397" s="243" t="s">
        <v>1674</v>
      </c>
      <c r="G1397" s="241"/>
      <c r="H1397" s="244">
        <v>38.825000000000003</v>
      </c>
      <c r="I1397" s="245"/>
      <c r="J1397" s="241"/>
      <c r="K1397" s="241"/>
      <c r="L1397" s="246"/>
      <c r="M1397" s="247"/>
      <c r="N1397" s="248"/>
      <c r="O1397" s="248"/>
      <c r="P1397" s="248"/>
      <c r="Q1397" s="248"/>
      <c r="R1397" s="248"/>
      <c r="S1397" s="248"/>
      <c r="T1397" s="249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T1397" s="250" t="s">
        <v>150</v>
      </c>
      <c r="AU1397" s="250" t="s">
        <v>148</v>
      </c>
      <c r="AV1397" s="14" t="s">
        <v>148</v>
      </c>
      <c r="AW1397" s="14" t="s">
        <v>30</v>
      </c>
      <c r="AX1397" s="14" t="s">
        <v>81</v>
      </c>
      <c r="AY1397" s="250" t="s">
        <v>140</v>
      </c>
    </row>
    <row r="1398" s="14" customFormat="1">
      <c r="A1398" s="14"/>
      <c r="B1398" s="240"/>
      <c r="C1398" s="241"/>
      <c r="D1398" s="231" t="s">
        <v>150</v>
      </c>
      <c r="E1398" s="241"/>
      <c r="F1398" s="243" t="s">
        <v>1675</v>
      </c>
      <c r="G1398" s="241"/>
      <c r="H1398" s="244">
        <v>42.707999999999998</v>
      </c>
      <c r="I1398" s="245"/>
      <c r="J1398" s="241"/>
      <c r="K1398" s="241"/>
      <c r="L1398" s="246"/>
      <c r="M1398" s="247"/>
      <c r="N1398" s="248"/>
      <c r="O1398" s="248"/>
      <c r="P1398" s="248"/>
      <c r="Q1398" s="248"/>
      <c r="R1398" s="248"/>
      <c r="S1398" s="248"/>
      <c r="T1398" s="249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T1398" s="250" t="s">
        <v>150</v>
      </c>
      <c r="AU1398" s="250" t="s">
        <v>148</v>
      </c>
      <c r="AV1398" s="14" t="s">
        <v>148</v>
      </c>
      <c r="AW1398" s="14" t="s">
        <v>4</v>
      </c>
      <c r="AX1398" s="14" t="s">
        <v>81</v>
      </c>
      <c r="AY1398" s="250" t="s">
        <v>140</v>
      </c>
    </row>
    <row r="1399" s="2" customFormat="1" ht="21.75" customHeight="1">
      <c r="A1399" s="38"/>
      <c r="B1399" s="39"/>
      <c r="C1399" s="215" t="s">
        <v>1676</v>
      </c>
      <c r="D1399" s="215" t="s">
        <v>143</v>
      </c>
      <c r="E1399" s="216" t="s">
        <v>1677</v>
      </c>
      <c r="F1399" s="217" t="s">
        <v>1678</v>
      </c>
      <c r="G1399" s="218" t="s">
        <v>190</v>
      </c>
      <c r="H1399" s="219">
        <v>45.963999999999999</v>
      </c>
      <c r="I1399" s="220"/>
      <c r="J1399" s="221">
        <f>ROUND(I1399*H1399,2)</f>
        <v>0</v>
      </c>
      <c r="K1399" s="222"/>
      <c r="L1399" s="44"/>
      <c r="M1399" s="223" t="s">
        <v>1</v>
      </c>
      <c r="N1399" s="224" t="s">
        <v>39</v>
      </c>
      <c r="O1399" s="91"/>
      <c r="P1399" s="225">
        <f>O1399*H1399</f>
        <v>0</v>
      </c>
      <c r="Q1399" s="225">
        <v>0</v>
      </c>
      <c r="R1399" s="225">
        <f>Q1399*H1399</f>
        <v>0</v>
      </c>
      <c r="S1399" s="225">
        <v>0.00029999999999999997</v>
      </c>
      <c r="T1399" s="226">
        <f>S1399*H1399</f>
        <v>0.013789199999999998</v>
      </c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R1399" s="227" t="s">
        <v>447</v>
      </c>
      <c r="AT1399" s="227" t="s">
        <v>143</v>
      </c>
      <c r="AU1399" s="227" t="s">
        <v>148</v>
      </c>
      <c r="AY1399" s="17" t="s">
        <v>140</v>
      </c>
      <c r="BE1399" s="228">
        <f>IF(N1399="základní",J1399,0)</f>
        <v>0</v>
      </c>
      <c r="BF1399" s="228">
        <f>IF(N1399="snížená",J1399,0)</f>
        <v>0</v>
      </c>
      <c r="BG1399" s="228">
        <f>IF(N1399="zákl. přenesená",J1399,0)</f>
        <v>0</v>
      </c>
      <c r="BH1399" s="228">
        <f>IF(N1399="sníž. přenesená",J1399,0)</f>
        <v>0</v>
      </c>
      <c r="BI1399" s="228">
        <f>IF(N1399="nulová",J1399,0)</f>
        <v>0</v>
      </c>
      <c r="BJ1399" s="17" t="s">
        <v>148</v>
      </c>
      <c r="BK1399" s="228">
        <f>ROUND(I1399*H1399,2)</f>
        <v>0</v>
      </c>
      <c r="BL1399" s="17" t="s">
        <v>447</v>
      </c>
      <c r="BM1399" s="227" t="s">
        <v>1679</v>
      </c>
    </row>
    <row r="1400" s="13" customFormat="1">
      <c r="A1400" s="13"/>
      <c r="B1400" s="229"/>
      <c r="C1400" s="230"/>
      <c r="D1400" s="231" t="s">
        <v>150</v>
      </c>
      <c r="E1400" s="232" t="s">
        <v>1</v>
      </c>
      <c r="F1400" s="233" t="s">
        <v>1626</v>
      </c>
      <c r="G1400" s="230"/>
      <c r="H1400" s="232" t="s">
        <v>1</v>
      </c>
      <c r="I1400" s="234"/>
      <c r="J1400" s="230"/>
      <c r="K1400" s="230"/>
      <c r="L1400" s="235"/>
      <c r="M1400" s="236"/>
      <c r="N1400" s="237"/>
      <c r="O1400" s="237"/>
      <c r="P1400" s="237"/>
      <c r="Q1400" s="237"/>
      <c r="R1400" s="237"/>
      <c r="S1400" s="237"/>
      <c r="T1400" s="238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39" t="s">
        <v>150</v>
      </c>
      <c r="AU1400" s="239" t="s">
        <v>148</v>
      </c>
      <c r="AV1400" s="13" t="s">
        <v>81</v>
      </c>
      <c r="AW1400" s="13" t="s">
        <v>30</v>
      </c>
      <c r="AX1400" s="13" t="s">
        <v>73</v>
      </c>
      <c r="AY1400" s="239" t="s">
        <v>140</v>
      </c>
    </row>
    <row r="1401" s="13" customFormat="1">
      <c r="A1401" s="13"/>
      <c r="B1401" s="229"/>
      <c r="C1401" s="230"/>
      <c r="D1401" s="231" t="s">
        <v>150</v>
      </c>
      <c r="E1401" s="232" t="s">
        <v>1</v>
      </c>
      <c r="F1401" s="233" t="s">
        <v>215</v>
      </c>
      <c r="G1401" s="230"/>
      <c r="H1401" s="232" t="s">
        <v>1</v>
      </c>
      <c r="I1401" s="234"/>
      <c r="J1401" s="230"/>
      <c r="K1401" s="230"/>
      <c r="L1401" s="235"/>
      <c r="M1401" s="236"/>
      <c r="N1401" s="237"/>
      <c r="O1401" s="237"/>
      <c r="P1401" s="237"/>
      <c r="Q1401" s="237"/>
      <c r="R1401" s="237"/>
      <c r="S1401" s="237"/>
      <c r="T1401" s="238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T1401" s="239" t="s">
        <v>150</v>
      </c>
      <c r="AU1401" s="239" t="s">
        <v>148</v>
      </c>
      <c r="AV1401" s="13" t="s">
        <v>81</v>
      </c>
      <c r="AW1401" s="13" t="s">
        <v>30</v>
      </c>
      <c r="AX1401" s="13" t="s">
        <v>73</v>
      </c>
      <c r="AY1401" s="239" t="s">
        <v>140</v>
      </c>
    </row>
    <row r="1402" s="14" customFormat="1">
      <c r="A1402" s="14"/>
      <c r="B1402" s="240"/>
      <c r="C1402" s="241"/>
      <c r="D1402" s="231" t="s">
        <v>150</v>
      </c>
      <c r="E1402" s="242" t="s">
        <v>1</v>
      </c>
      <c r="F1402" s="243" t="s">
        <v>1627</v>
      </c>
      <c r="G1402" s="241"/>
      <c r="H1402" s="244">
        <v>10.464</v>
      </c>
      <c r="I1402" s="245"/>
      <c r="J1402" s="241"/>
      <c r="K1402" s="241"/>
      <c r="L1402" s="246"/>
      <c r="M1402" s="247"/>
      <c r="N1402" s="248"/>
      <c r="O1402" s="248"/>
      <c r="P1402" s="248"/>
      <c r="Q1402" s="248"/>
      <c r="R1402" s="248"/>
      <c r="S1402" s="248"/>
      <c r="T1402" s="249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50" t="s">
        <v>150</v>
      </c>
      <c r="AU1402" s="250" t="s">
        <v>148</v>
      </c>
      <c r="AV1402" s="14" t="s">
        <v>148</v>
      </c>
      <c r="AW1402" s="14" t="s">
        <v>30</v>
      </c>
      <c r="AX1402" s="14" t="s">
        <v>73</v>
      </c>
      <c r="AY1402" s="250" t="s">
        <v>140</v>
      </c>
    </row>
    <row r="1403" s="13" customFormat="1">
      <c r="A1403" s="13"/>
      <c r="B1403" s="229"/>
      <c r="C1403" s="230"/>
      <c r="D1403" s="231" t="s">
        <v>150</v>
      </c>
      <c r="E1403" s="232" t="s">
        <v>1</v>
      </c>
      <c r="F1403" s="233" t="s">
        <v>221</v>
      </c>
      <c r="G1403" s="230"/>
      <c r="H1403" s="232" t="s">
        <v>1</v>
      </c>
      <c r="I1403" s="234"/>
      <c r="J1403" s="230"/>
      <c r="K1403" s="230"/>
      <c r="L1403" s="235"/>
      <c r="M1403" s="236"/>
      <c r="N1403" s="237"/>
      <c r="O1403" s="237"/>
      <c r="P1403" s="237"/>
      <c r="Q1403" s="237"/>
      <c r="R1403" s="237"/>
      <c r="S1403" s="237"/>
      <c r="T1403" s="238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39" t="s">
        <v>150</v>
      </c>
      <c r="AU1403" s="239" t="s">
        <v>148</v>
      </c>
      <c r="AV1403" s="13" t="s">
        <v>81</v>
      </c>
      <c r="AW1403" s="13" t="s">
        <v>30</v>
      </c>
      <c r="AX1403" s="13" t="s">
        <v>73</v>
      </c>
      <c r="AY1403" s="239" t="s">
        <v>140</v>
      </c>
    </row>
    <row r="1404" s="14" customFormat="1">
      <c r="A1404" s="14"/>
      <c r="B1404" s="240"/>
      <c r="C1404" s="241"/>
      <c r="D1404" s="231" t="s">
        <v>150</v>
      </c>
      <c r="E1404" s="242" t="s">
        <v>1</v>
      </c>
      <c r="F1404" s="243" t="s">
        <v>1628</v>
      </c>
      <c r="G1404" s="241"/>
      <c r="H1404" s="244">
        <v>8.1419999999999995</v>
      </c>
      <c r="I1404" s="245"/>
      <c r="J1404" s="241"/>
      <c r="K1404" s="241"/>
      <c r="L1404" s="246"/>
      <c r="M1404" s="247"/>
      <c r="N1404" s="248"/>
      <c r="O1404" s="248"/>
      <c r="P1404" s="248"/>
      <c r="Q1404" s="248"/>
      <c r="R1404" s="248"/>
      <c r="S1404" s="248"/>
      <c r="T1404" s="249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50" t="s">
        <v>150</v>
      </c>
      <c r="AU1404" s="250" t="s">
        <v>148</v>
      </c>
      <c r="AV1404" s="14" t="s">
        <v>148</v>
      </c>
      <c r="AW1404" s="14" t="s">
        <v>30</v>
      </c>
      <c r="AX1404" s="14" t="s">
        <v>73</v>
      </c>
      <c r="AY1404" s="250" t="s">
        <v>140</v>
      </c>
    </row>
    <row r="1405" s="13" customFormat="1">
      <c r="A1405" s="13"/>
      <c r="B1405" s="229"/>
      <c r="C1405" s="230"/>
      <c r="D1405" s="231" t="s">
        <v>150</v>
      </c>
      <c r="E1405" s="232" t="s">
        <v>1</v>
      </c>
      <c r="F1405" s="233" t="s">
        <v>223</v>
      </c>
      <c r="G1405" s="230"/>
      <c r="H1405" s="232" t="s">
        <v>1</v>
      </c>
      <c r="I1405" s="234"/>
      <c r="J1405" s="230"/>
      <c r="K1405" s="230"/>
      <c r="L1405" s="235"/>
      <c r="M1405" s="236"/>
      <c r="N1405" s="237"/>
      <c r="O1405" s="237"/>
      <c r="P1405" s="237"/>
      <c r="Q1405" s="237"/>
      <c r="R1405" s="237"/>
      <c r="S1405" s="237"/>
      <c r="T1405" s="238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39" t="s">
        <v>150</v>
      </c>
      <c r="AU1405" s="239" t="s">
        <v>148</v>
      </c>
      <c r="AV1405" s="13" t="s">
        <v>81</v>
      </c>
      <c r="AW1405" s="13" t="s">
        <v>30</v>
      </c>
      <c r="AX1405" s="13" t="s">
        <v>73</v>
      </c>
      <c r="AY1405" s="239" t="s">
        <v>140</v>
      </c>
    </row>
    <row r="1406" s="14" customFormat="1">
      <c r="A1406" s="14"/>
      <c r="B1406" s="240"/>
      <c r="C1406" s="241"/>
      <c r="D1406" s="231" t="s">
        <v>150</v>
      </c>
      <c r="E1406" s="242" t="s">
        <v>1</v>
      </c>
      <c r="F1406" s="243" t="s">
        <v>1629</v>
      </c>
      <c r="G1406" s="241"/>
      <c r="H1406" s="244">
        <v>12.336</v>
      </c>
      <c r="I1406" s="245"/>
      <c r="J1406" s="241"/>
      <c r="K1406" s="241"/>
      <c r="L1406" s="246"/>
      <c r="M1406" s="247"/>
      <c r="N1406" s="248"/>
      <c r="O1406" s="248"/>
      <c r="P1406" s="248"/>
      <c r="Q1406" s="248"/>
      <c r="R1406" s="248"/>
      <c r="S1406" s="248"/>
      <c r="T1406" s="249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50" t="s">
        <v>150</v>
      </c>
      <c r="AU1406" s="250" t="s">
        <v>148</v>
      </c>
      <c r="AV1406" s="14" t="s">
        <v>148</v>
      </c>
      <c r="AW1406" s="14" t="s">
        <v>30</v>
      </c>
      <c r="AX1406" s="14" t="s">
        <v>73</v>
      </c>
      <c r="AY1406" s="250" t="s">
        <v>140</v>
      </c>
    </row>
    <row r="1407" s="13" customFormat="1">
      <c r="A1407" s="13"/>
      <c r="B1407" s="229"/>
      <c r="C1407" s="230"/>
      <c r="D1407" s="231" t="s">
        <v>150</v>
      </c>
      <c r="E1407" s="232" t="s">
        <v>1</v>
      </c>
      <c r="F1407" s="233" t="s">
        <v>225</v>
      </c>
      <c r="G1407" s="230"/>
      <c r="H1407" s="232" t="s">
        <v>1</v>
      </c>
      <c r="I1407" s="234"/>
      <c r="J1407" s="230"/>
      <c r="K1407" s="230"/>
      <c r="L1407" s="235"/>
      <c r="M1407" s="236"/>
      <c r="N1407" s="237"/>
      <c r="O1407" s="237"/>
      <c r="P1407" s="237"/>
      <c r="Q1407" s="237"/>
      <c r="R1407" s="237"/>
      <c r="S1407" s="237"/>
      <c r="T1407" s="238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39" t="s">
        <v>150</v>
      </c>
      <c r="AU1407" s="239" t="s">
        <v>148</v>
      </c>
      <c r="AV1407" s="13" t="s">
        <v>81</v>
      </c>
      <c r="AW1407" s="13" t="s">
        <v>30</v>
      </c>
      <c r="AX1407" s="13" t="s">
        <v>73</v>
      </c>
      <c r="AY1407" s="239" t="s">
        <v>140</v>
      </c>
    </row>
    <row r="1408" s="14" customFormat="1">
      <c r="A1408" s="14"/>
      <c r="B1408" s="240"/>
      <c r="C1408" s="241"/>
      <c r="D1408" s="231" t="s">
        <v>150</v>
      </c>
      <c r="E1408" s="242" t="s">
        <v>1</v>
      </c>
      <c r="F1408" s="243" t="s">
        <v>1630</v>
      </c>
      <c r="G1408" s="241"/>
      <c r="H1408" s="244">
        <v>15.022</v>
      </c>
      <c r="I1408" s="245"/>
      <c r="J1408" s="241"/>
      <c r="K1408" s="241"/>
      <c r="L1408" s="246"/>
      <c r="M1408" s="247"/>
      <c r="N1408" s="248"/>
      <c r="O1408" s="248"/>
      <c r="P1408" s="248"/>
      <c r="Q1408" s="248"/>
      <c r="R1408" s="248"/>
      <c r="S1408" s="248"/>
      <c r="T1408" s="249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50" t="s">
        <v>150</v>
      </c>
      <c r="AU1408" s="250" t="s">
        <v>148</v>
      </c>
      <c r="AV1408" s="14" t="s">
        <v>148</v>
      </c>
      <c r="AW1408" s="14" t="s">
        <v>30</v>
      </c>
      <c r="AX1408" s="14" t="s">
        <v>73</v>
      </c>
      <c r="AY1408" s="250" t="s">
        <v>140</v>
      </c>
    </row>
    <row r="1409" s="15" customFormat="1">
      <c r="A1409" s="15"/>
      <c r="B1409" s="251"/>
      <c r="C1409" s="252"/>
      <c r="D1409" s="231" t="s">
        <v>150</v>
      </c>
      <c r="E1409" s="253" t="s">
        <v>1</v>
      </c>
      <c r="F1409" s="254" t="s">
        <v>153</v>
      </c>
      <c r="G1409" s="252"/>
      <c r="H1409" s="255">
        <v>45.963999999999999</v>
      </c>
      <c r="I1409" s="256"/>
      <c r="J1409" s="252"/>
      <c r="K1409" s="252"/>
      <c r="L1409" s="257"/>
      <c r="M1409" s="258"/>
      <c r="N1409" s="259"/>
      <c r="O1409" s="259"/>
      <c r="P1409" s="259"/>
      <c r="Q1409" s="259"/>
      <c r="R1409" s="259"/>
      <c r="S1409" s="259"/>
      <c r="T1409" s="260"/>
      <c r="U1409" s="15"/>
      <c r="V1409" s="15"/>
      <c r="W1409" s="15"/>
      <c r="X1409" s="15"/>
      <c r="Y1409" s="15"/>
      <c r="Z1409" s="15"/>
      <c r="AA1409" s="15"/>
      <c r="AB1409" s="15"/>
      <c r="AC1409" s="15"/>
      <c r="AD1409" s="15"/>
      <c r="AE1409" s="15"/>
      <c r="AT1409" s="261" t="s">
        <v>150</v>
      </c>
      <c r="AU1409" s="261" t="s">
        <v>148</v>
      </c>
      <c r="AV1409" s="15" t="s">
        <v>147</v>
      </c>
      <c r="AW1409" s="15" t="s">
        <v>30</v>
      </c>
      <c r="AX1409" s="15" t="s">
        <v>81</v>
      </c>
      <c r="AY1409" s="261" t="s">
        <v>140</v>
      </c>
    </row>
    <row r="1410" s="2" customFormat="1" ht="16.5" customHeight="1">
      <c r="A1410" s="38"/>
      <c r="B1410" s="39"/>
      <c r="C1410" s="215" t="s">
        <v>1680</v>
      </c>
      <c r="D1410" s="215" t="s">
        <v>143</v>
      </c>
      <c r="E1410" s="216" t="s">
        <v>1681</v>
      </c>
      <c r="F1410" s="217" t="s">
        <v>1682</v>
      </c>
      <c r="G1410" s="218" t="s">
        <v>190</v>
      </c>
      <c r="H1410" s="219">
        <v>45.963999999999999</v>
      </c>
      <c r="I1410" s="220"/>
      <c r="J1410" s="221">
        <f>ROUND(I1410*H1410,2)</f>
        <v>0</v>
      </c>
      <c r="K1410" s="222"/>
      <c r="L1410" s="44"/>
      <c r="M1410" s="223" t="s">
        <v>1</v>
      </c>
      <c r="N1410" s="224" t="s">
        <v>39</v>
      </c>
      <c r="O1410" s="91"/>
      <c r="P1410" s="225">
        <f>O1410*H1410</f>
        <v>0</v>
      </c>
      <c r="Q1410" s="225">
        <v>9.0000000000000006E-05</v>
      </c>
      <c r="R1410" s="225">
        <f>Q1410*H1410</f>
        <v>0.0041367599999999997</v>
      </c>
      <c r="S1410" s="225">
        <v>0</v>
      </c>
      <c r="T1410" s="226">
        <f>S1410*H1410</f>
        <v>0</v>
      </c>
      <c r="U1410" s="38"/>
      <c r="V1410" s="38"/>
      <c r="W1410" s="38"/>
      <c r="X1410" s="38"/>
      <c r="Y1410" s="38"/>
      <c r="Z1410" s="38"/>
      <c r="AA1410" s="38"/>
      <c r="AB1410" s="38"/>
      <c r="AC1410" s="38"/>
      <c r="AD1410" s="38"/>
      <c r="AE1410" s="38"/>
      <c r="AR1410" s="227" t="s">
        <v>447</v>
      </c>
      <c r="AT1410" s="227" t="s">
        <v>143</v>
      </c>
      <c r="AU1410" s="227" t="s">
        <v>148</v>
      </c>
      <c r="AY1410" s="17" t="s">
        <v>140</v>
      </c>
      <c r="BE1410" s="228">
        <f>IF(N1410="základní",J1410,0)</f>
        <v>0</v>
      </c>
      <c r="BF1410" s="228">
        <f>IF(N1410="snížená",J1410,0)</f>
        <v>0</v>
      </c>
      <c r="BG1410" s="228">
        <f>IF(N1410="zákl. přenesená",J1410,0)</f>
        <v>0</v>
      </c>
      <c r="BH1410" s="228">
        <f>IF(N1410="sníž. přenesená",J1410,0)</f>
        <v>0</v>
      </c>
      <c r="BI1410" s="228">
        <f>IF(N1410="nulová",J1410,0)</f>
        <v>0</v>
      </c>
      <c r="BJ1410" s="17" t="s">
        <v>148</v>
      </c>
      <c r="BK1410" s="228">
        <f>ROUND(I1410*H1410,2)</f>
        <v>0</v>
      </c>
      <c r="BL1410" s="17" t="s">
        <v>447</v>
      </c>
      <c r="BM1410" s="227" t="s">
        <v>1683</v>
      </c>
    </row>
    <row r="1411" s="13" customFormat="1">
      <c r="A1411" s="13"/>
      <c r="B1411" s="229"/>
      <c r="C1411" s="230"/>
      <c r="D1411" s="231" t="s">
        <v>150</v>
      </c>
      <c r="E1411" s="232" t="s">
        <v>1</v>
      </c>
      <c r="F1411" s="233" t="s">
        <v>1626</v>
      </c>
      <c r="G1411" s="230"/>
      <c r="H1411" s="232" t="s">
        <v>1</v>
      </c>
      <c r="I1411" s="234"/>
      <c r="J1411" s="230"/>
      <c r="K1411" s="230"/>
      <c r="L1411" s="235"/>
      <c r="M1411" s="236"/>
      <c r="N1411" s="237"/>
      <c r="O1411" s="237"/>
      <c r="P1411" s="237"/>
      <c r="Q1411" s="237"/>
      <c r="R1411" s="237"/>
      <c r="S1411" s="237"/>
      <c r="T1411" s="238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T1411" s="239" t="s">
        <v>150</v>
      </c>
      <c r="AU1411" s="239" t="s">
        <v>148</v>
      </c>
      <c r="AV1411" s="13" t="s">
        <v>81</v>
      </c>
      <c r="AW1411" s="13" t="s">
        <v>30</v>
      </c>
      <c r="AX1411" s="13" t="s">
        <v>73</v>
      </c>
      <c r="AY1411" s="239" t="s">
        <v>140</v>
      </c>
    </row>
    <row r="1412" s="13" customFormat="1">
      <c r="A1412" s="13"/>
      <c r="B1412" s="229"/>
      <c r="C1412" s="230"/>
      <c r="D1412" s="231" t="s">
        <v>150</v>
      </c>
      <c r="E1412" s="232" t="s">
        <v>1</v>
      </c>
      <c r="F1412" s="233" t="s">
        <v>215</v>
      </c>
      <c r="G1412" s="230"/>
      <c r="H1412" s="232" t="s">
        <v>1</v>
      </c>
      <c r="I1412" s="234"/>
      <c r="J1412" s="230"/>
      <c r="K1412" s="230"/>
      <c r="L1412" s="235"/>
      <c r="M1412" s="236"/>
      <c r="N1412" s="237"/>
      <c r="O1412" s="237"/>
      <c r="P1412" s="237"/>
      <c r="Q1412" s="237"/>
      <c r="R1412" s="237"/>
      <c r="S1412" s="237"/>
      <c r="T1412" s="238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39" t="s">
        <v>150</v>
      </c>
      <c r="AU1412" s="239" t="s">
        <v>148</v>
      </c>
      <c r="AV1412" s="13" t="s">
        <v>81</v>
      </c>
      <c r="AW1412" s="13" t="s">
        <v>30</v>
      </c>
      <c r="AX1412" s="13" t="s">
        <v>73</v>
      </c>
      <c r="AY1412" s="239" t="s">
        <v>140</v>
      </c>
    </row>
    <row r="1413" s="14" customFormat="1">
      <c r="A1413" s="14"/>
      <c r="B1413" s="240"/>
      <c r="C1413" s="241"/>
      <c r="D1413" s="231" t="s">
        <v>150</v>
      </c>
      <c r="E1413" s="242" t="s">
        <v>1</v>
      </c>
      <c r="F1413" s="243" t="s">
        <v>1627</v>
      </c>
      <c r="G1413" s="241"/>
      <c r="H1413" s="244">
        <v>10.464</v>
      </c>
      <c r="I1413" s="245"/>
      <c r="J1413" s="241"/>
      <c r="K1413" s="241"/>
      <c r="L1413" s="246"/>
      <c r="M1413" s="247"/>
      <c r="N1413" s="248"/>
      <c r="O1413" s="248"/>
      <c r="P1413" s="248"/>
      <c r="Q1413" s="248"/>
      <c r="R1413" s="248"/>
      <c r="S1413" s="248"/>
      <c r="T1413" s="249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50" t="s">
        <v>150</v>
      </c>
      <c r="AU1413" s="250" t="s">
        <v>148</v>
      </c>
      <c r="AV1413" s="14" t="s">
        <v>148</v>
      </c>
      <c r="AW1413" s="14" t="s">
        <v>30</v>
      </c>
      <c r="AX1413" s="14" t="s">
        <v>73</v>
      </c>
      <c r="AY1413" s="250" t="s">
        <v>140</v>
      </c>
    </row>
    <row r="1414" s="13" customFormat="1">
      <c r="A1414" s="13"/>
      <c r="B1414" s="229"/>
      <c r="C1414" s="230"/>
      <c r="D1414" s="231" t="s">
        <v>150</v>
      </c>
      <c r="E1414" s="232" t="s">
        <v>1</v>
      </c>
      <c r="F1414" s="233" t="s">
        <v>221</v>
      </c>
      <c r="G1414" s="230"/>
      <c r="H1414" s="232" t="s">
        <v>1</v>
      </c>
      <c r="I1414" s="234"/>
      <c r="J1414" s="230"/>
      <c r="K1414" s="230"/>
      <c r="L1414" s="235"/>
      <c r="M1414" s="236"/>
      <c r="N1414" s="237"/>
      <c r="O1414" s="237"/>
      <c r="P1414" s="237"/>
      <c r="Q1414" s="237"/>
      <c r="R1414" s="237"/>
      <c r="S1414" s="237"/>
      <c r="T1414" s="238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T1414" s="239" t="s">
        <v>150</v>
      </c>
      <c r="AU1414" s="239" t="s">
        <v>148</v>
      </c>
      <c r="AV1414" s="13" t="s">
        <v>81</v>
      </c>
      <c r="AW1414" s="13" t="s">
        <v>30</v>
      </c>
      <c r="AX1414" s="13" t="s">
        <v>73</v>
      </c>
      <c r="AY1414" s="239" t="s">
        <v>140</v>
      </c>
    </row>
    <row r="1415" s="14" customFormat="1">
      <c r="A1415" s="14"/>
      <c r="B1415" s="240"/>
      <c r="C1415" s="241"/>
      <c r="D1415" s="231" t="s">
        <v>150</v>
      </c>
      <c r="E1415" s="242" t="s">
        <v>1</v>
      </c>
      <c r="F1415" s="243" t="s">
        <v>1628</v>
      </c>
      <c r="G1415" s="241"/>
      <c r="H1415" s="244">
        <v>8.1419999999999995</v>
      </c>
      <c r="I1415" s="245"/>
      <c r="J1415" s="241"/>
      <c r="K1415" s="241"/>
      <c r="L1415" s="246"/>
      <c r="M1415" s="247"/>
      <c r="N1415" s="248"/>
      <c r="O1415" s="248"/>
      <c r="P1415" s="248"/>
      <c r="Q1415" s="248"/>
      <c r="R1415" s="248"/>
      <c r="S1415" s="248"/>
      <c r="T1415" s="249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T1415" s="250" t="s">
        <v>150</v>
      </c>
      <c r="AU1415" s="250" t="s">
        <v>148</v>
      </c>
      <c r="AV1415" s="14" t="s">
        <v>148</v>
      </c>
      <c r="AW1415" s="14" t="s">
        <v>30</v>
      </c>
      <c r="AX1415" s="14" t="s">
        <v>73</v>
      </c>
      <c r="AY1415" s="250" t="s">
        <v>140</v>
      </c>
    </row>
    <row r="1416" s="13" customFormat="1">
      <c r="A1416" s="13"/>
      <c r="B1416" s="229"/>
      <c r="C1416" s="230"/>
      <c r="D1416" s="231" t="s">
        <v>150</v>
      </c>
      <c r="E1416" s="232" t="s">
        <v>1</v>
      </c>
      <c r="F1416" s="233" t="s">
        <v>223</v>
      </c>
      <c r="G1416" s="230"/>
      <c r="H1416" s="232" t="s">
        <v>1</v>
      </c>
      <c r="I1416" s="234"/>
      <c r="J1416" s="230"/>
      <c r="K1416" s="230"/>
      <c r="L1416" s="235"/>
      <c r="M1416" s="236"/>
      <c r="N1416" s="237"/>
      <c r="O1416" s="237"/>
      <c r="P1416" s="237"/>
      <c r="Q1416" s="237"/>
      <c r="R1416" s="237"/>
      <c r="S1416" s="237"/>
      <c r="T1416" s="238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239" t="s">
        <v>150</v>
      </c>
      <c r="AU1416" s="239" t="s">
        <v>148</v>
      </c>
      <c r="AV1416" s="13" t="s">
        <v>81</v>
      </c>
      <c r="AW1416" s="13" t="s">
        <v>30</v>
      </c>
      <c r="AX1416" s="13" t="s">
        <v>73</v>
      </c>
      <c r="AY1416" s="239" t="s">
        <v>140</v>
      </c>
    </row>
    <row r="1417" s="14" customFormat="1">
      <c r="A1417" s="14"/>
      <c r="B1417" s="240"/>
      <c r="C1417" s="241"/>
      <c r="D1417" s="231" t="s">
        <v>150</v>
      </c>
      <c r="E1417" s="242" t="s">
        <v>1</v>
      </c>
      <c r="F1417" s="243" t="s">
        <v>1629</v>
      </c>
      <c r="G1417" s="241"/>
      <c r="H1417" s="244">
        <v>12.336</v>
      </c>
      <c r="I1417" s="245"/>
      <c r="J1417" s="241"/>
      <c r="K1417" s="241"/>
      <c r="L1417" s="246"/>
      <c r="M1417" s="247"/>
      <c r="N1417" s="248"/>
      <c r="O1417" s="248"/>
      <c r="P1417" s="248"/>
      <c r="Q1417" s="248"/>
      <c r="R1417" s="248"/>
      <c r="S1417" s="248"/>
      <c r="T1417" s="249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T1417" s="250" t="s">
        <v>150</v>
      </c>
      <c r="AU1417" s="250" t="s">
        <v>148</v>
      </c>
      <c r="AV1417" s="14" t="s">
        <v>148</v>
      </c>
      <c r="AW1417" s="14" t="s">
        <v>30</v>
      </c>
      <c r="AX1417" s="14" t="s">
        <v>73</v>
      </c>
      <c r="AY1417" s="250" t="s">
        <v>140</v>
      </c>
    </row>
    <row r="1418" s="13" customFormat="1">
      <c r="A1418" s="13"/>
      <c r="B1418" s="229"/>
      <c r="C1418" s="230"/>
      <c r="D1418" s="231" t="s">
        <v>150</v>
      </c>
      <c r="E1418" s="232" t="s">
        <v>1</v>
      </c>
      <c r="F1418" s="233" t="s">
        <v>225</v>
      </c>
      <c r="G1418" s="230"/>
      <c r="H1418" s="232" t="s">
        <v>1</v>
      </c>
      <c r="I1418" s="234"/>
      <c r="J1418" s="230"/>
      <c r="K1418" s="230"/>
      <c r="L1418" s="235"/>
      <c r="M1418" s="236"/>
      <c r="N1418" s="237"/>
      <c r="O1418" s="237"/>
      <c r="P1418" s="237"/>
      <c r="Q1418" s="237"/>
      <c r="R1418" s="237"/>
      <c r="S1418" s="237"/>
      <c r="T1418" s="238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T1418" s="239" t="s">
        <v>150</v>
      </c>
      <c r="AU1418" s="239" t="s">
        <v>148</v>
      </c>
      <c r="AV1418" s="13" t="s">
        <v>81</v>
      </c>
      <c r="AW1418" s="13" t="s">
        <v>30</v>
      </c>
      <c r="AX1418" s="13" t="s">
        <v>73</v>
      </c>
      <c r="AY1418" s="239" t="s">
        <v>140</v>
      </c>
    </row>
    <row r="1419" s="14" customFormat="1">
      <c r="A1419" s="14"/>
      <c r="B1419" s="240"/>
      <c r="C1419" s="241"/>
      <c r="D1419" s="231" t="s">
        <v>150</v>
      </c>
      <c r="E1419" s="242" t="s">
        <v>1</v>
      </c>
      <c r="F1419" s="243" t="s">
        <v>1630</v>
      </c>
      <c r="G1419" s="241"/>
      <c r="H1419" s="244">
        <v>15.022</v>
      </c>
      <c r="I1419" s="245"/>
      <c r="J1419" s="241"/>
      <c r="K1419" s="241"/>
      <c r="L1419" s="246"/>
      <c r="M1419" s="247"/>
      <c r="N1419" s="248"/>
      <c r="O1419" s="248"/>
      <c r="P1419" s="248"/>
      <c r="Q1419" s="248"/>
      <c r="R1419" s="248"/>
      <c r="S1419" s="248"/>
      <c r="T1419" s="249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T1419" s="250" t="s">
        <v>150</v>
      </c>
      <c r="AU1419" s="250" t="s">
        <v>148</v>
      </c>
      <c r="AV1419" s="14" t="s">
        <v>148</v>
      </c>
      <c r="AW1419" s="14" t="s">
        <v>30</v>
      </c>
      <c r="AX1419" s="14" t="s">
        <v>73</v>
      </c>
      <c r="AY1419" s="250" t="s">
        <v>140</v>
      </c>
    </row>
    <row r="1420" s="15" customFormat="1">
      <c r="A1420" s="15"/>
      <c r="B1420" s="251"/>
      <c r="C1420" s="252"/>
      <c r="D1420" s="231" t="s">
        <v>150</v>
      </c>
      <c r="E1420" s="253" t="s">
        <v>1</v>
      </c>
      <c r="F1420" s="254" t="s">
        <v>153</v>
      </c>
      <c r="G1420" s="252"/>
      <c r="H1420" s="255">
        <v>45.963999999999999</v>
      </c>
      <c r="I1420" s="256"/>
      <c r="J1420" s="252"/>
      <c r="K1420" s="252"/>
      <c r="L1420" s="257"/>
      <c r="M1420" s="258"/>
      <c r="N1420" s="259"/>
      <c r="O1420" s="259"/>
      <c r="P1420" s="259"/>
      <c r="Q1420" s="259"/>
      <c r="R1420" s="259"/>
      <c r="S1420" s="259"/>
      <c r="T1420" s="260"/>
      <c r="U1420" s="15"/>
      <c r="V1420" s="15"/>
      <c r="W1420" s="15"/>
      <c r="X1420" s="15"/>
      <c r="Y1420" s="15"/>
      <c r="Z1420" s="15"/>
      <c r="AA1420" s="15"/>
      <c r="AB1420" s="15"/>
      <c r="AC1420" s="15"/>
      <c r="AD1420" s="15"/>
      <c r="AE1420" s="15"/>
      <c r="AT1420" s="261" t="s">
        <v>150</v>
      </c>
      <c r="AU1420" s="261" t="s">
        <v>148</v>
      </c>
      <c r="AV1420" s="15" t="s">
        <v>147</v>
      </c>
      <c r="AW1420" s="15" t="s">
        <v>30</v>
      </c>
      <c r="AX1420" s="15" t="s">
        <v>81</v>
      </c>
      <c r="AY1420" s="261" t="s">
        <v>140</v>
      </c>
    </row>
    <row r="1421" s="2" customFormat="1" ht="24.15" customHeight="1">
      <c r="A1421" s="38"/>
      <c r="B1421" s="39"/>
      <c r="C1421" s="215" t="s">
        <v>1684</v>
      </c>
      <c r="D1421" s="215" t="s">
        <v>143</v>
      </c>
      <c r="E1421" s="216" t="s">
        <v>1685</v>
      </c>
      <c r="F1421" s="217" t="s">
        <v>1686</v>
      </c>
      <c r="G1421" s="218" t="s">
        <v>146</v>
      </c>
      <c r="H1421" s="219">
        <v>0.46800000000000003</v>
      </c>
      <c r="I1421" s="220"/>
      <c r="J1421" s="221">
        <f>ROUND(I1421*H1421,2)</f>
        <v>0</v>
      </c>
      <c r="K1421" s="222"/>
      <c r="L1421" s="44"/>
      <c r="M1421" s="223" t="s">
        <v>1</v>
      </c>
      <c r="N1421" s="224" t="s">
        <v>39</v>
      </c>
      <c r="O1421" s="91"/>
      <c r="P1421" s="225">
        <f>O1421*H1421</f>
        <v>0</v>
      </c>
      <c r="Q1421" s="225">
        <v>0</v>
      </c>
      <c r="R1421" s="225">
        <f>Q1421*H1421</f>
        <v>0</v>
      </c>
      <c r="S1421" s="225">
        <v>0</v>
      </c>
      <c r="T1421" s="226">
        <f>S1421*H1421</f>
        <v>0</v>
      </c>
      <c r="U1421" s="38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R1421" s="227" t="s">
        <v>447</v>
      </c>
      <c r="AT1421" s="227" t="s">
        <v>143</v>
      </c>
      <c r="AU1421" s="227" t="s">
        <v>148</v>
      </c>
      <c r="AY1421" s="17" t="s">
        <v>140</v>
      </c>
      <c r="BE1421" s="228">
        <f>IF(N1421="základní",J1421,0)</f>
        <v>0</v>
      </c>
      <c r="BF1421" s="228">
        <f>IF(N1421="snížená",J1421,0)</f>
        <v>0</v>
      </c>
      <c r="BG1421" s="228">
        <f>IF(N1421="zákl. přenesená",J1421,0)</f>
        <v>0</v>
      </c>
      <c r="BH1421" s="228">
        <f>IF(N1421="sníž. přenesená",J1421,0)</f>
        <v>0</v>
      </c>
      <c r="BI1421" s="228">
        <f>IF(N1421="nulová",J1421,0)</f>
        <v>0</v>
      </c>
      <c r="BJ1421" s="17" t="s">
        <v>148</v>
      </c>
      <c r="BK1421" s="228">
        <f>ROUND(I1421*H1421,2)</f>
        <v>0</v>
      </c>
      <c r="BL1421" s="17" t="s">
        <v>447</v>
      </c>
      <c r="BM1421" s="227" t="s">
        <v>1687</v>
      </c>
    </row>
    <row r="1422" s="2" customFormat="1" ht="33" customHeight="1">
      <c r="A1422" s="38"/>
      <c r="B1422" s="39"/>
      <c r="C1422" s="215" t="s">
        <v>1688</v>
      </c>
      <c r="D1422" s="215" t="s">
        <v>143</v>
      </c>
      <c r="E1422" s="216" t="s">
        <v>1689</v>
      </c>
      <c r="F1422" s="217" t="s">
        <v>1690</v>
      </c>
      <c r="G1422" s="218" t="s">
        <v>146</v>
      </c>
      <c r="H1422" s="219">
        <v>0.93600000000000005</v>
      </c>
      <c r="I1422" s="220"/>
      <c r="J1422" s="221">
        <f>ROUND(I1422*H1422,2)</f>
        <v>0</v>
      </c>
      <c r="K1422" s="222"/>
      <c r="L1422" s="44"/>
      <c r="M1422" s="223" t="s">
        <v>1</v>
      </c>
      <c r="N1422" s="224" t="s">
        <v>39</v>
      </c>
      <c r="O1422" s="91"/>
      <c r="P1422" s="225">
        <f>O1422*H1422</f>
        <v>0</v>
      </c>
      <c r="Q1422" s="225">
        <v>0</v>
      </c>
      <c r="R1422" s="225">
        <f>Q1422*H1422</f>
        <v>0</v>
      </c>
      <c r="S1422" s="225">
        <v>0</v>
      </c>
      <c r="T1422" s="226">
        <f>S1422*H1422</f>
        <v>0</v>
      </c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R1422" s="227" t="s">
        <v>447</v>
      </c>
      <c r="AT1422" s="227" t="s">
        <v>143</v>
      </c>
      <c r="AU1422" s="227" t="s">
        <v>148</v>
      </c>
      <c r="AY1422" s="17" t="s">
        <v>140</v>
      </c>
      <c r="BE1422" s="228">
        <f>IF(N1422="základní",J1422,0)</f>
        <v>0</v>
      </c>
      <c r="BF1422" s="228">
        <f>IF(N1422="snížená",J1422,0)</f>
        <v>0</v>
      </c>
      <c r="BG1422" s="228">
        <f>IF(N1422="zákl. přenesená",J1422,0)</f>
        <v>0</v>
      </c>
      <c r="BH1422" s="228">
        <f>IF(N1422="sníž. přenesená",J1422,0)</f>
        <v>0</v>
      </c>
      <c r="BI1422" s="228">
        <f>IF(N1422="nulová",J1422,0)</f>
        <v>0</v>
      </c>
      <c r="BJ1422" s="17" t="s">
        <v>148</v>
      </c>
      <c r="BK1422" s="228">
        <f>ROUND(I1422*H1422,2)</f>
        <v>0</v>
      </c>
      <c r="BL1422" s="17" t="s">
        <v>447</v>
      </c>
      <c r="BM1422" s="227" t="s">
        <v>1691</v>
      </c>
    </row>
    <row r="1423" s="14" customFormat="1">
      <c r="A1423" s="14"/>
      <c r="B1423" s="240"/>
      <c r="C1423" s="241"/>
      <c r="D1423" s="231" t="s">
        <v>150</v>
      </c>
      <c r="E1423" s="241"/>
      <c r="F1423" s="243" t="s">
        <v>1692</v>
      </c>
      <c r="G1423" s="241"/>
      <c r="H1423" s="244">
        <v>0.93600000000000005</v>
      </c>
      <c r="I1423" s="245"/>
      <c r="J1423" s="241"/>
      <c r="K1423" s="241"/>
      <c r="L1423" s="246"/>
      <c r="M1423" s="247"/>
      <c r="N1423" s="248"/>
      <c r="O1423" s="248"/>
      <c r="P1423" s="248"/>
      <c r="Q1423" s="248"/>
      <c r="R1423" s="248"/>
      <c r="S1423" s="248"/>
      <c r="T1423" s="249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50" t="s">
        <v>150</v>
      </c>
      <c r="AU1423" s="250" t="s">
        <v>148</v>
      </c>
      <c r="AV1423" s="14" t="s">
        <v>148</v>
      </c>
      <c r="AW1423" s="14" t="s">
        <v>4</v>
      </c>
      <c r="AX1423" s="14" t="s">
        <v>81</v>
      </c>
      <c r="AY1423" s="250" t="s">
        <v>140</v>
      </c>
    </row>
    <row r="1424" s="12" customFormat="1" ht="22.8" customHeight="1">
      <c r="A1424" s="12"/>
      <c r="B1424" s="199"/>
      <c r="C1424" s="200"/>
      <c r="D1424" s="201" t="s">
        <v>72</v>
      </c>
      <c r="E1424" s="213" t="s">
        <v>1693</v>
      </c>
      <c r="F1424" s="213" t="s">
        <v>1694</v>
      </c>
      <c r="G1424" s="200"/>
      <c r="H1424" s="200"/>
      <c r="I1424" s="203"/>
      <c r="J1424" s="214">
        <f>BK1424</f>
        <v>0</v>
      </c>
      <c r="K1424" s="200"/>
      <c r="L1424" s="205"/>
      <c r="M1424" s="206"/>
      <c r="N1424" s="207"/>
      <c r="O1424" s="207"/>
      <c r="P1424" s="208">
        <f>SUM(P1425:P1499)</f>
        <v>0</v>
      </c>
      <c r="Q1424" s="207"/>
      <c r="R1424" s="208">
        <f>SUM(R1425:R1499)</f>
        <v>0.6233243799999999</v>
      </c>
      <c r="S1424" s="207"/>
      <c r="T1424" s="209">
        <f>SUM(T1425:T1499)</f>
        <v>0.00036000000000000002</v>
      </c>
      <c r="U1424" s="12"/>
      <c r="V1424" s="12"/>
      <c r="W1424" s="12"/>
      <c r="X1424" s="12"/>
      <c r="Y1424" s="12"/>
      <c r="Z1424" s="12"/>
      <c r="AA1424" s="12"/>
      <c r="AB1424" s="12"/>
      <c r="AC1424" s="12"/>
      <c r="AD1424" s="12"/>
      <c r="AE1424" s="12"/>
      <c r="AR1424" s="210" t="s">
        <v>148</v>
      </c>
      <c r="AT1424" s="211" t="s">
        <v>72</v>
      </c>
      <c r="AU1424" s="211" t="s">
        <v>81</v>
      </c>
      <c r="AY1424" s="210" t="s">
        <v>140</v>
      </c>
      <c r="BK1424" s="212">
        <f>SUM(BK1425:BK1499)</f>
        <v>0</v>
      </c>
    </row>
    <row r="1425" s="2" customFormat="1" ht="16.5" customHeight="1">
      <c r="A1425" s="38"/>
      <c r="B1425" s="39"/>
      <c r="C1425" s="215" t="s">
        <v>1695</v>
      </c>
      <c r="D1425" s="215" t="s">
        <v>143</v>
      </c>
      <c r="E1425" s="216" t="s">
        <v>1696</v>
      </c>
      <c r="F1425" s="217" t="s">
        <v>1697</v>
      </c>
      <c r="G1425" s="218" t="s">
        <v>168</v>
      </c>
      <c r="H1425" s="219">
        <v>17.652000000000001</v>
      </c>
      <c r="I1425" s="220"/>
      <c r="J1425" s="221">
        <f>ROUND(I1425*H1425,2)</f>
        <v>0</v>
      </c>
      <c r="K1425" s="222"/>
      <c r="L1425" s="44"/>
      <c r="M1425" s="223" t="s">
        <v>1</v>
      </c>
      <c r="N1425" s="224" t="s">
        <v>39</v>
      </c>
      <c r="O1425" s="91"/>
      <c r="P1425" s="225">
        <f>O1425*H1425</f>
        <v>0</v>
      </c>
      <c r="Q1425" s="225">
        <v>0</v>
      </c>
      <c r="R1425" s="225">
        <f>Q1425*H1425</f>
        <v>0</v>
      </c>
      <c r="S1425" s="225">
        <v>0</v>
      </c>
      <c r="T1425" s="226">
        <f>S1425*H1425</f>
        <v>0</v>
      </c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R1425" s="227" t="s">
        <v>447</v>
      </c>
      <c r="AT1425" s="227" t="s">
        <v>143</v>
      </c>
      <c r="AU1425" s="227" t="s">
        <v>148</v>
      </c>
      <c r="AY1425" s="17" t="s">
        <v>140</v>
      </c>
      <c r="BE1425" s="228">
        <f>IF(N1425="základní",J1425,0)</f>
        <v>0</v>
      </c>
      <c r="BF1425" s="228">
        <f>IF(N1425="snížená",J1425,0)</f>
        <v>0</v>
      </c>
      <c r="BG1425" s="228">
        <f>IF(N1425="zákl. přenesená",J1425,0)</f>
        <v>0</v>
      </c>
      <c r="BH1425" s="228">
        <f>IF(N1425="sníž. přenesená",J1425,0)</f>
        <v>0</v>
      </c>
      <c r="BI1425" s="228">
        <f>IF(N1425="nulová",J1425,0)</f>
        <v>0</v>
      </c>
      <c r="BJ1425" s="17" t="s">
        <v>148</v>
      </c>
      <c r="BK1425" s="228">
        <f>ROUND(I1425*H1425,2)</f>
        <v>0</v>
      </c>
      <c r="BL1425" s="17" t="s">
        <v>447</v>
      </c>
      <c r="BM1425" s="227" t="s">
        <v>1698</v>
      </c>
    </row>
    <row r="1426" s="13" customFormat="1">
      <c r="A1426" s="13"/>
      <c r="B1426" s="229"/>
      <c r="C1426" s="230"/>
      <c r="D1426" s="231" t="s">
        <v>150</v>
      </c>
      <c r="E1426" s="232" t="s">
        <v>1</v>
      </c>
      <c r="F1426" s="233" t="s">
        <v>256</v>
      </c>
      <c r="G1426" s="230"/>
      <c r="H1426" s="232" t="s">
        <v>1</v>
      </c>
      <c r="I1426" s="234"/>
      <c r="J1426" s="230"/>
      <c r="K1426" s="230"/>
      <c r="L1426" s="235"/>
      <c r="M1426" s="236"/>
      <c r="N1426" s="237"/>
      <c r="O1426" s="237"/>
      <c r="P1426" s="237"/>
      <c r="Q1426" s="237"/>
      <c r="R1426" s="237"/>
      <c r="S1426" s="237"/>
      <c r="T1426" s="238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239" t="s">
        <v>150</v>
      </c>
      <c r="AU1426" s="239" t="s">
        <v>148</v>
      </c>
      <c r="AV1426" s="13" t="s">
        <v>81</v>
      </c>
      <c r="AW1426" s="13" t="s">
        <v>30</v>
      </c>
      <c r="AX1426" s="13" t="s">
        <v>73</v>
      </c>
      <c r="AY1426" s="239" t="s">
        <v>140</v>
      </c>
    </row>
    <row r="1427" s="14" customFormat="1">
      <c r="A1427" s="14"/>
      <c r="B1427" s="240"/>
      <c r="C1427" s="241"/>
      <c r="D1427" s="231" t="s">
        <v>150</v>
      </c>
      <c r="E1427" s="242" t="s">
        <v>1</v>
      </c>
      <c r="F1427" s="243" t="s">
        <v>1699</v>
      </c>
      <c r="G1427" s="241"/>
      <c r="H1427" s="244">
        <v>6.3040000000000003</v>
      </c>
      <c r="I1427" s="245"/>
      <c r="J1427" s="241"/>
      <c r="K1427" s="241"/>
      <c r="L1427" s="246"/>
      <c r="M1427" s="247"/>
      <c r="N1427" s="248"/>
      <c r="O1427" s="248"/>
      <c r="P1427" s="248"/>
      <c r="Q1427" s="248"/>
      <c r="R1427" s="248"/>
      <c r="S1427" s="248"/>
      <c r="T1427" s="249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T1427" s="250" t="s">
        <v>150</v>
      </c>
      <c r="AU1427" s="250" t="s">
        <v>148</v>
      </c>
      <c r="AV1427" s="14" t="s">
        <v>148</v>
      </c>
      <c r="AW1427" s="14" t="s">
        <v>30</v>
      </c>
      <c r="AX1427" s="14" t="s">
        <v>73</v>
      </c>
      <c r="AY1427" s="250" t="s">
        <v>140</v>
      </c>
    </row>
    <row r="1428" s="13" customFormat="1">
      <c r="A1428" s="13"/>
      <c r="B1428" s="229"/>
      <c r="C1428" s="230"/>
      <c r="D1428" s="231" t="s">
        <v>150</v>
      </c>
      <c r="E1428" s="232" t="s">
        <v>1</v>
      </c>
      <c r="F1428" s="233" t="s">
        <v>258</v>
      </c>
      <c r="G1428" s="230"/>
      <c r="H1428" s="232" t="s">
        <v>1</v>
      </c>
      <c r="I1428" s="234"/>
      <c r="J1428" s="230"/>
      <c r="K1428" s="230"/>
      <c r="L1428" s="235"/>
      <c r="M1428" s="236"/>
      <c r="N1428" s="237"/>
      <c r="O1428" s="237"/>
      <c r="P1428" s="237"/>
      <c r="Q1428" s="237"/>
      <c r="R1428" s="237"/>
      <c r="S1428" s="237"/>
      <c r="T1428" s="238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39" t="s">
        <v>150</v>
      </c>
      <c r="AU1428" s="239" t="s">
        <v>148</v>
      </c>
      <c r="AV1428" s="13" t="s">
        <v>81</v>
      </c>
      <c r="AW1428" s="13" t="s">
        <v>30</v>
      </c>
      <c r="AX1428" s="13" t="s">
        <v>73</v>
      </c>
      <c r="AY1428" s="239" t="s">
        <v>140</v>
      </c>
    </row>
    <row r="1429" s="14" customFormat="1">
      <c r="A1429" s="14"/>
      <c r="B1429" s="240"/>
      <c r="C1429" s="241"/>
      <c r="D1429" s="231" t="s">
        <v>150</v>
      </c>
      <c r="E1429" s="242" t="s">
        <v>1</v>
      </c>
      <c r="F1429" s="243" t="s">
        <v>1700</v>
      </c>
      <c r="G1429" s="241"/>
      <c r="H1429" s="244">
        <v>11.348000000000001</v>
      </c>
      <c r="I1429" s="245"/>
      <c r="J1429" s="241"/>
      <c r="K1429" s="241"/>
      <c r="L1429" s="246"/>
      <c r="M1429" s="247"/>
      <c r="N1429" s="248"/>
      <c r="O1429" s="248"/>
      <c r="P1429" s="248"/>
      <c r="Q1429" s="248"/>
      <c r="R1429" s="248"/>
      <c r="S1429" s="248"/>
      <c r="T1429" s="249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50" t="s">
        <v>150</v>
      </c>
      <c r="AU1429" s="250" t="s">
        <v>148</v>
      </c>
      <c r="AV1429" s="14" t="s">
        <v>148</v>
      </c>
      <c r="AW1429" s="14" t="s">
        <v>30</v>
      </c>
      <c r="AX1429" s="14" t="s">
        <v>73</v>
      </c>
      <c r="AY1429" s="250" t="s">
        <v>140</v>
      </c>
    </row>
    <row r="1430" s="15" customFormat="1">
      <c r="A1430" s="15"/>
      <c r="B1430" s="251"/>
      <c r="C1430" s="252"/>
      <c r="D1430" s="231" t="s">
        <v>150</v>
      </c>
      <c r="E1430" s="253" t="s">
        <v>1</v>
      </c>
      <c r="F1430" s="254" t="s">
        <v>153</v>
      </c>
      <c r="G1430" s="252"/>
      <c r="H1430" s="255">
        <v>17.652000000000001</v>
      </c>
      <c r="I1430" s="256"/>
      <c r="J1430" s="252"/>
      <c r="K1430" s="252"/>
      <c r="L1430" s="257"/>
      <c r="M1430" s="258"/>
      <c r="N1430" s="259"/>
      <c r="O1430" s="259"/>
      <c r="P1430" s="259"/>
      <c r="Q1430" s="259"/>
      <c r="R1430" s="259"/>
      <c r="S1430" s="259"/>
      <c r="T1430" s="260"/>
      <c r="U1430" s="15"/>
      <c r="V1430" s="15"/>
      <c r="W1430" s="15"/>
      <c r="X1430" s="15"/>
      <c r="Y1430" s="15"/>
      <c r="Z1430" s="15"/>
      <c r="AA1430" s="15"/>
      <c r="AB1430" s="15"/>
      <c r="AC1430" s="15"/>
      <c r="AD1430" s="15"/>
      <c r="AE1430" s="15"/>
      <c r="AT1430" s="261" t="s">
        <v>150</v>
      </c>
      <c r="AU1430" s="261" t="s">
        <v>148</v>
      </c>
      <c r="AV1430" s="15" t="s">
        <v>147</v>
      </c>
      <c r="AW1430" s="15" t="s">
        <v>30</v>
      </c>
      <c r="AX1430" s="15" t="s">
        <v>81</v>
      </c>
      <c r="AY1430" s="261" t="s">
        <v>140</v>
      </c>
    </row>
    <row r="1431" s="2" customFormat="1" ht="16.5" customHeight="1">
      <c r="A1431" s="38"/>
      <c r="B1431" s="39"/>
      <c r="C1431" s="215" t="s">
        <v>1701</v>
      </c>
      <c r="D1431" s="215" t="s">
        <v>143</v>
      </c>
      <c r="E1431" s="216" t="s">
        <v>1702</v>
      </c>
      <c r="F1431" s="217" t="s">
        <v>1703</v>
      </c>
      <c r="G1431" s="218" t="s">
        <v>168</v>
      </c>
      <c r="H1431" s="219">
        <v>17.652000000000001</v>
      </c>
      <c r="I1431" s="220"/>
      <c r="J1431" s="221">
        <f>ROUND(I1431*H1431,2)</f>
        <v>0</v>
      </c>
      <c r="K1431" s="222"/>
      <c r="L1431" s="44"/>
      <c r="M1431" s="223" t="s">
        <v>1</v>
      </c>
      <c r="N1431" s="224" t="s">
        <v>39</v>
      </c>
      <c r="O1431" s="91"/>
      <c r="P1431" s="225">
        <f>O1431*H1431</f>
        <v>0</v>
      </c>
      <c r="Q1431" s="225">
        <v>0.00029999999999999997</v>
      </c>
      <c r="R1431" s="225">
        <f>Q1431*H1431</f>
        <v>0.0052956000000000001</v>
      </c>
      <c r="S1431" s="225">
        <v>0</v>
      </c>
      <c r="T1431" s="226">
        <f>S1431*H1431</f>
        <v>0</v>
      </c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R1431" s="227" t="s">
        <v>447</v>
      </c>
      <c r="AT1431" s="227" t="s">
        <v>143</v>
      </c>
      <c r="AU1431" s="227" t="s">
        <v>148</v>
      </c>
      <c r="AY1431" s="17" t="s">
        <v>140</v>
      </c>
      <c r="BE1431" s="228">
        <f>IF(N1431="základní",J1431,0)</f>
        <v>0</v>
      </c>
      <c r="BF1431" s="228">
        <f>IF(N1431="snížená",J1431,0)</f>
        <v>0</v>
      </c>
      <c r="BG1431" s="228">
        <f>IF(N1431="zákl. přenesená",J1431,0)</f>
        <v>0</v>
      </c>
      <c r="BH1431" s="228">
        <f>IF(N1431="sníž. přenesená",J1431,0)</f>
        <v>0</v>
      </c>
      <c r="BI1431" s="228">
        <f>IF(N1431="nulová",J1431,0)</f>
        <v>0</v>
      </c>
      <c r="BJ1431" s="17" t="s">
        <v>148</v>
      </c>
      <c r="BK1431" s="228">
        <f>ROUND(I1431*H1431,2)</f>
        <v>0</v>
      </c>
      <c r="BL1431" s="17" t="s">
        <v>447</v>
      </c>
      <c r="BM1431" s="227" t="s">
        <v>1704</v>
      </c>
    </row>
    <row r="1432" s="13" customFormat="1">
      <c r="A1432" s="13"/>
      <c r="B1432" s="229"/>
      <c r="C1432" s="230"/>
      <c r="D1432" s="231" t="s">
        <v>150</v>
      </c>
      <c r="E1432" s="232" t="s">
        <v>1</v>
      </c>
      <c r="F1432" s="233" t="s">
        <v>256</v>
      </c>
      <c r="G1432" s="230"/>
      <c r="H1432" s="232" t="s">
        <v>1</v>
      </c>
      <c r="I1432" s="234"/>
      <c r="J1432" s="230"/>
      <c r="K1432" s="230"/>
      <c r="L1432" s="235"/>
      <c r="M1432" s="236"/>
      <c r="N1432" s="237"/>
      <c r="O1432" s="237"/>
      <c r="P1432" s="237"/>
      <c r="Q1432" s="237"/>
      <c r="R1432" s="237"/>
      <c r="S1432" s="237"/>
      <c r="T1432" s="238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239" t="s">
        <v>150</v>
      </c>
      <c r="AU1432" s="239" t="s">
        <v>148</v>
      </c>
      <c r="AV1432" s="13" t="s">
        <v>81</v>
      </c>
      <c r="AW1432" s="13" t="s">
        <v>30</v>
      </c>
      <c r="AX1432" s="13" t="s">
        <v>73</v>
      </c>
      <c r="AY1432" s="239" t="s">
        <v>140</v>
      </c>
    </row>
    <row r="1433" s="14" customFormat="1">
      <c r="A1433" s="14"/>
      <c r="B1433" s="240"/>
      <c r="C1433" s="241"/>
      <c r="D1433" s="231" t="s">
        <v>150</v>
      </c>
      <c r="E1433" s="242" t="s">
        <v>1</v>
      </c>
      <c r="F1433" s="243" t="s">
        <v>1699</v>
      </c>
      <c r="G1433" s="241"/>
      <c r="H1433" s="244">
        <v>6.3040000000000003</v>
      </c>
      <c r="I1433" s="245"/>
      <c r="J1433" s="241"/>
      <c r="K1433" s="241"/>
      <c r="L1433" s="246"/>
      <c r="M1433" s="247"/>
      <c r="N1433" s="248"/>
      <c r="O1433" s="248"/>
      <c r="P1433" s="248"/>
      <c r="Q1433" s="248"/>
      <c r="R1433" s="248"/>
      <c r="S1433" s="248"/>
      <c r="T1433" s="249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T1433" s="250" t="s">
        <v>150</v>
      </c>
      <c r="AU1433" s="250" t="s">
        <v>148</v>
      </c>
      <c r="AV1433" s="14" t="s">
        <v>148</v>
      </c>
      <c r="AW1433" s="14" t="s">
        <v>30</v>
      </c>
      <c r="AX1433" s="14" t="s">
        <v>73</v>
      </c>
      <c r="AY1433" s="250" t="s">
        <v>140</v>
      </c>
    </row>
    <row r="1434" s="13" customFormat="1">
      <c r="A1434" s="13"/>
      <c r="B1434" s="229"/>
      <c r="C1434" s="230"/>
      <c r="D1434" s="231" t="s">
        <v>150</v>
      </c>
      <c r="E1434" s="232" t="s">
        <v>1</v>
      </c>
      <c r="F1434" s="233" t="s">
        <v>258</v>
      </c>
      <c r="G1434" s="230"/>
      <c r="H1434" s="232" t="s">
        <v>1</v>
      </c>
      <c r="I1434" s="234"/>
      <c r="J1434" s="230"/>
      <c r="K1434" s="230"/>
      <c r="L1434" s="235"/>
      <c r="M1434" s="236"/>
      <c r="N1434" s="237"/>
      <c r="O1434" s="237"/>
      <c r="P1434" s="237"/>
      <c r="Q1434" s="237"/>
      <c r="R1434" s="237"/>
      <c r="S1434" s="237"/>
      <c r="T1434" s="238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39" t="s">
        <v>150</v>
      </c>
      <c r="AU1434" s="239" t="s">
        <v>148</v>
      </c>
      <c r="AV1434" s="13" t="s">
        <v>81</v>
      </c>
      <c r="AW1434" s="13" t="s">
        <v>30</v>
      </c>
      <c r="AX1434" s="13" t="s">
        <v>73</v>
      </c>
      <c r="AY1434" s="239" t="s">
        <v>140</v>
      </c>
    </row>
    <row r="1435" s="14" customFormat="1">
      <c r="A1435" s="14"/>
      <c r="B1435" s="240"/>
      <c r="C1435" s="241"/>
      <c r="D1435" s="231" t="s">
        <v>150</v>
      </c>
      <c r="E1435" s="242" t="s">
        <v>1</v>
      </c>
      <c r="F1435" s="243" t="s">
        <v>1700</v>
      </c>
      <c r="G1435" s="241"/>
      <c r="H1435" s="244">
        <v>11.348000000000001</v>
      </c>
      <c r="I1435" s="245"/>
      <c r="J1435" s="241"/>
      <c r="K1435" s="241"/>
      <c r="L1435" s="246"/>
      <c r="M1435" s="247"/>
      <c r="N1435" s="248"/>
      <c r="O1435" s="248"/>
      <c r="P1435" s="248"/>
      <c r="Q1435" s="248"/>
      <c r="R1435" s="248"/>
      <c r="S1435" s="248"/>
      <c r="T1435" s="249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50" t="s">
        <v>150</v>
      </c>
      <c r="AU1435" s="250" t="s">
        <v>148</v>
      </c>
      <c r="AV1435" s="14" t="s">
        <v>148</v>
      </c>
      <c r="AW1435" s="14" t="s">
        <v>30</v>
      </c>
      <c r="AX1435" s="14" t="s">
        <v>73</v>
      </c>
      <c r="AY1435" s="250" t="s">
        <v>140</v>
      </c>
    </row>
    <row r="1436" s="15" customFormat="1">
      <c r="A1436" s="15"/>
      <c r="B1436" s="251"/>
      <c r="C1436" s="252"/>
      <c r="D1436" s="231" t="s">
        <v>150</v>
      </c>
      <c r="E1436" s="253" t="s">
        <v>1</v>
      </c>
      <c r="F1436" s="254" t="s">
        <v>153</v>
      </c>
      <c r="G1436" s="252"/>
      <c r="H1436" s="255">
        <v>17.652000000000001</v>
      </c>
      <c r="I1436" s="256"/>
      <c r="J1436" s="252"/>
      <c r="K1436" s="252"/>
      <c r="L1436" s="257"/>
      <c r="M1436" s="258"/>
      <c r="N1436" s="259"/>
      <c r="O1436" s="259"/>
      <c r="P1436" s="259"/>
      <c r="Q1436" s="259"/>
      <c r="R1436" s="259"/>
      <c r="S1436" s="259"/>
      <c r="T1436" s="260"/>
      <c r="U1436" s="15"/>
      <c r="V1436" s="15"/>
      <c r="W1436" s="15"/>
      <c r="X1436" s="15"/>
      <c r="Y1436" s="15"/>
      <c r="Z1436" s="15"/>
      <c r="AA1436" s="15"/>
      <c r="AB1436" s="15"/>
      <c r="AC1436" s="15"/>
      <c r="AD1436" s="15"/>
      <c r="AE1436" s="15"/>
      <c r="AT1436" s="261" t="s">
        <v>150</v>
      </c>
      <c r="AU1436" s="261" t="s">
        <v>148</v>
      </c>
      <c r="AV1436" s="15" t="s">
        <v>147</v>
      </c>
      <c r="AW1436" s="15" t="s">
        <v>30</v>
      </c>
      <c r="AX1436" s="15" t="s">
        <v>81</v>
      </c>
      <c r="AY1436" s="261" t="s">
        <v>140</v>
      </c>
    </row>
    <row r="1437" s="2" customFormat="1" ht="24.15" customHeight="1">
      <c r="A1437" s="38"/>
      <c r="B1437" s="39"/>
      <c r="C1437" s="215" t="s">
        <v>1705</v>
      </c>
      <c r="D1437" s="215" t="s">
        <v>143</v>
      </c>
      <c r="E1437" s="216" t="s">
        <v>1706</v>
      </c>
      <c r="F1437" s="217" t="s">
        <v>1707</v>
      </c>
      <c r="G1437" s="218" t="s">
        <v>162</v>
      </c>
      <c r="H1437" s="219">
        <v>2</v>
      </c>
      <c r="I1437" s="220"/>
      <c r="J1437" s="221">
        <f>ROUND(I1437*H1437,2)</f>
        <v>0</v>
      </c>
      <c r="K1437" s="222"/>
      <c r="L1437" s="44"/>
      <c r="M1437" s="223" t="s">
        <v>1</v>
      </c>
      <c r="N1437" s="224" t="s">
        <v>39</v>
      </c>
      <c r="O1437" s="91"/>
      <c r="P1437" s="225">
        <f>O1437*H1437</f>
        <v>0</v>
      </c>
      <c r="Q1437" s="225">
        <v>0.00021000000000000001</v>
      </c>
      <c r="R1437" s="225">
        <f>Q1437*H1437</f>
        <v>0.00042000000000000002</v>
      </c>
      <c r="S1437" s="225">
        <v>0</v>
      </c>
      <c r="T1437" s="226">
        <f>S1437*H1437</f>
        <v>0</v>
      </c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R1437" s="227" t="s">
        <v>447</v>
      </c>
      <c r="AT1437" s="227" t="s">
        <v>143</v>
      </c>
      <c r="AU1437" s="227" t="s">
        <v>148</v>
      </c>
      <c r="AY1437" s="17" t="s">
        <v>140</v>
      </c>
      <c r="BE1437" s="228">
        <f>IF(N1437="základní",J1437,0)</f>
        <v>0</v>
      </c>
      <c r="BF1437" s="228">
        <f>IF(N1437="snížená",J1437,0)</f>
        <v>0</v>
      </c>
      <c r="BG1437" s="228">
        <f>IF(N1437="zákl. přenesená",J1437,0)</f>
        <v>0</v>
      </c>
      <c r="BH1437" s="228">
        <f>IF(N1437="sníž. přenesená",J1437,0)</f>
        <v>0</v>
      </c>
      <c r="BI1437" s="228">
        <f>IF(N1437="nulová",J1437,0)</f>
        <v>0</v>
      </c>
      <c r="BJ1437" s="17" t="s">
        <v>148</v>
      </c>
      <c r="BK1437" s="228">
        <f>ROUND(I1437*H1437,2)</f>
        <v>0</v>
      </c>
      <c r="BL1437" s="17" t="s">
        <v>447</v>
      </c>
      <c r="BM1437" s="227" t="s">
        <v>1708</v>
      </c>
    </row>
    <row r="1438" s="13" customFormat="1">
      <c r="A1438" s="13"/>
      <c r="B1438" s="229"/>
      <c r="C1438" s="230"/>
      <c r="D1438" s="231" t="s">
        <v>150</v>
      </c>
      <c r="E1438" s="232" t="s">
        <v>1</v>
      </c>
      <c r="F1438" s="233" t="s">
        <v>1709</v>
      </c>
      <c r="G1438" s="230"/>
      <c r="H1438" s="232" t="s">
        <v>1</v>
      </c>
      <c r="I1438" s="234"/>
      <c r="J1438" s="230"/>
      <c r="K1438" s="230"/>
      <c r="L1438" s="235"/>
      <c r="M1438" s="236"/>
      <c r="N1438" s="237"/>
      <c r="O1438" s="237"/>
      <c r="P1438" s="237"/>
      <c r="Q1438" s="237"/>
      <c r="R1438" s="237"/>
      <c r="S1438" s="237"/>
      <c r="T1438" s="238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39" t="s">
        <v>150</v>
      </c>
      <c r="AU1438" s="239" t="s">
        <v>148</v>
      </c>
      <c r="AV1438" s="13" t="s">
        <v>81</v>
      </c>
      <c r="AW1438" s="13" t="s">
        <v>30</v>
      </c>
      <c r="AX1438" s="13" t="s">
        <v>73</v>
      </c>
      <c r="AY1438" s="239" t="s">
        <v>140</v>
      </c>
    </row>
    <row r="1439" s="14" customFormat="1">
      <c r="A1439" s="14"/>
      <c r="B1439" s="240"/>
      <c r="C1439" s="241"/>
      <c r="D1439" s="231" t="s">
        <v>150</v>
      </c>
      <c r="E1439" s="242" t="s">
        <v>1</v>
      </c>
      <c r="F1439" s="243" t="s">
        <v>148</v>
      </c>
      <c r="G1439" s="241"/>
      <c r="H1439" s="244">
        <v>2</v>
      </c>
      <c r="I1439" s="245"/>
      <c r="J1439" s="241"/>
      <c r="K1439" s="241"/>
      <c r="L1439" s="246"/>
      <c r="M1439" s="247"/>
      <c r="N1439" s="248"/>
      <c r="O1439" s="248"/>
      <c r="P1439" s="248"/>
      <c r="Q1439" s="248"/>
      <c r="R1439" s="248"/>
      <c r="S1439" s="248"/>
      <c r="T1439" s="249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50" t="s">
        <v>150</v>
      </c>
      <c r="AU1439" s="250" t="s">
        <v>148</v>
      </c>
      <c r="AV1439" s="14" t="s">
        <v>148</v>
      </c>
      <c r="AW1439" s="14" t="s">
        <v>30</v>
      </c>
      <c r="AX1439" s="14" t="s">
        <v>73</v>
      </c>
      <c r="AY1439" s="250" t="s">
        <v>140</v>
      </c>
    </row>
    <row r="1440" s="15" customFormat="1">
      <c r="A1440" s="15"/>
      <c r="B1440" s="251"/>
      <c r="C1440" s="252"/>
      <c r="D1440" s="231" t="s">
        <v>150</v>
      </c>
      <c r="E1440" s="253" t="s">
        <v>1</v>
      </c>
      <c r="F1440" s="254" t="s">
        <v>153</v>
      </c>
      <c r="G1440" s="252"/>
      <c r="H1440" s="255">
        <v>2</v>
      </c>
      <c r="I1440" s="256"/>
      <c r="J1440" s="252"/>
      <c r="K1440" s="252"/>
      <c r="L1440" s="257"/>
      <c r="M1440" s="258"/>
      <c r="N1440" s="259"/>
      <c r="O1440" s="259"/>
      <c r="P1440" s="259"/>
      <c r="Q1440" s="259"/>
      <c r="R1440" s="259"/>
      <c r="S1440" s="259"/>
      <c r="T1440" s="260"/>
      <c r="U1440" s="15"/>
      <c r="V1440" s="15"/>
      <c r="W1440" s="15"/>
      <c r="X1440" s="15"/>
      <c r="Y1440" s="15"/>
      <c r="Z1440" s="15"/>
      <c r="AA1440" s="15"/>
      <c r="AB1440" s="15"/>
      <c r="AC1440" s="15"/>
      <c r="AD1440" s="15"/>
      <c r="AE1440" s="15"/>
      <c r="AT1440" s="261" t="s">
        <v>150</v>
      </c>
      <c r="AU1440" s="261" t="s">
        <v>148</v>
      </c>
      <c r="AV1440" s="15" t="s">
        <v>147</v>
      </c>
      <c r="AW1440" s="15" t="s">
        <v>30</v>
      </c>
      <c r="AX1440" s="15" t="s">
        <v>81</v>
      </c>
      <c r="AY1440" s="261" t="s">
        <v>140</v>
      </c>
    </row>
    <row r="1441" s="2" customFormat="1" ht="33" customHeight="1">
      <c r="A1441" s="38"/>
      <c r="B1441" s="39"/>
      <c r="C1441" s="215" t="s">
        <v>1710</v>
      </c>
      <c r="D1441" s="215" t="s">
        <v>143</v>
      </c>
      <c r="E1441" s="216" t="s">
        <v>1711</v>
      </c>
      <c r="F1441" s="217" t="s">
        <v>1712</v>
      </c>
      <c r="G1441" s="218" t="s">
        <v>168</v>
      </c>
      <c r="H1441" s="219">
        <v>17.652000000000001</v>
      </c>
      <c r="I1441" s="220"/>
      <c r="J1441" s="221">
        <f>ROUND(I1441*H1441,2)</f>
        <v>0</v>
      </c>
      <c r="K1441" s="222"/>
      <c r="L1441" s="44"/>
      <c r="M1441" s="223" t="s">
        <v>1</v>
      </c>
      <c r="N1441" s="224" t="s">
        <v>39</v>
      </c>
      <c r="O1441" s="91"/>
      <c r="P1441" s="225">
        <f>O1441*H1441</f>
        <v>0</v>
      </c>
      <c r="Q1441" s="225">
        <v>0</v>
      </c>
      <c r="R1441" s="225">
        <f>Q1441*H1441</f>
        <v>0</v>
      </c>
      <c r="S1441" s="225">
        <v>0</v>
      </c>
      <c r="T1441" s="226">
        <f>S1441*H1441</f>
        <v>0</v>
      </c>
      <c r="U1441" s="38"/>
      <c r="V1441" s="38"/>
      <c r="W1441" s="38"/>
      <c r="X1441" s="38"/>
      <c r="Y1441" s="38"/>
      <c r="Z1441" s="38"/>
      <c r="AA1441" s="38"/>
      <c r="AB1441" s="38"/>
      <c r="AC1441" s="38"/>
      <c r="AD1441" s="38"/>
      <c r="AE1441" s="38"/>
      <c r="AR1441" s="227" t="s">
        <v>447</v>
      </c>
      <c r="AT1441" s="227" t="s">
        <v>143</v>
      </c>
      <c r="AU1441" s="227" t="s">
        <v>148</v>
      </c>
      <c r="AY1441" s="17" t="s">
        <v>140</v>
      </c>
      <c r="BE1441" s="228">
        <f>IF(N1441="základní",J1441,0)</f>
        <v>0</v>
      </c>
      <c r="BF1441" s="228">
        <f>IF(N1441="snížená",J1441,0)</f>
        <v>0</v>
      </c>
      <c r="BG1441" s="228">
        <f>IF(N1441="zákl. přenesená",J1441,0)</f>
        <v>0</v>
      </c>
      <c r="BH1441" s="228">
        <f>IF(N1441="sníž. přenesená",J1441,0)</f>
        <v>0</v>
      </c>
      <c r="BI1441" s="228">
        <f>IF(N1441="nulová",J1441,0)</f>
        <v>0</v>
      </c>
      <c r="BJ1441" s="17" t="s">
        <v>148</v>
      </c>
      <c r="BK1441" s="228">
        <f>ROUND(I1441*H1441,2)</f>
        <v>0</v>
      </c>
      <c r="BL1441" s="17" t="s">
        <v>447</v>
      </c>
      <c r="BM1441" s="227" t="s">
        <v>1713</v>
      </c>
    </row>
    <row r="1442" s="13" customFormat="1">
      <c r="A1442" s="13"/>
      <c r="B1442" s="229"/>
      <c r="C1442" s="230"/>
      <c r="D1442" s="231" t="s">
        <v>150</v>
      </c>
      <c r="E1442" s="232" t="s">
        <v>1</v>
      </c>
      <c r="F1442" s="233" t="s">
        <v>256</v>
      </c>
      <c r="G1442" s="230"/>
      <c r="H1442" s="232" t="s">
        <v>1</v>
      </c>
      <c r="I1442" s="234"/>
      <c r="J1442" s="230"/>
      <c r="K1442" s="230"/>
      <c r="L1442" s="235"/>
      <c r="M1442" s="236"/>
      <c r="N1442" s="237"/>
      <c r="O1442" s="237"/>
      <c r="P1442" s="237"/>
      <c r="Q1442" s="237"/>
      <c r="R1442" s="237"/>
      <c r="S1442" s="237"/>
      <c r="T1442" s="238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39" t="s">
        <v>150</v>
      </c>
      <c r="AU1442" s="239" t="s">
        <v>148</v>
      </c>
      <c r="AV1442" s="13" t="s">
        <v>81</v>
      </c>
      <c r="AW1442" s="13" t="s">
        <v>30</v>
      </c>
      <c r="AX1442" s="13" t="s">
        <v>73</v>
      </c>
      <c r="AY1442" s="239" t="s">
        <v>140</v>
      </c>
    </row>
    <row r="1443" s="14" customFormat="1">
      <c r="A1443" s="14"/>
      <c r="B1443" s="240"/>
      <c r="C1443" s="241"/>
      <c r="D1443" s="231" t="s">
        <v>150</v>
      </c>
      <c r="E1443" s="242" t="s">
        <v>1</v>
      </c>
      <c r="F1443" s="243" t="s">
        <v>1699</v>
      </c>
      <c r="G1443" s="241"/>
      <c r="H1443" s="244">
        <v>6.3040000000000003</v>
      </c>
      <c r="I1443" s="245"/>
      <c r="J1443" s="241"/>
      <c r="K1443" s="241"/>
      <c r="L1443" s="246"/>
      <c r="M1443" s="247"/>
      <c r="N1443" s="248"/>
      <c r="O1443" s="248"/>
      <c r="P1443" s="248"/>
      <c r="Q1443" s="248"/>
      <c r="R1443" s="248"/>
      <c r="S1443" s="248"/>
      <c r="T1443" s="249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50" t="s">
        <v>150</v>
      </c>
      <c r="AU1443" s="250" t="s">
        <v>148</v>
      </c>
      <c r="AV1443" s="14" t="s">
        <v>148</v>
      </c>
      <c r="AW1443" s="14" t="s">
        <v>30</v>
      </c>
      <c r="AX1443" s="14" t="s">
        <v>73</v>
      </c>
      <c r="AY1443" s="250" t="s">
        <v>140</v>
      </c>
    </row>
    <row r="1444" s="13" customFormat="1">
      <c r="A1444" s="13"/>
      <c r="B1444" s="229"/>
      <c r="C1444" s="230"/>
      <c r="D1444" s="231" t="s">
        <v>150</v>
      </c>
      <c r="E1444" s="232" t="s">
        <v>1</v>
      </c>
      <c r="F1444" s="233" t="s">
        <v>258</v>
      </c>
      <c r="G1444" s="230"/>
      <c r="H1444" s="232" t="s">
        <v>1</v>
      </c>
      <c r="I1444" s="234"/>
      <c r="J1444" s="230"/>
      <c r="K1444" s="230"/>
      <c r="L1444" s="235"/>
      <c r="M1444" s="236"/>
      <c r="N1444" s="237"/>
      <c r="O1444" s="237"/>
      <c r="P1444" s="237"/>
      <c r="Q1444" s="237"/>
      <c r="R1444" s="237"/>
      <c r="S1444" s="237"/>
      <c r="T1444" s="238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39" t="s">
        <v>150</v>
      </c>
      <c r="AU1444" s="239" t="s">
        <v>148</v>
      </c>
      <c r="AV1444" s="13" t="s">
        <v>81</v>
      </c>
      <c r="AW1444" s="13" t="s">
        <v>30</v>
      </c>
      <c r="AX1444" s="13" t="s">
        <v>73</v>
      </c>
      <c r="AY1444" s="239" t="s">
        <v>140</v>
      </c>
    </row>
    <row r="1445" s="14" customFormat="1">
      <c r="A1445" s="14"/>
      <c r="B1445" s="240"/>
      <c r="C1445" s="241"/>
      <c r="D1445" s="231" t="s">
        <v>150</v>
      </c>
      <c r="E1445" s="242" t="s">
        <v>1</v>
      </c>
      <c r="F1445" s="243" t="s">
        <v>1700</v>
      </c>
      <c r="G1445" s="241"/>
      <c r="H1445" s="244">
        <v>11.348000000000001</v>
      </c>
      <c r="I1445" s="245"/>
      <c r="J1445" s="241"/>
      <c r="K1445" s="241"/>
      <c r="L1445" s="246"/>
      <c r="M1445" s="247"/>
      <c r="N1445" s="248"/>
      <c r="O1445" s="248"/>
      <c r="P1445" s="248"/>
      <c r="Q1445" s="248"/>
      <c r="R1445" s="248"/>
      <c r="S1445" s="248"/>
      <c r="T1445" s="249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50" t="s">
        <v>150</v>
      </c>
      <c r="AU1445" s="250" t="s">
        <v>148</v>
      </c>
      <c r="AV1445" s="14" t="s">
        <v>148</v>
      </c>
      <c r="AW1445" s="14" t="s">
        <v>30</v>
      </c>
      <c r="AX1445" s="14" t="s">
        <v>73</v>
      </c>
      <c r="AY1445" s="250" t="s">
        <v>140</v>
      </c>
    </row>
    <row r="1446" s="15" customFormat="1">
      <c r="A1446" s="15"/>
      <c r="B1446" s="251"/>
      <c r="C1446" s="252"/>
      <c r="D1446" s="231" t="s">
        <v>150</v>
      </c>
      <c r="E1446" s="253" t="s">
        <v>1</v>
      </c>
      <c r="F1446" s="254" t="s">
        <v>153</v>
      </c>
      <c r="G1446" s="252"/>
      <c r="H1446" s="255">
        <v>17.652000000000001</v>
      </c>
      <c r="I1446" s="256"/>
      <c r="J1446" s="252"/>
      <c r="K1446" s="252"/>
      <c r="L1446" s="257"/>
      <c r="M1446" s="258"/>
      <c r="N1446" s="259"/>
      <c r="O1446" s="259"/>
      <c r="P1446" s="259"/>
      <c r="Q1446" s="259"/>
      <c r="R1446" s="259"/>
      <c r="S1446" s="259"/>
      <c r="T1446" s="260"/>
      <c r="U1446" s="15"/>
      <c r="V1446" s="15"/>
      <c r="W1446" s="15"/>
      <c r="X1446" s="15"/>
      <c r="Y1446" s="15"/>
      <c r="Z1446" s="15"/>
      <c r="AA1446" s="15"/>
      <c r="AB1446" s="15"/>
      <c r="AC1446" s="15"/>
      <c r="AD1446" s="15"/>
      <c r="AE1446" s="15"/>
      <c r="AT1446" s="261" t="s">
        <v>150</v>
      </c>
      <c r="AU1446" s="261" t="s">
        <v>148</v>
      </c>
      <c r="AV1446" s="15" t="s">
        <v>147</v>
      </c>
      <c r="AW1446" s="15" t="s">
        <v>30</v>
      </c>
      <c r="AX1446" s="15" t="s">
        <v>81</v>
      </c>
      <c r="AY1446" s="261" t="s">
        <v>140</v>
      </c>
    </row>
    <row r="1447" s="2" customFormat="1" ht="37.8" customHeight="1">
      <c r="A1447" s="38"/>
      <c r="B1447" s="39"/>
      <c r="C1447" s="215" t="s">
        <v>1714</v>
      </c>
      <c r="D1447" s="215" t="s">
        <v>143</v>
      </c>
      <c r="E1447" s="216" t="s">
        <v>1715</v>
      </c>
      <c r="F1447" s="217" t="s">
        <v>1716</v>
      </c>
      <c r="G1447" s="218" t="s">
        <v>168</v>
      </c>
      <c r="H1447" s="219">
        <v>17.652000000000001</v>
      </c>
      <c r="I1447" s="220"/>
      <c r="J1447" s="221">
        <f>ROUND(I1447*H1447,2)</f>
        <v>0</v>
      </c>
      <c r="K1447" s="222"/>
      <c r="L1447" s="44"/>
      <c r="M1447" s="223" t="s">
        <v>1</v>
      </c>
      <c r="N1447" s="224" t="s">
        <v>39</v>
      </c>
      <c r="O1447" s="91"/>
      <c r="P1447" s="225">
        <f>O1447*H1447</f>
        <v>0</v>
      </c>
      <c r="Q1447" s="225">
        <v>0.0090900000000000009</v>
      </c>
      <c r="R1447" s="225">
        <f>Q1447*H1447</f>
        <v>0.16045668000000002</v>
      </c>
      <c r="S1447" s="225">
        <v>0</v>
      </c>
      <c r="T1447" s="226">
        <f>S1447*H1447</f>
        <v>0</v>
      </c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R1447" s="227" t="s">
        <v>447</v>
      </c>
      <c r="AT1447" s="227" t="s">
        <v>143</v>
      </c>
      <c r="AU1447" s="227" t="s">
        <v>148</v>
      </c>
      <c r="AY1447" s="17" t="s">
        <v>140</v>
      </c>
      <c r="BE1447" s="228">
        <f>IF(N1447="základní",J1447,0)</f>
        <v>0</v>
      </c>
      <c r="BF1447" s="228">
        <f>IF(N1447="snížená",J1447,0)</f>
        <v>0</v>
      </c>
      <c r="BG1447" s="228">
        <f>IF(N1447="zákl. přenesená",J1447,0)</f>
        <v>0</v>
      </c>
      <c r="BH1447" s="228">
        <f>IF(N1447="sníž. přenesená",J1447,0)</f>
        <v>0</v>
      </c>
      <c r="BI1447" s="228">
        <f>IF(N1447="nulová",J1447,0)</f>
        <v>0</v>
      </c>
      <c r="BJ1447" s="17" t="s">
        <v>148</v>
      </c>
      <c r="BK1447" s="228">
        <f>ROUND(I1447*H1447,2)</f>
        <v>0</v>
      </c>
      <c r="BL1447" s="17" t="s">
        <v>447</v>
      </c>
      <c r="BM1447" s="227" t="s">
        <v>1717</v>
      </c>
    </row>
    <row r="1448" s="13" customFormat="1">
      <c r="A1448" s="13"/>
      <c r="B1448" s="229"/>
      <c r="C1448" s="230"/>
      <c r="D1448" s="231" t="s">
        <v>150</v>
      </c>
      <c r="E1448" s="232" t="s">
        <v>1</v>
      </c>
      <c r="F1448" s="233" t="s">
        <v>256</v>
      </c>
      <c r="G1448" s="230"/>
      <c r="H1448" s="232" t="s">
        <v>1</v>
      </c>
      <c r="I1448" s="234"/>
      <c r="J1448" s="230"/>
      <c r="K1448" s="230"/>
      <c r="L1448" s="235"/>
      <c r="M1448" s="236"/>
      <c r="N1448" s="237"/>
      <c r="O1448" s="237"/>
      <c r="P1448" s="237"/>
      <c r="Q1448" s="237"/>
      <c r="R1448" s="237"/>
      <c r="S1448" s="237"/>
      <c r="T1448" s="238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T1448" s="239" t="s">
        <v>150</v>
      </c>
      <c r="AU1448" s="239" t="s">
        <v>148</v>
      </c>
      <c r="AV1448" s="13" t="s">
        <v>81</v>
      </c>
      <c r="AW1448" s="13" t="s">
        <v>30</v>
      </c>
      <c r="AX1448" s="13" t="s">
        <v>73</v>
      </c>
      <c r="AY1448" s="239" t="s">
        <v>140</v>
      </c>
    </row>
    <row r="1449" s="14" customFormat="1">
      <c r="A1449" s="14"/>
      <c r="B1449" s="240"/>
      <c r="C1449" s="241"/>
      <c r="D1449" s="231" t="s">
        <v>150</v>
      </c>
      <c r="E1449" s="242" t="s">
        <v>1</v>
      </c>
      <c r="F1449" s="243" t="s">
        <v>1699</v>
      </c>
      <c r="G1449" s="241"/>
      <c r="H1449" s="244">
        <v>6.3040000000000003</v>
      </c>
      <c r="I1449" s="245"/>
      <c r="J1449" s="241"/>
      <c r="K1449" s="241"/>
      <c r="L1449" s="246"/>
      <c r="M1449" s="247"/>
      <c r="N1449" s="248"/>
      <c r="O1449" s="248"/>
      <c r="P1449" s="248"/>
      <c r="Q1449" s="248"/>
      <c r="R1449" s="248"/>
      <c r="S1449" s="248"/>
      <c r="T1449" s="249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T1449" s="250" t="s">
        <v>150</v>
      </c>
      <c r="AU1449" s="250" t="s">
        <v>148</v>
      </c>
      <c r="AV1449" s="14" t="s">
        <v>148</v>
      </c>
      <c r="AW1449" s="14" t="s">
        <v>30</v>
      </c>
      <c r="AX1449" s="14" t="s">
        <v>73</v>
      </c>
      <c r="AY1449" s="250" t="s">
        <v>140</v>
      </c>
    </row>
    <row r="1450" s="13" customFormat="1">
      <c r="A1450" s="13"/>
      <c r="B1450" s="229"/>
      <c r="C1450" s="230"/>
      <c r="D1450" s="231" t="s">
        <v>150</v>
      </c>
      <c r="E1450" s="232" t="s">
        <v>1</v>
      </c>
      <c r="F1450" s="233" t="s">
        <v>258</v>
      </c>
      <c r="G1450" s="230"/>
      <c r="H1450" s="232" t="s">
        <v>1</v>
      </c>
      <c r="I1450" s="234"/>
      <c r="J1450" s="230"/>
      <c r="K1450" s="230"/>
      <c r="L1450" s="235"/>
      <c r="M1450" s="236"/>
      <c r="N1450" s="237"/>
      <c r="O1450" s="237"/>
      <c r="P1450" s="237"/>
      <c r="Q1450" s="237"/>
      <c r="R1450" s="237"/>
      <c r="S1450" s="237"/>
      <c r="T1450" s="238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39" t="s">
        <v>150</v>
      </c>
      <c r="AU1450" s="239" t="s">
        <v>148</v>
      </c>
      <c r="AV1450" s="13" t="s">
        <v>81</v>
      </c>
      <c r="AW1450" s="13" t="s">
        <v>30</v>
      </c>
      <c r="AX1450" s="13" t="s">
        <v>73</v>
      </c>
      <c r="AY1450" s="239" t="s">
        <v>140</v>
      </c>
    </row>
    <row r="1451" s="14" customFormat="1">
      <c r="A1451" s="14"/>
      <c r="B1451" s="240"/>
      <c r="C1451" s="241"/>
      <c r="D1451" s="231" t="s">
        <v>150</v>
      </c>
      <c r="E1451" s="242" t="s">
        <v>1</v>
      </c>
      <c r="F1451" s="243" t="s">
        <v>1700</v>
      </c>
      <c r="G1451" s="241"/>
      <c r="H1451" s="244">
        <v>11.348000000000001</v>
      </c>
      <c r="I1451" s="245"/>
      <c r="J1451" s="241"/>
      <c r="K1451" s="241"/>
      <c r="L1451" s="246"/>
      <c r="M1451" s="247"/>
      <c r="N1451" s="248"/>
      <c r="O1451" s="248"/>
      <c r="P1451" s="248"/>
      <c r="Q1451" s="248"/>
      <c r="R1451" s="248"/>
      <c r="S1451" s="248"/>
      <c r="T1451" s="249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50" t="s">
        <v>150</v>
      </c>
      <c r="AU1451" s="250" t="s">
        <v>148</v>
      </c>
      <c r="AV1451" s="14" t="s">
        <v>148</v>
      </c>
      <c r="AW1451" s="14" t="s">
        <v>30</v>
      </c>
      <c r="AX1451" s="14" t="s">
        <v>73</v>
      </c>
      <c r="AY1451" s="250" t="s">
        <v>140</v>
      </c>
    </row>
    <row r="1452" s="15" customFormat="1">
      <c r="A1452" s="15"/>
      <c r="B1452" s="251"/>
      <c r="C1452" s="252"/>
      <c r="D1452" s="231" t="s">
        <v>150</v>
      </c>
      <c r="E1452" s="253" t="s">
        <v>1</v>
      </c>
      <c r="F1452" s="254" t="s">
        <v>153</v>
      </c>
      <c r="G1452" s="252"/>
      <c r="H1452" s="255">
        <v>17.652000000000001</v>
      </c>
      <c r="I1452" s="256"/>
      <c r="J1452" s="252"/>
      <c r="K1452" s="252"/>
      <c r="L1452" s="257"/>
      <c r="M1452" s="258"/>
      <c r="N1452" s="259"/>
      <c r="O1452" s="259"/>
      <c r="P1452" s="259"/>
      <c r="Q1452" s="259"/>
      <c r="R1452" s="259"/>
      <c r="S1452" s="259"/>
      <c r="T1452" s="260"/>
      <c r="U1452" s="15"/>
      <c r="V1452" s="15"/>
      <c r="W1452" s="15"/>
      <c r="X1452" s="15"/>
      <c r="Y1452" s="15"/>
      <c r="Z1452" s="15"/>
      <c r="AA1452" s="15"/>
      <c r="AB1452" s="15"/>
      <c r="AC1452" s="15"/>
      <c r="AD1452" s="15"/>
      <c r="AE1452" s="15"/>
      <c r="AT1452" s="261" t="s">
        <v>150</v>
      </c>
      <c r="AU1452" s="261" t="s">
        <v>148</v>
      </c>
      <c r="AV1452" s="15" t="s">
        <v>147</v>
      </c>
      <c r="AW1452" s="15" t="s">
        <v>30</v>
      </c>
      <c r="AX1452" s="15" t="s">
        <v>81</v>
      </c>
      <c r="AY1452" s="261" t="s">
        <v>140</v>
      </c>
    </row>
    <row r="1453" s="2" customFormat="1" ht="24.15" customHeight="1">
      <c r="A1453" s="38"/>
      <c r="B1453" s="39"/>
      <c r="C1453" s="262" t="s">
        <v>1718</v>
      </c>
      <c r="D1453" s="262" t="s">
        <v>154</v>
      </c>
      <c r="E1453" s="263" t="s">
        <v>1582</v>
      </c>
      <c r="F1453" s="264" t="s">
        <v>1583</v>
      </c>
      <c r="G1453" s="265" t="s">
        <v>168</v>
      </c>
      <c r="H1453" s="266">
        <v>18.652000000000001</v>
      </c>
      <c r="I1453" s="267"/>
      <c r="J1453" s="268">
        <f>ROUND(I1453*H1453,2)</f>
        <v>0</v>
      </c>
      <c r="K1453" s="269"/>
      <c r="L1453" s="270"/>
      <c r="M1453" s="271" t="s">
        <v>1</v>
      </c>
      <c r="N1453" s="272" t="s">
        <v>39</v>
      </c>
      <c r="O1453" s="91"/>
      <c r="P1453" s="225">
        <f>O1453*H1453</f>
        <v>0</v>
      </c>
      <c r="Q1453" s="225">
        <v>0.023699999999999999</v>
      </c>
      <c r="R1453" s="225">
        <f>Q1453*H1453</f>
        <v>0.44205240000000001</v>
      </c>
      <c r="S1453" s="225">
        <v>0</v>
      </c>
      <c r="T1453" s="226">
        <f>S1453*H1453</f>
        <v>0</v>
      </c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R1453" s="227" t="s">
        <v>359</v>
      </c>
      <c r="AT1453" s="227" t="s">
        <v>154</v>
      </c>
      <c r="AU1453" s="227" t="s">
        <v>148</v>
      </c>
      <c r="AY1453" s="17" t="s">
        <v>140</v>
      </c>
      <c r="BE1453" s="228">
        <f>IF(N1453="základní",J1453,0)</f>
        <v>0</v>
      </c>
      <c r="BF1453" s="228">
        <f>IF(N1453="snížená",J1453,0)</f>
        <v>0</v>
      </c>
      <c r="BG1453" s="228">
        <f>IF(N1453="zákl. přenesená",J1453,0)</f>
        <v>0</v>
      </c>
      <c r="BH1453" s="228">
        <f>IF(N1453="sníž. přenesená",J1453,0)</f>
        <v>0</v>
      </c>
      <c r="BI1453" s="228">
        <f>IF(N1453="nulová",J1453,0)</f>
        <v>0</v>
      </c>
      <c r="BJ1453" s="17" t="s">
        <v>148</v>
      </c>
      <c r="BK1453" s="228">
        <f>ROUND(I1453*H1453,2)</f>
        <v>0</v>
      </c>
      <c r="BL1453" s="17" t="s">
        <v>447</v>
      </c>
      <c r="BM1453" s="227" t="s">
        <v>1719</v>
      </c>
    </row>
    <row r="1454" s="14" customFormat="1">
      <c r="A1454" s="14"/>
      <c r="B1454" s="240"/>
      <c r="C1454" s="241"/>
      <c r="D1454" s="231" t="s">
        <v>150</v>
      </c>
      <c r="E1454" s="242" t="s">
        <v>1</v>
      </c>
      <c r="F1454" s="243" t="s">
        <v>1720</v>
      </c>
      <c r="G1454" s="241"/>
      <c r="H1454" s="244">
        <v>17.652000000000001</v>
      </c>
      <c r="I1454" s="245"/>
      <c r="J1454" s="241"/>
      <c r="K1454" s="241"/>
      <c r="L1454" s="246"/>
      <c r="M1454" s="247"/>
      <c r="N1454" s="248"/>
      <c r="O1454" s="248"/>
      <c r="P1454" s="248"/>
      <c r="Q1454" s="248"/>
      <c r="R1454" s="248"/>
      <c r="S1454" s="248"/>
      <c r="T1454" s="249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50" t="s">
        <v>150</v>
      </c>
      <c r="AU1454" s="250" t="s">
        <v>148</v>
      </c>
      <c r="AV1454" s="14" t="s">
        <v>148</v>
      </c>
      <c r="AW1454" s="14" t="s">
        <v>30</v>
      </c>
      <c r="AX1454" s="14" t="s">
        <v>73</v>
      </c>
      <c r="AY1454" s="250" t="s">
        <v>140</v>
      </c>
    </row>
    <row r="1455" s="13" customFormat="1">
      <c r="A1455" s="13"/>
      <c r="B1455" s="229"/>
      <c r="C1455" s="230"/>
      <c r="D1455" s="231" t="s">
        <v>150</v>
      </c>
      <c r="E1455" s="232" t="s">
        <v>1</v>
      </c>
      <c r="F1455" s="233" t="s">
        <v>1721</v>
      </c>
      <c r="G1455" s="230"/>
      <c r="H1455" s="232" t="s">
        <v>1</v>
      </c>
      <c r="I1455" s="234"/>
      <c r="J1455" s="230"/>
      <c r="K1455" s="230"/>
      <c r="L1455" s="235"/>
      <c r="M1455" s="236"/>
      <c r="N1455" s="237"/>
      <c r="O1455" s="237"/>
      <c r="P1455" s="237"/>
      <c r="Q1455" s="237"/>
      <c r="R1455" s="237"/>
      <c r="S1455" s="237"/>
      <c r="T1455" s="238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39" t="s">
        <v>150</v>
      </c>
      <c r="AU1455" s="239" t="s">
        <v>148</v>
      </c>
      <c r="AV1455" s="13" t="s">
        <v>81</v>
      </c>
      <c r="AW1455" s="13" t="s">
        <v>30</v>
      </c>
      <c r="AX1455" s="13" t="s">
        <v>73</v>
      </c>
      <c r="AY1455" s="239" t="s">
        <v>140</v>
      </c>
    </row>
    <row r="1456" s="14" customFormat="1">
      <c r="A1456" s="14"/>
      <c r="B1456" s="240"/>
      <c r="C1456" s="241"/>
      <c r="D1456" s="231" t="s">
        <v>150</v>
      </c>
      <c r="E1456" s="242" t="s">
        <v>1</v>
      </c>
      <c r="F1456" s="243" t="s">
        <v>81</v>
      </c>
      <c r="G1456" s="241"/>
      <c r="H1456" s="244">
        <v>1</v>
      </c>
      <c r="I1456" s="245"/>
      <c r="J1456" s="241"/>
      <c r="K1456" s="241"/>
      <c r="L1456" s="246"/>
      <c r="M1456" s="247"/>
      <c r="N1456" s="248"/>
      <c r="O1456" s="248"/>
      <c r="P1456" s="248"/>
      <c r="Q1456" s="248"/>
      <c r="R1456" s="248"/>
      <c r="S1456" s="248"/>
      <c r="T1456" s="249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T1456" s="250" t="s">
        <v>150</v>
      </c>
      <c r="AU1456" s="250" t="s">
        <v>148</v>
      </c>
      <c r="AV1456" s="14" t="s">
        <v>148</v>
      </c>
      <c r="AW1456" s="14" t="s">
        <v>30</v>
      </c>
      <c r="AX1456" s="14" t="s">
        <v>73</v>
      </c>
      <c r="AY1456" s="250" t="s">
        <v>140</v>
      </c>
    </row>
    <row r="1457" s="15" customFormat="1">
      <c r="A1457" s="15"/>
      <c r="B1457" s="251"/>
      <c r="C1457" s="252"/>
      <c r="D1457" s="231" t="s">
        <v>150</v>
      </c>
      <c r="E1457" s="253" t="s">
        <v>1</v>
      </c>
      <c r="F1457" s="254" t="s">
        <v>153</v>
      </c>
      <c r="G1457" s="252"/>
      <c r="H1457" s="255">
        <v>18.652000000000001</v>
      </c>
      <c r="I1457" s="256"/>
      <c r="J1457" s="252"/>
      <c r="K1457" s="252"/>
      <c r="L1457" s="257"/>
      <c r="M1457" s="258"/>
      <c r="N1457" s="259"/>
      <c r="O1457" s="259"/>
      <c r="P1457" s="259"/>
      <c r="Q1457" s="259"/>
      <c r="R1457" s="259"/>
      <c r="S1457" s="259"/>
      <c r="T1457" s="260"/>
      <c r="U1457" s="15"/>
      <c r="V1457" s="15"/>
      <c r="W1457" s="15"/>
      <c r="X1457" s="15"/>
      <c r="Y1457" s="15"/>
      <c r="Z1457" s="15"/>
      <c r="AA1457" s="15"/>
      <c r="AB1457" s="15"/>
      <c r="AC1457" s="15"/>
      <c r="AD1457" s="15"/>
      <c r="AE1457" s="15"/>
      <c r="AT1457" s="261" t="s">
        <v>150</v>
      </c>
      <c r="AU1457" s="261" t="s">
        <v>148</v>
      </c>
      <c r="AV1457" s="15" t="s">
        <v>147</v>
      </c>
      <c r="AW1457" s="15" t="s">
        <v>30</v>
      </c>
      <c r="AX1457" s="15" t="s">
        <v>81</v>
      </c>
      <c r="AY1457" s="261" t="s">
        <v>140</v>
      </c>
    </row>
    <row r="1458" s="2" customFormat="1" ht="24.15" customHeight="1">
      <c r="A1458" s="38"/>
      <c r="B1458" s="39"/>
      <c r="C1458" s="215" t="s">
        <v>1722</v>
      </c>
      <c r="D1458" s="215" t="s">
        <v>143</v>
      </c>
      <c r="E1458" s="216" t="s">
        <v>1723</v>
      </c>
      <c r="F1458" s="217" t="s">
        <v>1724</v>
      </c>
      <c r="G1458" s="218" t="s">
        <v>168</v>
      </c>
      <c r="H1458" s="219">
        <v>0.75</v>
      </c>
      <c r="I1458" s="220"/>
      <c r="J1458" s="221">
        <f>ROUND(I1458*H1458,2)</f>
        <v>0</v>
      </c>
      <c r="K1458" s="222"/>
      <c r="L1458" s="44"/>
      <c r="M1458" s="223" t="s">
        <v>1</v>
      </c>
      <c r="N1458" s="224" t="s">
        <v>39</v>
      </c>
      <c r="O1458" s="91"/>
      <c r="P1458" s="225">
        <f>O1458*H1458</f>
        <v>0</v>
      </c>
      <c r="Q1458" s="225">
        <v>0.00149</v>
      </c>
      <c r="R1458" s="225">
        <f>Q1458*H1458</f>
        <v>0.0011175</v>
      </c>
      <c r="S1458" s="225">
        <v>0</v>
      </c>
      <c r="T1458" s="226">
        <f>S1458*H1458</f>
        <v>0</v>
      </c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R1458" s="227" t="s">
        <v>447</v>
      </c>
      <c r="AT1458" s="227" t="s">
        <v>143</v>
      </c>
      <c r="AU1458" s="227" t="s">
        <v>148</v>
      </c>
      <c r="AY1458" s="17" t="s">
        <v>140</v>
      </c>
      <c r="BE1458" s="228">
        <f>IF(N1458="základní",J1458,0)</f>
        <v>0</v>
      </c>
      <c r="BF1458" s="228">
        <f>IF(N1458="snížená",J1458,0)</f>
        <v>0</v>
      </c>
      <c r="BG1458" s="228">
        <f>IF(N1458="zákl. přenesená",J1458,0)</f>
        <v>0</v>
      </c>
      <c r="BH1458" s="228">
        <f>IF(N1458="sníž. přenesená",J1458,0)</f>
        <v>0</v>
      </c>
      <c r="BI1458" s="228">
        <f>IF(N1458="nulová",J1458,0)</f>
        <v>0</v>
      </c>
      <c r="BJ1458" s="17" t="s">
        <v>148</v>
      </c>
      <c r="BK1458" s="228">
        <f>ROUND(I1458*H1458,2)</f>
        <v>0</v>
      </c>
      <c r="BL1458" s="17" t="s">
        <v>447</v>
      </c>
      <c r="BM1458" s="227" t="s">
        <v>1725</v>
      </c>
    </row>
    <row r="1459" s="2" customFormat="1" ht="24.15" customHeight="1">
      <c r="A1459" s="38"/>
      <c r="B1459" s="39"/>
      <c r="C1459" s="262" t="s">
        <v>1726</v>
      </c>
      <c r="D1459" s="262" t="s">
        <v>154</v>
      </c>
      <c r="E1459" s="263" t="s">
        <v>1727</v>
      </c>
      <c r="F1459" s="264" t="s">
        <v>1728</v>
      </c>
      <c r="G1459" s="265" t="s">
        <v>168</v>
      </c>
      <c r="H1459" s="266">
        <v>0.82499999999999996</v>
      </c>
      <c r="I1459" s="267"/>
      <c r="J1459" s="268">
        <f>ROUND(I1459*H1459,2)</f>
        <v>0</v>
      </c>
      <c r="K1459" s="269"/>
      <c r="L1459" s="270"/>
      <c r="M1459" s="271" t="s">
        <v>1</v>
      </c>
      <c r="N1459" s="272" t="s">
        <v>39</v>
      </c>
      <c r="O1459" s="91"/>
      <c r="P1459" s="225">
        <f>O1459*H1459</f>
        <v>0</v>
      </c>
      <c r="Q1459" s="225">
        <v>0.012</v>
      </c>
      <c r="R1459" s="225">
        <f>Q1459*H1459</f>
        <v>0.0098999999999999991</v>
      </c>
      <c r="S1459" s="225">
        <v>0</v>
      </c>
      <c r="T1459" s="226">
        <f>S1459*H1459</f>
        <v>0</v>
      </c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R1459" s="227" t="s">
        <v>359</v>
      </c>
      <c r="AT1459" s="227" t="s">
        <v>154</v>
      </c>
      <c r="AU1459" s="227" t="s">
        <v>148</v>
      </c>
      <c r="AY1459" s="17" t="s">
        <v>140</v>
      </c>
      <c r="BE1459" s="228">
        <f>IF(N1459="základní",J1459,0)</f>
        <v>0</v>
      </c>
      <c r="BF1459" s="228">
        <f>IF(N1459="snížená",J1459,0)</f>
        <v>0</v>
      </c>
      <c r="BG1459" s="228">
        <f>IF(N1459="zákl. přenesená",J1459,0)</f>
        <v>0</v>
      </c>
      <c r="BH1459" s="228">
        <f>IF(N1459="sníž. přenesená",J1459,0)</f>
        <v>0</v>
      </c>
      <c r="BI1459" s="228">
        <f>IF(N1459="nulová",J1459,0)</f>
        <v>0</v>
      </c>
      <c r="BJ1459" s="17" t="s">
        <v>148</v>
      </c>
      <c r="BK1459" s="228">
        <f>ROUND(I1459*H1459,2)</f>
        <v>0</v>
      </c>
      <c r="BL1459" s="17" t="s">
        <v>447</v>
      </c>
      <c r="BM1459" s="227" t="s">
        <v>1729</v>
      </c>
    </row>
    <row r="1460" s="13" customFormat="1">
      <c r="A1460" s="13"/>
      <c r="B1460" s="229"/>
      <c r="C1460" s="230"/>
      <c r="D1460" s="231" t="s">
        <v>150</v>
      </c>
      <c r="E1460" s="232" t="s">
        <v>1</v>
      </c>
      <c r="F1460" s="233" t="s">
        <v>1730</v>
      </c>
      <c r="G1460" s="230"/>
      <c r="H1460" s="232" t="s">
        <v>1</v>
      </c>
      <c r="I1460" s="234"/>
      <c r="J1460" s="230"/>
      <c r="K1460" s="230"/>
      <c r="L1460" s="235"/>
      <c r="M1460" s="236"/>
      <c r="N1460" s="237"/>
      <c r="O1460" s="237"/>
      <c r="P1460" s="237"/>
      <c r="Q1460" s="237"/>
      <c r="R1460" s="237"/>
      <c r="S1460" s="237"/>
      <c r="T1460" s="238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39" t="s">
        <v>150</v>
      </c>
      <c r="AU1460" s="239" t="s">
        <v>148</v>
      </c>
      <c r="AV1460" s="13" t="s">
        <v>81</v>
      </c>
      <c r="AW1460" s="13" t="s">
        <v>30</v>
      </c>
      <c r="AX1460" s="13" t="s">
        <v>73</v>
      </c>
      <c r="AY1460" s="239" t="s">
        <v>140</v>
      </c>
    </row>
    <row r="1461" s="14" customFormat="1">
      <c r="A1461" s="14"/>
      <c r="B1461" s="240"/>
      <c r="C1461" s="241"/>
      <c r="D1461" s="231" t="s">
        <v>150</v>
      </c>
      <c r="E1461" s="242" t="s">
        <v>1</v>
      </c>
      <c r="F1461" s="243" t="s">
        <v>1731</v>
      </c>
      <c r="G1461" s="241"/>
      <c r="H1461" s="244">
        <v>0.75</v>
      </c>
      <c r="I1461" s="245"/>
      <c r="J1461" s="241"/>
      <c r="K1461" s="241"/>
      <c r="L1461" s="246"/>
      <c r="M1461" s="247"/>
      <c r="N1461" s="248"/>
      <c r="O1461" s="248"/>
      <c r="P1461" s="248"/>
      <c r="Q1461" s="248"/>
      <c r="R1461" s="248"/>
      <c r="S1461" s="248"/>
      <c r="T1461" s="249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50" t="s">
        <v>150</v>
      </c>
      <c r="AU1461" s="250" t="s">
        <v>148</v>
      </c>
      <c r="AV1461" s="14" t="s">
        <v>148</v>
      </c>
      <c r="AW1461" s="14" t="s">
        <v>30</v>
      </c>
      <c r="AX1461" s="14" t="s">
        <v>81</v>
      </c>
      <c r="AY1461" s="250" t="s">
        <v>140</v>
      </c>
    </row>
    <row r="1462" s="14" customFormat="1">
      <c r="A1462" s="14"/>
      <c r="B1462" s="240"/>
      <c r="C1462" s="241"/>
      <c r="D1462" s="231" t="s">
        <v>150</v>
      </c>
      <c r="E1462" s="241"/>
      <c r="F1462" s="243" t="s">
        <v>1732</v>
      </c>
      <c r="G1462" s="241"/>
      <c r="H1462" s="244">
        <v>0.82499999999999996</v>
      </c>
      <c r="I1462" s="245"/>
      <c r="J1462" s="241"/>
      <c r="K1462" s="241"/>
      <c r="L1462" s="246"/>
      <c r="M1462" s="247"/>
      <c r="N1462" s="248"/>
      <c r="O1462" s="248"/>
      <c r="P1462" s="248"/>
      <c r="Q1462" s="248"/>
      <c r="R1462" s="248"/>
      <c r="S1462" s="248"/>
      <c r="T1462" s="249"/>
      <c r="U1462" s="14"/>
      <c r="V1462" s="14"/>
      <c r="W1462" s="14"/>
      <c r="X1462" s="14"/>
      <c r="Y1462" s="14"/>
      <c r="Z1462" s="14"/>
      <c r="AA1462" s="14"/>
      <c r="AB1462" s="14"/>
      <c r="AC1462" s="14"/>
      <c r="AD1462" s="14"/>
      <c r="AE1462" s="14"/>
      <c r="AT1462" s="250" t="s">
        <v>150</v>
      </c>
      <c r="AU1462" s="250" t="s">
        <v>148</v>
      </c>
      <c r="AV1462" s="14" t="s">
        <v>148</v>
      </c>
      <c r="AW1462" s="14" t="s">
        <v>4</v>
      </c>
      <c r="AX1462" s="14" t="s">
        <v>81</v>
      </c>
      <c r="AY1462" s="250" t="s">
        <v>140</v>
      </c>
    </row>
    <row r="1463" s="2" customFormat="1" ht="24.15" customHeight="1">
      <c r="A1463" s="38"/>
      <c r="B1463" s="39"/>
      <c r="C1463" s="215" t="s">
        <v>1733</v>
      </c>
      <c r="D1463" s="215" t="s">
        <v>143</v>
      </c>
      <c r="E1463" s="216" t="s">
        <v>1734</v>
      </c>
      <c r="F1463" s="217" t="s">
        <v>1735</v>
      </c>
      <c r="G1463" s="218" t="s">
        <v>162</v>
      </c>
      <c r="H1463" s="219">
        <v>1</v>
      </c>
      <c r="I1463" s="220"/>
      <c r="J1463" s="221">
        <f>ROUND(I1463*H1463,2)</f>
        <v>0</v>
      </c>
      <c r="K1463" s="222"/>
      <c r="L1463" s="44"/>
      <c r="M1463" s="223" t="s">
        <v>1</v>
      </c>
      <c r="N1463" s="224" t="s">
        <v>39</v>
      </c>
      <c r="O1463" s="91"/>
      <c r="P1463" s="225">
        <f>O1463*H1463</f>
        <v>0</v>
      </c>
      <c r="Q1463" s="225">
        <v>0</v>
      </c>
      <c r="R1463" s="225">
        <f>Q1463*H1463</f>
        <v>0</v>
      </c>
      <c r="S1463" s="225">
        <v>0.00036000000000000002</v>
      </c>
      <c r="T1463" s="226">
        <f>S1463*H1463</f>
        <v>0.00036000000000000002</v>
      </c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R1463" s="227" t="s">
        <v>447</v>
      </c>
      <c r="AT1463" s="227" t="s">
        <v>143</v>
      </c>
      <c r="AU1463" s="227" t="s">
        <v>148</v>
      </c>
      <c r="AY1463" s="17" t="s">
        <v>140</v>
      </c>
      <c r="BE1463" s="228">
        <f>IF(N1463="základní",J1463,0)</f>
        <v>0</v>
      </c>
      <c r="BF1463" s="228">
        <f>IF(N1463="snížená",J1463,0)</f>
        <v>0</v>
      </c>
      <c r="BG1463" s="228">
        <f>IF(N1463="zákl. přenesená",J1463,0)</f>
        <v>0</v>
      </c>
      <c r="BH1463" s="228">
        <f>IF(N1463="sníž. přenesená",J1463,0)</f>
        <v>0</v>
      </c>
      <c r="BI1463" s="228">
        <f>IF(N1463="nulová",J1463,0)</f>
        <v>0</v>
      </c>
      <c r="BJ1463" s="17" t="s">
        <v>148</v>
      </c>
      <c r="BK1463" s="228">
        <f>ROUND(I1463*H1463,2)</f>
        <v>0</v>
      </c>
      <c r="BL1463" s="17" t="s">
        <v>447</v>
      </c>
      <c r="BM1463" s="227" t="s">
        <v>1736</v>
      </c>
    </row>
    <row r="1464" s="13" customFormat="1">
      <c r="A1464" s="13"/>
      <c r="B1464" s="229"/>
      <c r="C1464" s="230"/>
      <c r="D1464" s="231" t="s">
        <v>150</v>
      </c>
      <c r="E1464" s="232" t="s">
        <v>1</v>
      </c>
      <c r="F1464" s="233" t="s">
        <v>551</v>
      </c>
      <c r="G1464" s="230"/>
      <c r="H1464" s="232" t="s">
        <v>1</v>
      </c>
      <c r="I1464" s="234"/>
      <c r="J1464" s="230"/>
      <c r="K1464" s="230"/>
      <c r="L1464" s="235"/>
      <c r="M1464" s="236"/>
      <c r="N1464" s="237"/>
      <c r="O1464" s="237"/>
      <c r="P1464" s="237"/>
      <c r="Q1464" s="237"/>
      <c r="R1464" s="237"/>
      <c r="S1464" s="237"/>
      <c r="T1464" s="238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39" t="s">
        <v>150</v>
      </c>
      <c r="AU1464" s="239" t="s">
        <v>148</v>
      </c>
      <c r="AV1464" s="13" t="s">
        <v>81</v>
      </c>
      <c r="AW1464" s="13" t="s">
        <v>30</v>
      </c>
      <c r="AX1464" s="13" t="s">
        <v>73</v>
      </c>
      <c r="AY1464" s="239" t="s">
        <v>140</v>
      </c>
    </row>
    <row r="1465" s="14" customFormat="1">
      <c r="A1465" s="14"/>
      <c r="B1465" s="240"/>
      <c r="C1465" s="241"/>
      <c r="D1465" s="231" t="s">
        <v>150</v>
      </c>
      <c r="E1465" s="242" t="s">
        <v>1</v>
      </c>
      <c r="F1465" s="243" t="s">
        <v>81</v>
      </c>
      <c r="G1465" s="241"/>
      <c r="H1465" s="244">
        <v>1</v>
      </c>
      <c r="I1465" s="245"/>
      <c r="J1465" s="241"/>
      <c r="K1465" s="241"/>
      <c r="L1465" s="246"/>
      <c r="M1465" s="247"/>
      <c r="N1465" s="248"/>
      <c r="O1465" s="248"/>
      <c r="P1465" s="248"/>
      <c r="Q1465" s="248"/>
      <c r="R1465" s="248"/>
      <c r="S1465" s="248"/>
      <c r="T1465" s="249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50" t="s">
        <v>150</v>
      </c>
      <c r="AU1465" s="250" t="s">
        <v>148</v>
      </c>
      <c r="AV1465" s="14" t="s">
        <v>148</v>
      </c>
      <c r="AW1465" s="14" t="s">
        <v>30</v>
      </c>
      <c r="AX1465" s="14" t="s">
        <v>81</v>
      </c>
      <c r="AY1465" s="250" t="s">
        <v>140</v>
      </c>
    </row>
    <row r="1466" s="2" customFormat="1" ht="24.15" customHeight="1">
      <c r="A1466" s="38"/>
      <c r="B1466" s="39"/>
      <c r="C1466" s="215" t="s">
        <v>1737</v>
      </c>
      <c r="D1466" s="215" t="s">
        <v>143</v>
      </c>
      <c r="E1466" s="216" t="s">
        <v>1738</v>
      </c>
      <c r="F1466" s="217" t="s">
        <v>1739</v>
      </c>
      <c r="G1466" s="218" t="s">
        <v>190</v>
      </c>
      <c r="H1466" s="219">
        <v>8.8260000000000005</v>
      </c>
      <c r="I1466" s="220"/>
      <c r="J1466" s="221">
        <f>ROUND(I1466*H1466,2)</f>
        <v>0</v>
      </c>
      <c r="K1466" s="222"/>
      <c r="L1466" s="44"/>
      <c r="M1466" s="223" t="s">
        <v>1</v>
      </c>
      <c r="N1466" s="224" t="s">
        <v>39</v>
      </c>
      <c r="O1466" s="91"/>
      <c r="P1466" s="225">
        <f>O1466*H1466</f>
        <v>0</v>
      </c>
      <c r="Q1466" s="225">
        <v>0.00018000000000000001</v>
      </c>
      <c r="R1466" s="225">
        <f>Q1466*H1466</f>
        <v>0.0015886800000000003</v>
      </c>
      <c r="S1466" s="225">
        <v>0</v>
      </c>
      <c r="T1466" s="226">
        <f>S1466*H1466</f>
        <v>0</v>
      </c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R1466" s="227" t="s">
        <v>447</v>
      </c>
      <c r="AT1466" s="227" t="s">
        <v>143</v>
      </c>
      <c r="AU1466" s="227" t="s">
        <v>148</v>
      </c>
      <c r="AY1466" s="17" t="s">
        <v>140</v>
      </c>
      <c r="BE1466" s="228">
        <f>IF(N1466="základní",J1466,0)</f>
        <v>0</v>
      </c>
      <c r="BF1466" s="228">
        <f>IF(N1466="snížená",J1466,0)</f>
        <v>0</v>
      </c>
      <c r="BG1466" s="228">
        <f>IF(N1466="zákl. přenesená",J1466,0)</f>
        <v>0</v>
      </c>
      <c r="BH1466" s="228">
        <f>IF(N1466="sníž. přenesená",J1466,0)</f>
        <v>0</v>
      </c>
      <c r="BI1466" s="228">
        <f>IF(N1466="nulová",J1466,0)</f>
        <v>0</v>
      </c>
      <c r="BJ1466" s="17" t="s">
        <v>148</v>
      </c>
      <c r="BK1466" s="228">
        <f>ROUND(I1466*H1466,2)</f>
        <v>0</v>
      </c>
      <c r="BL1466" s="17" t="s">
        <v>447</v>
      </c>
      <c r="BM1466" s="227" t="s">
        <v>1740</v>
      </c>
    </row>
    <row r="1467" s="13" customFormat="1">
      <c r="A1467" s="13"/>
      <c r="B1467" s="229"/>
      <c r="C1467" s="230"/>
      <c r="D1467" s="231" t="s">
        <v>150</v>
      </c>
      <c r="E1467" s="232" t="s">
        <v>1</v>
      </c>
      <c r="F1467" s="233" t="s">
        <v>1741</v>
      </c>
      <c r="G1467" s="230"/>
      <c r="H1467" s="232" t="s">
        <v>1</v>
      </c>
      <c r="I1467" s="234"/>
      <c r="J1467" s="230"/>
      <c r="K1467" s="230"/>
      <c r="L1467" s="235"/>
      <c r="M1467" s="236"/>
      <c r="N1467" s="237"/>
      <c r="O1467" s="237"/>
      <c r="P1467" s="237"/>
      <c r="Q1467" s="237"/>
      <c r="R1467" s="237"/>
      <c r="S1467" s="237"/>
      <c r="T1467" s="238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39" t="s">
        <v>150</v>
      </c>
      <c r="AU1467" s="239" t="s">
        <v>148</v>
      </c>
      <c r="AV1467" s="13" t="s">
        <v>81</v>
      </c>
      <c r="AW1467" s="13" t="s">
        <v>30</v>
      </c>
      <c r="AX1467" s="13" t="s">
        <v>73</v>
      </c>
      <c r="AY1467" s="239" t="s">
        <v>140</v>
      </c>
    </row>
    <row r="1468" s="14" customFormat="1">
      <c r="A1468" s="14"/>
      <c r="B1468" s="240"/>
      <c r="C1468" s="241"/>
      <c r="D1468" s="231" t="s">
        <v>150</v>
      </c>
      <c r="E1468" s="242" t="s">
        <v>1</v>
      </c>
      <c r="F1468" s="243" t="s">
        <v>1742</v>
      </c>
      <c r="G1468" s="241"/>
      <c r="H1468" s="244">
        <v>5.6740000000000004</v>
      </c>
      <c r="I1468" s="245"/>
      <c r="J1468" s="241"/>
      <c r="K1468" s="241"/>
      <c r="L1468" s="246"/>
      <c r="M1468" s="247"/>
      <c r="N1468" s="248"/>
      <c r="O1468" s="248"/>
      <c r="P1468" s="248"/>
      <c r="Q1468" s="248"/>
      <c r="R1468" s="248"/>
      <c r="S1468" s="248"/>
      <c r="T1468" s="249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T1468" s="250" t="s">
        <v>150</v>
      </c>
      <c r="AU1468" s="250" t="s">
        <v>148</v>
      </c>
      <c r="AV1468" s="14" t="s">
        <v>148</v>
      </c>
      <c r="AW1468" s="14" t="s">
        <v>30</v>
      </c>
      <c r="AX1468" s="14" t="s">
        <v>73</v>
      </c>
      <c r="AY1468" s="250" t="s">
        <v>140</v>
      </c>
    </row>
    <row r="1469" s="14" customFormat="1">
      <c r="A1469" s="14"/>
      <c r="B1469" s="240"/>
      <c r="C1469" s="241"/>
      <c r="D1469" s="231" t="s">
        <v>150</v>
      </c>
      <c r="E1469" s="242" t="s">
        <v>1</v>
      </c>
      <c r="F1469" s="243" t="s">
        <v>1743</v>
      </c>
      <c r="G1469" s="241"/>
      <c r="H1469" s="244">
        <v>3.1520000000000001</v>
      </c>
      <c r="I1469" s="245"/>
      <c r="J1469" s="241"/>
      <c r="K1469" s="241"/>
      <c r="L1469" s="246"/>
      <c r="M1469" s="247"/>
      <c r="N1469" s="248"/>
      <c r="O1469" s="248"/>
      <c r="P1469" s="248"/>
      <c r="Q1469" s="248"/>
      <c r="R1469" s="248"/>
      <c r="S1469" s="248"/>
      <c r="T1469" s="249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50" t="s">
        <v>150</v>
      </c>
      <c r="AU1469" s="250" t="s">
        <v>148</v>
      </c>
      <c r="AV1469" s="14" t="s">
        <v>148</v>
      </c>
      <c r="AW1469" s="14" t="s">
        <v>30</v>
      </c>
      <c r="AX1469" s="14" t="s">
        <v>73</v>
      </c>
      <c r="AY1469" s="250" t="s">
        <v>140</v>
      </c>
    </row>
    <row r="1470" s="15" customFormat="1">
      <c r="A1470" s="15"/>
      <c r="B1470" s="251"/>
      <c r="C1470" s="252"/>
      <c r="D1470" s="231" t="s">
        <v>150</v>
      </c>
      <c r="E1470" s="253" t="s">
        <v>1</v>
      </c>
      <c r="F1470" s="254" t="s">
        <v>153</v>
      </c>
      <c r="G1470" s="252"/>
      <c r="H1470" s="255">
        <v>8.8260000000000005</v>
      </c>
      <c r="I1470" s="256"/>
      <c r="J1470" s="252"/>
      <c r="K1470" s="252"/>
      <c r="L1470" s="257"/>
      <c r="M1470" s="258"/>
      <c r="N1470" s="259"/>
      <c r="O1470" s="259"/>
      <c r="P1470" s="259"/>
      <c r="Q1470" s="259"/>
      <c r="R1470" s="259"/>
      <c r="S1470" s="259"/>
      <c r="T1470" s="260"/>
      <c r="U1470" s="15"/>
      <c r="V1470" s="15"/>
      <c r="W1470" s="15"/>
      <c r="X1470" s="15"/>
      <c r="Y1470" s="15"/>
      <c r="Z1470" s="15"/>
      <c r="AA1470" s="15"/>
      <c r="AB1470" s="15"/>
      <c r="AC1470" s="15"/>
      <c r="AD1470" s="15"/>
      <c r="AE1470" s="15"/>
      <c r="AT1470" s="261" t="s">
        <v>150</v>
      </c>
      <c r="AU1470" s="261" t="s">
        <v>148</v>
      </c>
      <c r="AV1470" s="15" t="s">
        <v>147</v>
      </c>
      <c r="AW1470" s="15" t="s">
        <v>30</v>
      </c>
      <c r="AX1470" s="15" t="s">
        <v>81</v>
      </c>
      <c r="AY1470" s="261" t="s">
        <v>140</v>
      </c>
    </row>
    <row r="1471" s="2" customFormat="1" ht="16.5" customHeight="1">
      <c r="A1471" s="38"/>
      <c r="B1471" s="39"/>
      <c r="C1471" s="262" t="s">
        <v>1744</v>
      </c>
      <c r="D1471" s="262" t="s">
        <v>154</v>
      </c>
      <c r="E1471" s="263" t="s">
        <v>1745</v>
      </c>
      <c r="F1471" s="264" t="s">
        <v>1746</v>
      </c>
      <c r="G1471" s="265" t="s">
        <v>190</v>
      </c>
      <c r="H1471" s="266">
        <v>10.590999999999999</v>
      </c>
      <c r="I1471" s="267"/>
      <c r="J1471" s="268">
        <f>ROUND(I1471*H1471,2)</f>
        <v>0</v>
      </c>
      <c r="K1471" s="269"/>
      <c r="L1471" s="270"/>
      <c r="M1471" s="271" t="s">
        <v>1</v>
      </c>
      <c r="N1471" s="272" t="s">
        <v>39</v>
      </c>
      <c r="O1471" s="91"/>
      <c r="P1471" s="225">
        <f>O1471*H1471</f>
        <v>0</v>
      </c>
      <c r="Q1471" s="225">
        <v>0.00012</v>
      </c>
      <c r="R1471" s="225">
        <f>Q1471*H1471</f>
        <v>0.00127092</v>
      </c>
      <c r="S1471" s="225">
        <v>0</v>
      </c>
      <c r="T1471" s="226">
        <f>S1471*H1471</f>
        <v>0</v>
      </c>
      <c r="U1471" s="38"/>
      <c r="V1471" s="38"/>
      <c r="W1471" s="38"/>
      <c r="X1471" s="38"/>
      <c r="Y1471" s="38"/>
      <c r="Z1471" s="38"/>
      <c r="AA1471" s="38"/>
      <c r="AB1471" s="38"/>
      <c r="AC1471" s="38"/>
      <c r="AD1471" s="38"/>
      <c r="AE1471" s="38"/>
      <c r="AR1471" s="227" t="s">
        <v>359</v>
      </c>
      <c r="AT1471" s="227" t="s">
        <v>154</v>
      </c>
      <c r="AU1471" s="227" t="s">
        <v>148</v>
      </c>
      <c r="AY1471" s="17" t="s">
        <v>140</v>
      </c>
      <c r="BE1471" s="228">
        <f>IF(N1471="základní",J1471,0)</f>
        <v>0</v>
      </c>
      <c r="BF1471" s="228">
        <f>IF(N1471="snížená",J1471,0)</f>
        <v>0</v>
      </c>
      <c r="BG1471" s="228">
        <f>IF(N1471="zákl. přenesená",J1471,0)</f>
        <v>0</v>
      </c>
      <c r="BH1471" s="228">
        <f>IF(N1471="sníž. přenesená",J1471,0)</f>
        <v>0</v>
      </c>
      <c r="BI1471" s="228">
        <f>IF(N1471="nulová",J1471,0)</f>
        <v>0</v>
      </c>
      <c r="BJ1471" s="17" t="s">
        <v>148</v>
      </c>
      <c r="BK1471" s="228">
        <f>ROUND(I1471*H1471,2)</f>
        <v>0</v>
      </c>
      <c r="BL1471" s="17" t="s">
        <v>447</v>
      </c>
      <c r="BM1471" s="227" t="s">
        <v>1747</v>
      </c>
    </row>
    <row r="1472" s="14" customFormat="1">
      <c r="A1472" s="14"/>
      <c r="B1472" s="240"/>
      <c r="C1472" s="241"/>
      <c r="D1472" s="231" t="s">
        <v>150</v>
      </c>
      <c r="E1472" s="242" t="s">
        <v>1</v>
      </c>
      <c r="F1472" s="243" t="s">
        <v>1748</v>
      </c>
      <c r="G1472" s="241"/>
      <c r="H1472" s="244">
        <v>8.8260000000000005</v>
      </c>
      <c r="I1472" s="245"/>
      <c r="J1472" s="241"/>
      <c r="K1472" s="241"/>
      <c r="L1472" s="246"/>
      <c r="M1472" s="247"/>
      <c r="N1472" s="248"/>
      <c r="O1472" s="248"/>
      <c r="P1472" s="248"/>
      <c r="Q1472" s="248"/>
      <c r="R1472" s="248"/>
      <c r="S1472" s="248"/>
      <c r="T1472" s="249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T1472" s="250" t="s">
        <v>150</v>
      </c>
      <c r="AU1472" s="250" t="s">
        <v>148</v>
      </c>
      <c r="AV1472" s="14" t="s">
        <v>148</v>
      </c>
      <c r="AW1472" s="14" t="s">
        <v>30</v>
      </c>
      <c r="AX1472" s="14" t="s">
        <v>81</v>
      </c>
      <c r="AY1472" s="250" t="s">
        <v>140</v>
      </c>
    </row>
    <row r="1473" s="14" customFormat="1">
      <c r="A1473" s="14"/>
      <c r="B1473" s="240"/>
      <c r="C1473" s="241"/>
      <c r="D1473" s="231" t="s">
        <v>150</v>
      </c>
      <c r="E1473" s="241"/>
      <c r="F1473" s="243" t="s">
        <v>1749</v>
      </c>
      <c r="G1473" s="241"/>
      <c r="H1473" s="244">
        <v>10.590999999999999</v>
      </c>
      <c r="I1473" s="245"/>
      <c r="J1473" s="241"/>
      <c r="K1473" s="241"/>
      <c r="L1473" s="246"/>
      <c r="M1473" s="247"/>
      <c r="N1473" s="248"/>
      <c r="O1473" s="248"/>
      <c r="P1473" s="248"/>
      <c r="Q1473" s="248"/>
      <c r="R1473" s="248"/>
      <c r="S1473" s="248"/>
      <c r="T1473" s="249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T1473" s="250" t="s">
        <v>150</v>
      </c>
      <c r="AU1473" s="250" t="s">
        <v>148</v>
      </c>
      <c r="AV1473" s="14" t="s">
        <v>148</v>
      </c>
      <c r="AW1473" s="14" t="s">
        <v>4</v>
      </c>
      <c r="AX1473" s="14" t="s">
        <v>81</v>
      </c>
      <c r="AY1473" s="250" t="s">
        <v>140</v>
      </c>
    </row>
    <row r="1474" s="2" customFormat="1" ht="24.15" customHeight="1">
      <c r="A1474" s="38"/>
      <c r="B1474" s="39"/>
      <c r="C1474" s="215" t="s">
        <v>1750</v>
      </c>
      <c r="D1474" s="215" t="s">
        <v>143</v>
      </c>
      <c r="E1474" s="216" t="s">
        <v>1751</v>
      </c>
      <c r="F1474" s="217" t="s">
        <v>1752</v>
      </c>
      <c r="G1474" s="218" t="s">
        <v>162</v>
      </c>
      <c r="H1474" s="219">
        <v>1</v>
      </c>
      <c r="I1474" s="220"/>
      <c r="J1474" s="221">
        <f>ROUND(I1474*H1474,2)</f>
        <v>0</v>
      </c>
      <c r="K1474" s="222"/>
      <c r="L1474" s="44"/>
      <c r="M1474" s="223" t="s">
        <v>1</v>
      </c>
      <c r="N1474" s="224" t="s">
        <v>39</v>
      </c>
      <c r="O1474" s="91"/>
      <c r="P1474" s="225">
        <f>O1474*H1474</f>
        <v>0</v>
      </c>
      <c r="Q1474" s="225">
        <v>0.00020000000000000001</v>
      </c>
      <c r="R1474" s="225">
        <f>Q1474*H1474</f>
        <v>0.00020000000000000001</v>
      </c>
      <c r="S1474" s="225">
        <v>0</v>
      </c>
      <c r="T1474" s="226">
        <f>S1474*H1474</f>
        <v>0</v>
      </c>
      <c r="U1474" s="38"/>
      <c r="V1474" s="38"/>
      <c r="W1474" s="38"/>
      <c r="X1474" s="38"/>
      <c r="Y1474" s="38"/>
      <c r="Z1474" s="38"/>
      <c r="AA1474" s="38"/>
      <c r="AB1474" s="38"/>
      <c r="AC1474" s="38"/>
      <c r="AD1474" s="38"/>
      <c r="AE1474" s="38"/>
      <c r="AR1474" s="227" t="s">
        <v>447</v>
      </c>
      <c r="AT1474" s="227" t="s">
        <v>143</v>
      </c>
      <c r="AU1474" s="227" t="s">
        <v>148</v>
      </c>
      <c r="AY1474" s="17" t="s">
        <v>140</v>
      </c>
      <c r="BE1474" s="228">
        <f>IF(N1474="základní",J1474,0)</f>
        <v>0</v>
      </c>
      <c r="BF1474" s="228">
        <f>IF(N1474="snížená",J1474,0)</f>
        <v>0</v>
      </c>
      <c r="BG1474" s="228">
        <f>IF(N1474="zákl. přenesená",J1474,0)</f>
        <v>0</v>
      </c>
      <c r="BH1474" s="228">
        <f>IF(N1474="sníž. přenesená",J1474,0)</f>
        <v>0</v>
      </c>
      <c r="BI1474" s="228">
        <f>IF(N1474="nulová",J1474,0)</f>
        <v>0</v>
      </c>
      <c r="BJ1474" s="17" t="s">
        <v>148</v>
      </c>
      <c r="BK1474" s="228">
        <f>ROUND(I1474*H1474,2)</f>
        <v>0</v>
      </c>
      <c r="BL1474" s="17" t="s">
        <v>447</v>
      </c>
      <c r="BM1474" s="227" t="s">
        <v>1753</v>
      </c>
    </row>
    <row r="1475" s="13" customFormat="1">
      <c r="A1475" s="13"/>
      <c r="B1475" s="229"/>
      <c r="C1475" s="230"/>
      <c r="D1475" s="231" t="s">
        <v>150</v>
      </c>
      <c r="E1475" s="232" t="s">
        <v>1</v>
      </c>
      <c r="F1475" s="233" t="s">
        <v>469</v>
      </c>
      <c r="G1475" s="230"/>
      <c r="H1475" s="232" t="s">
        <v>1</v>
      </c>
      <c r="I1475" s="234"/>
      <c r="J1475" s="230"/>
      <c r="K1475" s="230"/>
      <c r="L1475" s="235"/>
      <c r="M1475" s="236"/>
      <c r="N1475" s="237"/>
      <c r="O1475" s="237"/>
      <c r="P1475" s="237"/>
      <c r="Q1475" s="237"/>
      <c r="R1475" s="237"/>
      <c r="S1475" s="237"/>
      <c r="T1475" s="238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39" t="s">
        <v>150</v>
      </c>
      <c r="AU1475" s="239" t="s">
        <v>148</v>
      </c>
      <c r="AV1475" s="13" t="s">
        <v>81</v>
      </c>
      <c r="AW1475" s="13" t="s">
        <v>30</v>
      </c>
      <c r="AX1475" s="13" t="s">
        <v>73</v>
      </c>
      <c r="AY1475" s="239" t="s">
        <v>140</v>
      </c>
    </row>
    <row r="1476" s="14" customFormat="1">
      <c r="A1476" s="14"/>
      <c r="B1476" s="240"/>
      <c r="C1476" s="241"/>
      <c r="D1476" s="231" t="s">
        <v>150</v>
      </c>
      <c r="E1476" s="242" t="s">
        <v>1</v>
      </c>
      <c r="F1476" s="243" t="s">
        <v>81</v>
      </c>
      <c r="G1476" s="241"/>
      <c r="H1476" s="244">
        <v>1</v>
      </c>
      <c r="I1476" s="245"/>
      <c r="J1476" s="241"/>
      <c r="K1476" s="241"/>
      <c r="L1476" s="246"/>
      <c r="M1476" s="247"/>
      <c r="N1476" s="248"/>
      <c r="O1476" s="248"/>
      <c r="P1476" s="248"/>
      <c r="Q1476" s="248"/>
      <c r="R1476" s="248"/>
      <c r="S1476" s="248"/>
      <c r="T1476" s="249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50" t="s">
        <v>150</v>
      </c>
      <c r="AU1476" s="250" t="s">
        <v>148</v>
      </c>
      <c r="AV1476" s="14" t="s">
        <v>148</v>
      </c>
      <c r="AW1476" s="14" t="s">
        <v>30</v>
      </c>
      <c r="AX1476" s="14" t="s">
        <v>81</v>
      </c>
      <c r="AY1476" s="250" t="s">
        <v>140</v>
      </c>
    </row>
    <row r="1477" s="2" customFormat="1" ht="24.15" customHeight="1">
      <c r="A1477" s="38"/>
      <c r="B1477" s="39"/>
      <c r="C1477" s="262" t="s">
        <v>1754</v>
      </c>
      <c r="D1477" s="262" t="s">
        <v>154</v>
      </c>
      <c r="E1477" s="263" t="s">
        <v>1755</v>
      </c>
      <c r="F1477" s="264" t="s">
        <v>1756</v>
      </c>
      <c r="G1477" s="265" t="s">
        <v>162</v>
      </c>
      <c r="H1477" s="266">
        <v>1</v>
      </c>
      <c r="I1477" s="267"/>
      <c r="J1477" s="268">
        <f>ROUND(I1477*H1477,2)</f>
        <v>0</v>
      </c>
      <c r="K1477" s="269"/>
      <c r="L1477" s="270"/>
      <c r="M1477" s="271" t="s">
        <v>1</v>
      </c>
      <c r="N1477" s="272" t="s">
        <v>39</v>
      </c>
      <c r="O1477" s="91"/>
      <c r="P1477" s="225">
        <f>O1477*H1477</f>
        <v>0</v>
      </c>
      <c r="Q1477" s="225">
        <v>0.00013999999999999999</v>
      </c>
      <c r="R1477" s="225">
        <f>Q1477*H1477</f>
        <v>0.00013999999999999999</v>
      </c>
      <c r="S1477" s="225">
        <v>0</v>
      </c>
      <c r="T1477" s="226">
        <f>S1477*H1477</f>
        <v>0</v>
      </c>
      <c r="U1477" s="38"/>
      <c r="V1477" s="38"/>
      <c r="W1477" s="38"/>
      <c r="X1477" s="38"/>
      <c r="Y1477" s="38"/>
      <c r="Z1477" s="38"/>
      <c r="AA1477" s="38"/>
      <c r="AB1477" s="38"/>
      <c r="AC1477" s="38"/>
      <c r="AD1477" s="38"/>
      <c r="AE1477" s="38"/>
      <c r="AR1477" s="227" t="s">
        <v>359</v>
      </c>
      <c r="AT1477" s="227" t="s">
        <v>154</v>
      </c>
      <c r="AU1477" s="227" t="s">
        <v>148</v>
      </c>
      <c r="AY1477" s="17" t="s">
        <v>140</v>
      </c>
      <c r="BE1477" s="228">
        <f>IF(N1477="základní",J1477,0)</f>
        <v>0</v>
      </c>
      <c r="BF1477" s="228">
        <f>IF(N1477="snížená",J1477,0)</f>
        <v>0</v>
      </c>
      <c r="BG1477" s="228">
        <f>IF(N1477="zákl. přenesená",J1477,0)</f>
        <v>0</v>
      </c>
      <c r="BH1477" s="228">
        <f>IF(N1477="sníž. přenesená",J1477,0)</f>
        <v>0</v>
      </c>
      <c r="BI1477" s="228">
        <f>IF(N1477="nulová",J1477,0)</f>
        <v>0</v>
      </c>
      <c r="BJ1477" s="17" t="s">
        <v>148</v>
      </c>
      <c r="BK1477" s="228">
        <f>ROUND(I1477*H1477,2)</f>
        <v>0</v>
      </c>
      <c r="BL1477" s="17" t="s">
        <v>447</v>
      </c>
      <c r="BM1477" s="227" t="s">
        <v>1757</v>
      </c>
    </row>
    <row r="1478" s="2" customFormat="1" ht="16.5" customHeight="1">
      <c r="A1478" s="38"/>
      <c r="B1478" s="39"/>
      <c r="C1478" s="215" t="s">
        <v>1758</v>
      </c>
      <c r="D1478" s="215" t="s">
        <v>143</v>
      </c>
      <c r="E1478" s="216" t="s">
        <v>1759</v>
      </c>
      <c r="F1478" s="217" t="s">
        <v>1760</v>
      </c>
      <c r="G1478" s="218" t="s">
        <v>162</v>
      </c>
      <c r="H1478" s="219">
        <v>4</v>
      </c>
      <c r="I1478" s="220"/>
      <c r="J1478" s="221">
        <f>ROUND(I1478*H1478,2)</f>
        <v>0</v>
      </c>
      <c r="K1478" s="222"/>
      <c r="L1478" s="44"/>
      <c r="M1478" s="223" t="s">
        <v>1</v>
      </c>
      <c r="N1478" s="224" t="s">
        <v>39</v>
      </c>
      <c r="O1478" s="91"/>
      <c r="P1478" s="225">
        <f>O1478*H1478</f>
        <v>0</v>
      </c>
      <c r="Q1478" s="225">
        <v>0</v>
      </c>
      <c r="R1478" s="225">
        <f>Q1478*H1478</f>
        <v>0</v>
      </c>
      <c r="S1478" s="225">
        <v>0</v>
      </c>
      <c r="T1478" s="226">
        <f>S1478*H1478</f>
        <v>0</v>
      </c>
      <c r="U1478" s="38"/>
      <c r="V1478" s="38"/>
      <c r="W1478" s="38"/>
      <c r="X1478" s="38"/>
      <c r="Y1478" s="38"/>
      <c r="Z1478" s="38"/>
      <c r="AA1478" s="38"/>
      <c r="AB1478" s="38"/>
      <c r="AC1478" s="38"/>
      <c r="AD1478" s="38"/>
      <c r="AE1478" s="38"/>
      <c r="AR1478" s="227" t="s">
        <v>447</v>
      </c>
      <c r="AT1478" s="227" t="s">
        <v>143</v>
      </c>
      <c r="AU1478" s="227" t="s">
        <v>148</v>
      </c>
      <c r="AY1478" s="17" t="s">
        <v>140</v>
      </c>
      <c r="BE1478" s="228">
        <f>IF(N1478="základní",J1478,0)</f>
        <v>0</v>
      </c>
      <c r="BF1478" s="228">
        <f>IF(N1478="snížená",J1478,0)</f>
        <v>0</v>
      </c>
      <c r="BG1478" s="228">
        <f>IF(N1478="zákl. přenesená",J1478,0)</f>
        <v>0</v>
      </c>
      <c r="BH1478" s="228">
        <f>IF(N1478="sníž. přenesená",J1478,0)</f>
        <v>0</v>
      </c>
      <c r="BI1478" s="228">
        <f>IF(N1478="nulová",J1478,0)</f>
        <v>0</v>
      </c>
      <c r="BJ1478" s="17" t="s">
        <v>148</v>
      </c>
      <c r="BK1478" s="228">
        <f>ROUND(I1478*H1478,2)</f>
        <v>0</v>
      </c>
      <c r="BL1478" s="17" t="s">
        <v>447</v>
      </c>
      <c r="BM1478" s="227" t="s">
        <v>1761</v>
      </c>
    </row>
    <row r="1479" s="13" customFormat="1">
      <c r="A1479" s="13"/>
      <c r="B1479" s="229"/>
      <c r="C1479" s="230"/>
      <c r="D1479" s="231" t="s">
        <v>150</v>
      </c>
      <c r="E1479" s="232" t="s">
        <v>1</v>
      </c>
      <c r="F1479" s="233" t="s">
        <v>1762</v>
      </c>
      <c r="G1479" s="230"/>
      <c r="H1479" s="232" t="s">
        <v>1</v>
      </c>
      <c r="I1479" s="234"/>
      <c r="J1479" s="230"/>
      <c r="K1479" s="230"/>
      <c r="L1479" s="235"/>
      <c r="M1479" s="236"/>
      <c r="N1479" s="237"/>
      <c r="O1479" s="237"/>
      <c r="P1479" s="237"/>
      <c r="Q1479" s="237"/>
      <c r="R1479" s="237"/>
      <c r="S1479" s="237"/>
      <c r="T1479" s="238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39" t="s">
        <v>150</v>
      </c>
      <c r="AU1479" s="239" t="s">
        <v>148</v>
      </c>
      <c r="AV1479" s="13" t="s">
        <v>81</v>
      </c>
      <c r="AW1479" s="13" t="s">
        <v>30</v>
      </c>
      <c r="AX1479" s="13" t="s">
        <v>73</v>
      </c>
      <c r="AY1479" s="239" t="s">
        <v>140</v>
      </c>
    </row>
    <row r="1480" s="14" customFormat="1">
      <c r="A1480" s="14"/>
      <c r="B1480" s="240"/>
      <c r="C1480" s="241"/>
      <c r="D1480" s="231" t="s">
        <v>150</v>
      </c>
      <c r="E1480" s="242" t="s">
        <v>1</v>
      </c>
      <c r="F1480" s="243" t="s">
        <v>632</v>
      </c>
      <c r="G1480" s="241"/>
      <c r="H1480" s="244">
        <v>4</v>
      </c>
      <c r="I1480" s="245"/>
      <c r="J1480" s="241"/>
      <c r="K1480" s="241"/>
      <c r="L1480" s="246"/>
      <c r="M1480" s="247"/>
      <c r="N1480" s="248"/>
      <c r="O1480" s="248"/>
      <c r="P1480" s="248"/>
      <c r="Q1480" s="248"/>
      <c r="R1480" s="248"/>
      <c r="S1480" s="248"/>
      <c r="T1480" s="249"/>
      <c r="U1480" s="14"/>
      <c r="V1480" s="14"/>
      <c r="W1480" s="14"/>
      <c r="X1480" s="14"/>
      <c r="Y1480" s="14"/>
      <c r="Z1480" s="14"/>
      <c r="AA1480" s="14"/>
      <c r="AB1480" s="14"/>
      <c r="AC1480" s="14"/>
      <c r="AD1480" s="14"/>
      <c r="AE1480" s="14"/>
      <c r="AT1480" s="250" t="s">
        <v>150</v>
      </c>
      <c r="AU1480" s="250" t="s">
        <v>148</v>
      </c>
      <c r="AV1480" s="14" t="s">
        <v>148</v>
      </c>
      <c r="AW1480" s="14" t="s">
        <v>30</v>
      </c>
      <c r="AX1480" s="14" t="s">
        <v>73</v>
      </c>
      <c r="AY1480" s="250" t="s">
        <v>140</v>
      </c>
    </row>
    <row r="1481" s="15" customFormat="1">
      <c r="A1481" s="15"/>
      <c r="B1481" s="251"/>
      <c r="C1481" s="252"/>
      <c r="D1481" s="231" t="s">
        <v>150</v>
      </c>
      <c r="E1481" s="253" t="s">
        <v>1</v>
      </c>
      <c r="F1481" s="254" t="s">
        <v>153</v>
      </c>
      <c r="G1481" s="252"/>
      <c r="H1481" s="255">
        <v>4</v>
      </c>
      <c r="I1481" s="256"/>
      <c r="J1481" s="252"/>
      <c r="K1481" s="252"/>
      <c r="L1481" s="257"/>
      <c r="M1481" s="258"/>
      <c r="N1481" s="259"/>
      <c r="O1481" s="259"/>
      <c r="P1481" s="259"/>
      <c r="Q1481" s="259"/>
      <c r="R1481" s="259"/>
      <c r="S1481" s="259"/>
      <c r="T1481" s="260"/>
      <c r="U1481" s="15"/>
      <c r="V1481" s="15"/>
      <c r="W1481" s="15"/>
      <c r="X1481" s="15"/>
      <c r="Y1481" s="15"/>
      <c r="Z1481" s="15"/>
      <c r="AA1481" s="15"/>
      <c r="AB1481" s="15"/>
      <c r="AC1481" s="15"/>
      <c r="AD1481" s="15"/>
      <c r="AE1481" s="15"/>
      <c r="AT1481" s="261" t="s">
        <v>150</v>
      </c>
      <c r="AU1481" s="261" t="s">
        <v>148</v>
      </c>
      <c r="AV1481" s="15" t="s">
        <v>147</v>
      </c>
      <c r="AW1481" s="15" t="s">
        <v>30</v>
      </c>
      <c r="AX1481" s="15" t="s">
        <v>81</v>
      </c>
      <c r="AY1481" s="261" t="s">
        <v>140</v>
      </c>
    </row>
    <row r="1482" s="2" customFormat="1" ht="16.5" customHeight="1">
      <c r="A1482" s="38"/>
      <c r="B1482" s="39"/>
      <c r="C1482" s="215" t="s">
        <v>1763</v>
      </c>
      <c r="D1482" s="215" t="s">
        <v>143</v>
      </c>
      <c r="E1482" s="216" t="s">
        <v>1764</v>
      </c>
      <c r="F1482" s="217" t="s">
        <v>1765</v>
      </c>
      <c r="G1482" s="218" t="s">
        <v>162</v>
      </c>
      <c r="H1482" s="219">
        <v>4</v>
      </c>
      <c r="I1482" s="220"/>
      <c r="J1482" s="221">
        <f>ROUND(I1482*H1482,2)</f>
        <v>0</v>
      </c>
      <c r="K1482" s="222"/>
      <c r="L1482" s="44"/>
      <c r="M1482" s="223" t="s">
        <v>1</v>
      </c>
      <c r="N1482" s="224" t="s">
        <v>39</v>
      </c>
      <c r="O1482" s="91"/>
      <c r="P1482" s="225">
        <f>O1482*H1482</f>
        <v>0</v>
      </c>
      <c r="Q1482" s="225">
        <v>0</v>
      </c>
      <c r="R1482" s="225">
        <f>Q1482*H1482</f>
        <v>0</v>
      </c>
      <c r="S1482" s="225">
        <v>0</v>
      </c>
      <c r="T1482" s="226">
        <f>S1482*H1482</f>
        <v>0</v>
      </c>
      <c r="U1482" s="38"/>
      <c r="V1482" s="38"/>
      <c r="W1482" s="38"/>
      <c r="X1482" s="38"/>
      <c r="Y1482" s="38"/>
      <c r="Z1482" s="38"/>
      <c r="AA1482" s="38"/>
      <c r="AB1482" s="38"/>
      <c r="AC1482" s="38"/>
      <c r="AD1482" s="38"/>
      <c r="AE1482" s="38"/>
      <c r="AR1482" s="227" t="s">
        <v>447</v>
      </c>
      <c r="AT1482" s="227" t="s">
        <v>143</v>
      </c>
      <c r="AU1482" s="227" t="s">
        <v>148</v>
      </c>
      <c r="AY1482" s="17" t="s">
        <v>140</v>
      </c>
      <c r="BE1482" s="228">
        <f>IF(N1482="základní",J1482,0)</f>
        <v>0</v>
      </c>
      <c r="BF1482" s="228">
        <f>IF(N1482="snížená",J1482,0)</f>
        <v>0</v>
      </c>
      <c r="BG1482" s="228">
        <f>IF(N1482="zákl. přenesená",J1482,0)</f>
        <v>0</v>
      </c>
      <c r="BH1482" s="228">
        <f>IF(N1482="sníž. přenesená",J1482,0)</f>
        <v>0</v>
      </c>
      <c r="BI1482" s="228">
        <f>IF(N1482="nulová",J1482,0)</f>
        <v>0</v>
      </c>
      <c r="BJ1482" s="17" t="s">
        <v>148</v>
      </c>
      <c r="BK1482" s="228">
        <f>ROUND(I1482*H1482,2)</f>
        <v>0</v>
      </c>
      <c r="BL1482" s="17" t="s">
        <v>447</v>
      </c>
      <c r="BM1482" s="227" t="s">
        <v>1766</v>
      </c>
    </row>
    <row r="1483" s="13" customFormat="1">
      <c r="A1483" s="13"/>
      <c r="B1483" s="229"/>
      <c r="C1483" s="230"/>
      <c r="D1483" s="231" t="s">
        <v>150</v>
      </c>
      <c r="E1483" s="232" t="s">
        <v>1</v>
      </c>
      <c r="F1483" s="233" t="s">
        <v>1767</v>
      </c>
      <c r="G1483" s="230"/>
      <c r="H1483" s="232" t="s">
        <v>1</v>
      </c>
      <c r="I1483" s="234"/>
      <c r="J1483" s="230"/>
      <c r="K1483" s="230"/>
      <c r="L1483" s="235"/>
      <c r="M1483" s="236"/>
      <c r="N1483" s="237"/>
      <c r="O1483" s="237"/>
      <c r="P1483" s="237"/>
      <c r="Q1483" s="237"/>
      <c r="R1483" s="237"/>
      <c r="S1483" s="237"/>
      <c r="T1483" s="238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39" t="s">
        <v>150</v>
      </c>
      <c r="AU1483" s="239" t="s">
        <v>148</v>
      </c>
      <c r="AV1483" s="13" t="s">
        <v>81</v>
      </c>
      <c r="AW1483" s="13" t="s">
        <v>30</v>
      </c>
      <c r="AX1483" s="13" t="s">
        <v>73</v>
      </c>
      <c r="AY1483" s="239" t="s">
        <v>140</v>
      </c>
    </row>
    <row r="1484" s="14" customFormat="1">
      <c r="A1484" s="14"/>
      <c r="B1484" s="240"/>
      <c r="C1484" s="241"/>
      <c r="D1484" s="231" t="s">
        <v>150</v>
      </c>
      <c r="E1484" s="242" t="s">
        <v>1</v>
      </c>
      <c r="F1484" s="243" t="s">
        <v>1768</v>
      </c>
      <c r="G1484" s="241"/>
      <c r="H1484" s="244">
        <v>3</v>
      </c>
      <c r="I1484" s="245"/>
      <c r="J1484" s="241"/>
      <c r="K1484" s="241"/>
      <c r="L1484" s="246"/>
      <c r="M1484" s="247"/>
      <c r="N1484" s="248"/>
      <c r="O1484" s="248"/>
      <c r="P1484" s="248"/>
      <c r="Q1484" s="248"/>
      <c r="R1484" s="248"/>
      <c r="S1484" s="248"/>
      <c r="T1484" s="249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T1484" s="250" t="s">
        <v>150</v>
      </c>
      <c r="AU1484" s="250" t="s">
        <v>148</v>
      </c>
      <c r="AV1484" s="14" t="s">
        <v>148</v>
      </c>
      <c r="AW1484" s="14" t="s">
        <v>30</v>
      </c>
      <c r="AX1484" s="14" t="s">
        <v>73</v>
      </c>
      <c r="AY1484" s="250" t="s">
        <v>140</v>
      </c>
    </row>
    <row r="1485" s="13" customFormat="1">
      <c r="A1485" s="13"/>
      <c r="B1485" s="229"/>
      <c r="C1485" s="230"/>
      <c r="D1485" s="231" t="s">
        <v>150</v>
      </c>
      <c r="E1485" s="232" t="s">
        <v>1</v>
      </c>
      <c r="F1485" s="233" t="s">
        <v>1769</v>
      </c>
      <c r="G1485" s="230"/>
      <c r="H1485" s="232" t="s">
        <v>1</v>
      </c>
      <c r="I1485" s="234"/>
      <c r="J1485" s="230"/>
      <c r="K1485" s="230"/>
      <c r="L1485" s="235"/>
      <c r="M1485" s="236"/>
      <c r="N1485" s="237"/>
      <c r="O1485" s="237"/>
      <c r="P1485" s="237"/>
      <c r="Q1485" s="237"/>
      <c r="R1485" s="237"/>
      <c r="S1485" s="237"/>
      <c r="T1485" s="238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239" t="s">
        <v>150</v>
      </c>
      <c r="AU1485" s="239" t="s">
        <v>148</v>
      </c>
      <c r="AV1485" s="13" t="s">
        <v>81</v>
      </c>
      <c r="AW1485" s="13" t="s">
        <v>30</v>
      </c>
      <c r="AX1485" s="13" t="s">
        <v>73</v>
      </c>
      <c r="AY1485" s="239" t="s">
        <v>140</v>
      </c>
    </row>
    <row r="1486" s="14" customFormat="1">
      <c r="A1486" s="14"/>
      <c r="B1486" s="240"/>
      <c r="C1486" s="241"/>
      <c r="D1486" s="231" t="s">
        <v>150</v>
      </c>
      <c r="E1486" s="242" t="s">
        <v>1</v>
      </c>
      <c r="F1486" s="243" t="s">
        <v>81</v>
      </c>
      <c r="G1486" s="241"/>
      <c r="H1486" s="244">
        <v>1</v>
      </c>
      <c r="I1486" s="245"/>
      <c r="J1486" s="241"/>
      <c r="K1486" s="241"/>
      <c r="L1486" s="246"/>
      <c r="M1486" s="247"/>
      <c r="N1486" s="248"/>
      <c r="O1486" s="248"/>
      <c r="P1486" s="248"/>
      <c r="Q1486" s="248"/>
      <c r="R1486" s="248"/>
      <c r="S1486" s="248"/>
      <c r="T1486" s="249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T1486" s="250" t="s">
        <v>150</v>
      </c>
      <c r="AU1486" s="250" t="s">
        <v>148</v>
      </c>
      <c r="AV1486" s="14" t="s">
        <v>148</v>
      </c>
      <c r="AW1486" s="14" t="s">
        <v>30</v>
      </c>
      <c r="AX1486" s="14" t="s">
        <v>73</v>
      </c>
      <c r="AY1486" s="250" t="s">
        <v>140</v>
      </c>
    </row>
    <row r="1487" s="15" customFormat="1">
      <c r="A1487" s="15"/>
      <c r="B1487" s="251"/>
      <c r="C1487" s="252"/>
      <c r="D1487" s="231" t="s">
        <v>150</v>
      </c>
      <c r="E1487" s="253" t="s">
        <v>1</v>
      </c>
      <c r="F1487" s="254" t="s">
        <v>153</v>
      </c>
      <c r="G1487" s="252"/>
      <c r="H1487" s="255">
        <v>4</v>
      </c>
      <c r="I1487" s="256"/>
      <c r="J1487" s="252"/>
      <c r="K1487" s="252"/>
      <c r="L1487" s="257"/>
      <c r="M1487" s="258"/>
      <c r="N1487" s="259"/>
      <c r="O1487" s="259"/>
      <c r="P1487" s="259"/>
      <c r="Q1487" s="259"/>
      <c r="R1487" s="259"/>
      <c r="S1487" s="259"/>
      <c r="T1487" s="260"/>
      <c r="U1487" s="15"/>
      <c r="V1487" s="15"/>
      <c r="W1487" s="15"/>
      <c r="X1487" s="15"/>
      <c r="Y1487" s="15"/>
      <c r="Z1487" s="15"/>
      <c r="AA1487" s="15"/>
      <c r="AB1487" s="15"/>
      <c r="AC1487" s="15"/>
      <c r="AD1487" s="15"/>
      <c r="AE1487" s="15"/>
      <c r="AT1487" s="261" t="s">
        <v>150</v>
      </c>
      <c r="AU1487" s="261" t="s">
        <v>148</v>
      </c>
      <c r="AV1487" s="15" t="s">
        <v>147</v>
      </c>
      <c r="AW1487" s="15" t="s">
        <v>30</v>
      </c>
      <c r="AX1487" s="15" t="s">
        <v>81</v>
      </c>
      <c r="AY1487" s="261" t="s">
        <v>140</v>
      </c>
    </row>
    <row r="1488" s="2" customFormat="1" ht="16.5" customHeight="1">
      <c r="A1488" s="38"/>
      <c r="B1488" s="39"/>
      <c r="C1488" s="215" t="s">
        <v>1770</v>
      </c>
      <c r="D1488" s="215" t="s">
        <v>143</v>
      </c>
      <c r="E1488" s="216" t="s">
        <v>1771</v>
      </c>
      <c r="F1488" s="217" t="s">
        <v>1772</v>
      </c>
      <c r="G1488" s="218" t="s">
        <v>162</v>
      </c>
      <c r="H1488" s="219">
        <v>1</v>
      </c>
      <c r="I1488" s="220"/>
      <c r="J1488" s="221">
        <f>ROUND(I1488*H1488,2)</f>
        <v>0</v>
      </c>
      <c r="K1488" s="222"/>
      <c r="L1488" s="44"/>
      <c r="M1488" s="223" t="s">
        <v>1</v>
      </c>
      <c r="N1488" s="224" t="s">
        <v>39</v>
      </c>
      <c r="O1488" s="91"/>
      <c r="P1488" s="225">
        <f>O1488*H1488</f>
        <v>0</v>
      </c>
      <c r="Q1488" s="225">
        <v>0</v>
      </c>
      <c r="R1488" s="225">
        <f>Q1488*H1488</f>
        <v>0</v>
      </c>
      <c r="S1488" s="225">
        <v>0</v>
      </c>
      <c r="T1488" s="226">
        <f>S1488*H1488</f>
        <v>0</v>
      </c>
      <c r="U1488" s="38"/>
      <c r="V1488" s="38"/>
      <c r="W1488" s="38"/>
      <c r="X1488" s="38"/>
      <c r="Y1488" s="38"/>
      <c r="Z1488" s="38"/>
      <c r="AA1488" s="38"/>
      <c r="AB1488" s="38"/>
      <c r="AC1488" s="38"/>
      <c r="AD1488" s="38"/>
      <c r="AE1488" s="38"/>
      <c r="AR1488" s="227" t="s">
        <v>447</v>
      </c>
      <c r="AT1488" s="227" t="s">
        <v>143</v>
      </c>
      <c r="AU1488" s="227" t="s">
        <v>148</v>
      </c>
      <c r="AY1488" s="17" t="s">
        <v>140</v>
      </c>
      <c r="BE1488" s="228">
        <f>IF(N1488="základní",J1488,0)</f>
        <v>0</v>
      </c>
      <c r="BF1488" s="228">
        <f>IF(N1488="snížená",J1488,0)</f>
        <v>0</v>
      </c>
      <c r="BG1488" s="228">
        <f>IF(N1488="zákl. přenesená",J1488,0)</f>
        <v>0</v>
      </c>
      <c r="BH1488" s="228">
        <f>IF(N1488="sníž. přenesená",J1488,0)</f>
        <v>0</v>
      </c>
      <c r="BI1488" s="228">
        <f>IF(N1488="nulová",J1488,0)</f>
        <v>0</v>
      </c>
      <c r="BJ1488" s="17" t="s">
        <v>148</v>
      </c>
      <c r="BK1488" s="228">
        <f>ROUND(I1488*H1488,2)</f>
        <v>0</v>
      </c>
      <c r="BL1488" s="17" t="s">
        <v>447</v>
      </c>
      <c r="BM1488" s="227" t="s">
        <v>1773</v>
      </c>
    </row>
    <row r="1489" s="13" customFormat="1">
      <c r="A1489" s="13"/>
      <c r="B1489" s="229"/>
      <c r="C1489" s="230"/>
      <c r="D1489" s="231" t="s">
        <v>150</v>
      </c>
      <c r="E1489" s="232" t="s">
        <v>1</v>
      </c>
      <c r="F1489" s="233" t="s">
        <v>1774</v>
      </c>
      <c r="G1489" s="230"/>
      <c r="H1489" s="232" t="s">
        <v>1</v>
      </c>
      <c r="I1489" s="234"/>
      <c r="J1489" s="230"/>
      <c r="K1489" s="230"/>
      <c r="L1489" s="235"/>
      <c r="M1489" s="236"/>
      <c r="N1489" s="237"/>
      <c r="O1489" s="237"/>
      <c r="P1489" s="237"/>
      <c r="Q1489" s="237"/>
      <c r="R1489" s="237"/>
      <c r="S1489" s="237"/>
      <c r="T1489" s="238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39" t="s">
        <v>150</v>
      </c>
      <c r="AU1489" s="239" t="s">
        <v>148</v>
      </c>
      <c r="AV1489" s="13" t="s">
        <v>81</v>
      </c>
      <c r="AW1489" s="13" t="s">
        <v>30</v>
      </c>
      <c r="AX1489" s="13" t="s">
        <v>73</v>
      </c>
      <c r="AY1489" s="239" t="s">
        <v>140</v>
      </c>
    </row>
    <row r="1490" s="14" customFormat="1">
      <c r="A1490" s="14"/>
      <c r="B1490" s="240"/>
      <c r="C1490" s="241"/>
      <c r="D1490" s="231" t="s">
        <v>150</v>
      </c>
      <c r="E1490" s="242" t="s">
        <v>1</v>
      </c>
      <c r="F1490" s="243" t="s">
        <v>81</v>
      </c>
      <c r="G1490" s="241"/>
      <c r="H1490" s="244">
        <v>1</v>
      </c>
      <c r="I1490" s="245"/>
      <c r="J1490" s="241"/>
      <c r="K1490" s="241"/>
      <c r="L1490" s="246"/>
      <c r="M1490" s="247"/>
      <c r="N1490" s="248"/>
      <c r="O1490" s="248"/>
      <c r="P1490" s="248"/>
      <c r="Q1490" s="248"/>
      <c r="R1490" s="248"/>
      <c r="S1490" s="248"/>
      <c r="T1490" s="249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50" t="s">
        <v>150</v>
      </c>
      <c r="AU1490" s="250" t="s">
        <v>148</v>
      </c>
      <c r="AV1490" s="14" t="s">
        <v>148</v>
      </c>
      <c r="AW1490" s="14" t="s">
        <v>30</v>
      </c>
      <c r="AX1490" s="14" t="s">
        <v>81</v>
      </c>
      <c r="AY1490" s="250" t="s">
        <v>140</v>
      </c>
    </row>
    <row r="1491" s="2" customFormat="1" ht="24.15" customHeight="1">
      <c r="A1491" s="38"/>
      <c r="B1491" s="39"/>
      <c r="C1491" s="215" t="s">
        <v>1775</v>
      </c>
      <c r="D1491" s="215" t="s">
        <v>143</v>
      </c>
      <c r="E1491" s="216" t="s">
        <v>1776</v>
      </c>
      <c r="F1491" s="217" t="s">
        <v>1777</v>
      </c>
      <c r="G1491" s="218" t="s">
        <v>168</v>
      </c>
      <c r="H1491" s="219">
        <v>17.652000000000001</v>
      </c>
      <c r="I1491" s="220"/>
      <c r="J1491" s="221">
        <f>ROUND(I1491*H1491,2)</f>
        <v>0</v>
      </c>
      <c r="K1491" s="222"/>
      <c r="L1491" s="44"/>
      <c r="M1491" s="223" t="s">
        <v>1</v>
      </c>
      <c r="N1491" s="224" t="s">
        <v>39</v>
      </c>
      <c r="O1491" s="91"/>
      <c r="P1491" s="225">
        <f>O1491*H1491</f>
        <v>0</v>
      </c>
      <c r="Q1491" s="225">
        <v>5.0000000000000002E-05</v>
      </c>
      <c r="R1491" s="225">
        <f>Q1491*H1491</f>
        <v>0.00088260000000000009</v>
      </c>
      <c r="S1491" s="225">
        <v>0</v>
      </c>
      <c r="T1491" s="226">
        <f>S1491*H1491</f>
        <v>0</v>
      </c>
      <c r="U1491" s="38"/>
      <c r="V1491" s="38"/>
      <c r="W1491" s="38"/>
      <c r="X1491" s="38"/>
      <c r="Y1491" s="38"/>
      <c r="Z1491" s="38"/>
      <c r="AA1491" s="38"/>
      <c r="AB1491" s="38"/>
      <c r="AC1491" s="38"/>
      <c r="AD1491" s="38"/>
      <c r="AE1491" s="38"/>
      <c r="AR1491" s="227" t="s">
        <v>447</v>
      </c>
      <c r="AT1491" s="227" t="s">
        <v>143</v>
      </c>
      <c r="AU1491" s="227" t="s">
        <v>148</v>
      </c>
      <c r="AY1491" s="17" t="s">
        <v>140</v>
      </c>
      <c r="BE1491" s="228">
        <f>IF(N1491="základní",J1491,0)</f>
        <v>0</v>
      </c>
      <c r="BF1491" s="228">
        <f>IF(N1491="snížená",J1491,0)</f>
        <v>0</v>
      </c>
      <c r="BG1491" s="228">
        <f>IF(N1491="zákl. přenesená",J1491,0)</f>
        <v>0</v>
      </c>
      <c r="BH1491" s="228">
        <f>IF(N1491="sníž. přenesená",J1491,0)</f>
        <v>0</v>
      </c>
      <c r="BI1491" s="228">
        <f>IF(N1491="nulová",J1491,0)</f>
        <v>0</v>
      </c>
      <c r="BJ1491" s="17" t="s">
        <v>148</v>
      </c>
      <c r="BK1491" s="228">
        <f>ROUND(I1491*H1491,2)</f>
        <v>0</v>
      </c>
      <c r="BL1491" s="17" t="s">
        <v>447</v>
      </c>
      <c r="BM1491" s="227" t="s">
        <v>1778</v>
      </c>
    </row>
    <row r="1492" s="13" customFormat="1">
      <c r="A1492" s="13"/>
      <c r="B1492" s="229"/>
      <c r="C1492" s="230"/>
      <c r="D1492" s="231" t="s">
        <v>150</v>
      </c>
      <c r="E1492" s="232" t="s">
        <v>1</v>
      </c>
      <c r="F1492" s="233" t="s">
        <v>256</v>
      </c>
      <c r="G1492" s="230"/>
      <c r="H1492" s="232" t="s">
        <v>1</v>
      </c>
      <c r="I1492" s="234"/>
      <c r="J1492" s="230"/>
      <c r="K1492" s="230"/>
      <c r="L1492" s="235"/>
      <c r="M1492" s="236"/>
      <c r="N1492" s="237"/>
      <c r="O1492" s="237"/>
      <c r="P1492" s="237"/>
      <c r="Q1492" s="237"/>
      <c r="R1492" s="237"/>
      <c r="S1492" s="237"/>
      <c r="T1492" s="238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T1492" s="239" t="s">
        <v>150</v>
      </c>
      <c r="AU1492" s="239" t="s">
        <v>148</v>
      </c>
      <c r="AV1492" s="13" t="s">
        <v>81</v>
      </c>
      <c r="AW1492" s="13" t="s">
        <v>30</v>
      </c>
      <c r="AX1492" s="13" t="s">
        <v>73</v>
      </c>
      <c r="AY1492" s="239" t="s">
        <v>140</v>
      </c>
    </row>
    <row r="1493" s="14" customFormat="1">
      <c r="A1493" s="14"/>
      <c r="B1493" s="240"/>
      <c r="C1493" s="241"/>
      <c r="D1493" s="231" t="s">
        <v>150</v>
      </c>
      <c r="E1493" s="242" t="s">
        <v>1</v>
      </c>
      <c r="F1493" s="243" t="s">
        <v>1699</v>
      </c>
      <c r="G1493" s="241"/>
      <c r="H1493" s="244">
        <v>6.3040000000000003</v>
      </c>
      <c r="I1493" s="245"/>
      <c r="J1493" s="241"/>
      <c r="K1493" s="241"/>
      <c r="L1493" s="246"/>
      <c r="M1493" s="247"/>
      <c r="N1493" s="248"/>
      <c r="O1493" s="248"/>
      <c r="P1493" s="248"/>
      <c r="Q1493" s="248"/>
      <c r="R1493" s="248"/>
      <c r="S1493" s="248"/>
      <c r="T1493" s="249"/>
      <c r="U1493" s="14"/>
      <c r="V1493" s="14"/>
      <c r="W1493" s="14"/>
      <c r="X1493" s="14"/>
      <c r="Y1493" s="14"/>
      <c r="Z1493" s="14"/>
      <c r="AA1493" s="14"/>
      <c r="AB1493" s="14"/>
      <c r="AC1493" s="14"/>
      <c r="AD1493" s="14"/>
      <c r="AE1493" s="14"/>
      <c r="AT1493" s="250" t="s">
        <v>150</v>
      </c>
      <c r="AU1493" s="250" t="s">
        <v>148</v>
      </c>
      <c r="AV1493" s="14" t="s">
        <v>148</v>
      </c>
      <c r="AW1493" s="14" t="s">
        <v>30</v>
      </c>
      <c r="AX1493" s="14" t="s">
        <v>73</v>
      </c>
      <c r="AY1493" s="250" t="s">
        <v>140</v>
      </c>
    </row>
    <row r="1494" s="13" customFormat="1">
      <c r="A1494" s="13"/>
      <c r="B1494" s="229"/>
      <c r="C1494" s="230"/>
      <c r="D1494" s="231" t="s">
        <v>150</v>
      </c>
      <c r="E1494" s="232" t="s">
        <v>1</v>
      </c>
      <c r="F1494" s="233" t="s">
        <v>258</v>
      </c>
      <c r="G1494" s="230"/>
      <c r="H1494" s="232" t="s">
        <v>1</v>
      </c>
      <c r="I1494" s="234"/>
      <c r="J1494" s="230"/>
      <c r="K1494" s="230"/>
      <c r="L1494" s="235"/>
      <c r="M1494" s="236"/>
      <c r="N1494" s="237"/>
      <c r="O1494" s="237"/>
      <c r="P1494" s="237"/>
      <c r="Q1494" s="237"/>
      <c r="R1494" s="237"/>
      <c r="S1494" s="237"/>
      <c r="T1494" s="238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39" t="s">
        <v>150</v>
      </c>
      <c r="AU1494" s="239" t="s">
        <v>148</v>
      </c>
      <c r="AV1494" s="13" t="s">
        <v>81</v>
      </c>
      <c r="AW1494" s="13" t="s">
        <v>30</v>
      </c>
      <c r="AX1494" s="13" t="s">
        <v>73</v>
      </c>
      <c r="AY1494" s="239" t="s">
        <v>140</v>
      </c>
    </row>
    <row r="1495" s="14" customFormat="1">
      <c r="A1495" s="14"/>
      <c r="B1495" s="240"/>
      <c r="C1495" s="241"/>
      <c r="D1495" s="231" t="s">
        <v>150</v>
      </c>
      <c r="E1495" s="242" t="s">
        <v>1</v>
      </c>
      <c r="F1495" s="243" t="s">
        <v>1700</v>
      </c>
      <c r="G1495" s="241"/>
      <c r="H1495" s="244">
        <v>11.348000000000001</v>
      </c>
      <c r="I1495" s="245"/>
      <c r="J1495" s="241"/>
      <c r="K1495" s="241"/>
      <c r="L1495" s="246"/>
      <c r="M1495" s="247"/>
      <c r="N1495" s="248"/>
      <c r="O1495" s="248"/>
      <c r="P1495" s="248"/>
      <c r="Q1495" s="248"/>
      <c r="R1495" s="248"/>
      <c r="S1495" s="248"/>
      <c r="T1495" s="249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T1495" s="250" t="s">
        <v>150</v>
      </c>
      <c r="AU1495" s="250" t="s">
        <v>148</v>
      </c>
      <c r="AV1495" s="14" t="s">
        <v>148</v>
      </c>
      <c r="AW1495" s="14" t="s">
        <v>30</v>
      </c>
      <c r="AX1495" s="14" t="s">
        <v>73</v>
      </c>
      <c r="AY1495" s="250" t="s">
        <v>140</v>
      </c>
    </row>
    <row r="1496" s="15" customFormat="1">
      <c r="A1496" s="15"/>
      <c r="B1496" s="251"/>
      <c r="C1496" s="252"/>
      <c r="D1496" s="231" t="s">
        <v>150</v>
      </c>
      <c r="E1496" s="253" t="s">
        <v>1</v>
      </c>
      <c r="F1496" s="254" t="s">
        <v>153</v>
      </c>
      <c r="G1496" s="252"/>
      <c r="H1496" s="255">
        <v>17.652000000000001</v>
      </c>
      <c r="I1496" s="256"/>
      <c r="J1496" s="252"/>
      <c r="K1496" s="252"/>
      <c r="L1496" s="257"/>
      <c r="M1496" s="258"/>
      <c r="N1496" s="259"/>
      <c r="O1496" s="259"/>
      <c r="P1496" s="259"/>
      <c r="Q1496" s="259"/>
      <c r="R1496" s="259"/>
      <c r="S1496" s="259"/>
      <c r="T1496" s="260"/>
      <c r="U1496" s="15"/>
      <c r="V1496" s="15"/>
      <c r="W1496" s="15"/>
      <c r="X1496" s="15"/>
      <c r="Y1496" s="15"/>
      <c r="Z1496" s="15"/>
      <c r="AA1496" s="15"/>
      <c r="AB1496" s="15"/>
      <c r="AC1496" s="15"/>
      <c r="AD1496" s="15"/>
      <c r="AE1496" s="15"/>
      <c r="AT1496" s="261" t="s">
        <v>150</v>
      </c>
      <c r="AU1496" s="261" t="s">
        <v>148</v>
      </c>
      <c r="AV1496" s="15" t="s">
        <v>147</v>
      </c>
      <c r="AW1496" s="15" t="s">
        <v>30</v>
      </c>
      <c r="AX1496" s="15" t="s">
        <v>81</v>
      </c>
      <c r="AY1496" s="261" t="s">
        <v>140</v>
      </c>
    </row>
    <row r="1497" s="2" customFormat="1" ht="24.15" customHeight="1">
      <c r="A1497" s="38"/>
      <c r="B1497" s="39"/>
      <c r="C1497" s="215" t="s">
        <v>1779</v>
      </c>
      <c r="D1497" s="215" t="s">
        <v>143</v>
      </c>
      <c r="E1497" s="216" t="s">
        <v>1780</v>
      </c>
      <c r="F1497" s="217" t="s">
        <v>1781</v>
      </c>
      <c r="G1497" s="218" t="s">
        <v>146</v>
      </c>
      <c r="H1497" s="219">
        <v>0.623</v>
      </c>
      <c r="I1497" s="220"/>
      <c r="J1497" s="221">
        <f>ROUND(I1497*H1497,2)</f>
        <v>0</v>
      </c>
      <c r="K1497" s="222"/>
      <c r="L1497" s="44"/>
      <c r="M1497" s="223" t="s">
        <v>1</v>
      </c>
      <c r="N1497" s="224" t="s">
        <v>39</v>
      </c>
      <c r="O1497" s="91"/>
      <c r="P1497" s="225">
        <f>O1497*H1497</f>
        <v>0</v>
      </c>
      <c r="Q1497" s="225">
        <v>0</v>
      </c>
      <c r="R1497" s="225">
        <f>Q1497*H1497</f>
        <v>0</v>
      </c>
      <c r="S1497" s="225">
        <v>0</v>
      </c>
      <c r="T1497" s="226">
        <f>S1497*H1497</f>
        <v>0</v>
      </c>
      <c r="U1497" s="38"/>
      <c r="V1497" s="38"/>
      <c r="W1497" s="38"/>
      <c r="X1497" s="38"/>
      <c r="Y1497" s="38"/>
      <c r="Z1497" s="38"/>
      <c r="AA1497" s="38"/>
      <c r="AB1497" s="38"/>
      <c r="AC1497" s="38"/>
      <c r="AD1497" s="38"/>
      <c r="AE1497" s="38"/>
      <c r="AR1497" s="227" t="s">
        <v>447</v>
      </c>
      <c r="AT1497" s="227" t="s">
        <v>143</v>
      </c>
      <c r="AU1497" s="227" t="s">
        <v>148</v>
      </c>
      <c r="AY1497" s="17" t="s">
        <v>140</v>
      </c>
      <c r="BE1497" s="228">
        <f>IF(N1497="základní",J1497,0)</f>
        <v>0</v>
      </c>
      <c r="BF1497" s="228">
        <f>IF(N1497="snížená",J1497,0)</f>
        <v>0</v>
      </c>
      <c r="BG1497" s="228">
        <f>IF(N1497="zákl. přenesená",J1497,0)</f>
        <v>0</v>
      </c>
      <c r="BH1497" s="228">
        <f>IF(N1497="sníž. přenesená",J1497,0)</f>
        <v>0</v>
      </c>
      <c r="BI1497" s="228">
        <f>IF(N1497="nulová",J1497,0)</f>
        <v>0</v>
      </c>
      <c r="BJ1497" s="17" t="s">
        <v>148</v>
      </c>
      <c r="BK1497" s="228">
        <f>ROUND(I1497*H1497,2)</f>
        <v>0</v>
      </c>
      <c r="BL1497" s="17" t="s">
        <v>447</v>
      </c>
      <c r="BM1497" s="227" t="s">
        <v>1782</v>
      </c>
    </row>
    <row r="1498" s="2" customFormat="1" ht="33" customHeight="1">
      <c r="A1498" s="38"/>
      <c r="B1498" s="39"/>
      <c r="C1498" s="215" t="s">
        <v>1783</v>
      </c>
      <c r="D1498" s="215" t="s">
        <v>143</v>
      </c>
      <c r="E1498" s="216" t="s">
        <v>1784</v>
      </c>
      <c r="F1498" s="217" t="s">
        <v>1785</v>
      </c>
      <c r="G1498" s="218" t="s">
        <v>146</v>
      </c>
      <c r="H1498" s="219">
        <v>1.869</v>
      </c>
      <c r="I1498" s="220"/>
      <c r="J1498" s="221">
        <f>ROUND(I1498*H1498,2)</f>
        <v>0</v>
      </c>
      <c r="K1498" s="222"/>
      <c r="L1498" s="44"/>
      <c r="M1498" s="223" t="s">
        <v>1</v>
      </c>
      <c r="N1498" s="224" t="s">
        <v>39</v>
      </c>
      <c r="O1498" s="91"/>
      <c r="P1498" s="225">
        <f>O1498*H1498</f>
        <v>0</v>
      </c>
      <c r="Q1498" s="225">
        <v>0</v>
      </c>
      <c r="R1498" s="225">
        <f>Q1498*H1498</f>
        <v>0</v>
      </c>
      <c r="S1498" s="225">
        <v>0</v>
      </c>
      <c r="T1498" s="226">
        <f>S1498*H1498</f>
        <v>0</v>
      </c>
      <c r="U1498" s="38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R1498" s="227" t="s">
        <v>447</v>
      </c>
      <c r="AT1498" s="227" t="s">
        <v>143</v>
      </c>
      <c r="AU1498" s="227" t="s">
        <v>148</v>
      </c>
      <c r="AY1498" s="17" t="s">
        <v>140</v>
      </c>
      <c r="BE1498" s="228">
        <f>IF(N1498="základní",J1498,0)</f>
        <v>0</v>
      </c>
      <c r="BF1498" s="228">
        <f>IF(N1498="snížená",J1498,0)</f>
        <v>0</v>
      </c>
      <c r="BG1498" s="228">
        <f>IF(N1498="zákl. přenesená",J1498,0)</f>
        <v>0</v>
      </c>
      <c r="BH1498" s="228">
        <f>IF(N1498="sníž. přenesená",J1498,0)</f>
        <v>0</v>
      </c>
      <c r="BI1498" s="228">
        <f>IF(N1498="nulová",J1498,0)</f>
        <v>0</v>
      </c>
      <c r="BJ1498" s="17" t="s">
        <v>148</v>
      </c>
      <c r="BK1498" s="228">
        <f>ROUND(I1498*H1498,2)</f>
        <v>0</v>
      </c>
      <c r="BL1498" s="17" t="s">
        <v>447</v>
      </c>
      <c r="BM1498" s="227" t="s">
        <v>1786</v>
      </c>
    </row>
    <row r="1499" s="14" customFormat="1">
      <c r="A1499" s="14"/>
      <c r="B1499" s="240"/>
      <c r="C1499" s="241"/>
      <c r="D1499" s="231" t="s">
        <v>150</v>
      </c>
      <c r="E1499" s="241"/>
      <c r="F1499" s="243" t="s">
        <v>1787</v>
      </c>
      <c r="G1499" s="241"/>
      <c r="H1499" s="244">
        <v>1.869</v>
      </c>
      <c r="I1499" s="245"/>
      <c r="J1499" s="241"/>
      <c r="K1499" s="241"/>
      <c r="L1499" s="246"/>
      <c r="M1499" s="247"/>
      <c r="N1499" s="248"/>
      <c r="O1499" s="248"/>
      <c r="P1499" s="248"/>
      <c r="Q1499" s="248"/>
      <c r="R1499" s="248"/>
      <c r="S1499" s="248"/>
      <c r="T1499" s="249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T1499" s="250" t="s">
        <v>150</v>
      </c>
      <c r="AU1499" s="250" t="s">
        <v>148</v>
      </c>
      <c r="AV1499" s="14" t="s">
        <v>148</v>
      </c>
      <c r="AW1499" s="14" t="s">
        <v>4</v>
      </c>
      <c r="AX1499" s="14" t="s">
        <v>81</v>
      </c>
      <c r="AY1499" s="250" t="s">
        <v>140</v>
      </c>
    </row>
    <row r="1500" s="12" customFormat="1" ht="22.8" customHeight="1">
      <c r="A1500" s="12"/>
      <c r="B1500" s="199"/>
      <c r="C1500" s="200"/>
      <c r="D1500" s="201" t="s">
        <v>72</v>
      </c>
      <c r="E1500" s="213" t="s">
        <v>1788</v>
      </c>
      <c r="F1500" s="213" t="s">
        <v>1789</v>
      </c>
      <c r="G1500" s="200"/>
      <c r="H1500" s="200"/>
      <c r="I1500" s="203"/>
      <c r="J1500" s="214">
        <f>BK1500</f>
        <v>0</v>
      </c>
      <c r="K1500" s="200"/>
      <c r="L1500" s="205"/>
      <c r="M1500" s="206"/>
      <c r="N1500" s="207"/>
      <c r="O1500" s="207"/>
      <c r="P1500" s="208">
        <f>SUM(P1501:P1545)</f>
        <v>0</v>
      </c>
      <c r="Q1500" s="207"/>
      <c r="R1500" s="208">
        <f>SUM(R1501:R1545)</f>
        <v>0.0098990000000000015</v>
      </c>
      <c r="S1500" s="207"/>
      <c r="T1500" s="209">
        <f>SUM(T1501:T1545)</f>
        <v>0</v>
      </c>
      <c r="U1500" s="12"/>
      <c r="V1500" s="12"/>
      <c r="W1500" s="12"/>
      <c r="X1500" s="12"/>
      <c r="Y1500" s="12"/>
      <c r="Z1500" s="12"/>
      <c r="AA1500" s="12"/>
      <c r="AB1500" s="12"/>
      <c r="AC1500" s="12"/>
      <c r="AD1500" s="12"/>
      <c r="AE1500" s="12"/>
      <c r="AR1500" s="210" t="s">
        <v>148</v>
      </c>
      <c r="AT1500" s="211" t="s">
        <v>72</v>
      </c>
      <c r="AU1500" s="211" t="s">
        <v>81</v>
      </c>
      <c r="AY1500" s="210" t="s">
        <v>140</v>
      </c>
      <c r="BK1500" s="212">
        <f>SUM(BK1501:BK1545)</f>
        <v>0</v>
      </c>
    </row>
    <row r="1501" s="2" customFormat="1" ht="24.15" customHeight="1">
      <c r="A1501" s="38"/>
      <c r="B1501" s="39"/>
      <c r="C1501" s="215" t="s">
        <v>1790</v>
      </c>
      <c r="D1501" s="215" t="s">
        <v>143</v>
      </c>
      <c r="E1501" s="216" t="s">
        <v>1791</v>
      </c>
      <c r="F1501" s="217" t="s">
        <v>1792</v>
      </c>
      <c r="G1501" s="218" t="s">
        <v>168</v>
      </c>
      <c r="H1501" s="219">
        <v>3.2000000000000002</v>
      </c>
      <c r="I1501" s="220"/>
      <c r="J1501" s="221">
        <f>ROUND(I1501*H1501,2)</f>
        <v>0</v>
      </c>
      <c r="K1501" s="222"/>
      <c r="L1501" s="44"/>
      <c r="M1501" s="223" t="s">
        <v>1</v>
      </c>
      <c r="N1501" s="224" t="s">
        <v>39</v>
      </c>
      <c r="O1501" s="91"/>
      <c r="P1501" s="225">
        <f>O1501*H1501</f>
        <v>0</v>
      </c>
      <c r="Q1501" s="225">
        <v>0</v>
      </c>
      <c r="R1501" s="225">
        <f>Q1501*H1501</f>
        <v>0</v>
      </c>
      <c r="S1501" s="225">
        <v>0</v>
      </c>
      <c r="T1501" s="226">
        <f>S1501*H1501</f>
        <v>0</v>
      </c>
      <c r="U1501" s="38"/>
      <c r="V1501" s="38"/>
      <c r="W1501" s="38"/>
      <c r="X1501" s="38"/>
      <c r="Y1501" s="38"/>
      <c r="Z1501" s="38"/>
      <c r="AA1501" s="38"/>
      <c r="AB1501" s="38"/>
      <c r="AC1501" s="38"/>
      <c r="AD1501" s="38"/>
      <c r="AE1501" s="38"/>
      <c r="AR1501" s="227" t="s">
        <v>447</v>
      </c>
      <c r="AT1501" s="227" t="s">
        <v>143</v>
      </c>
      <c r="AU1501" s="227" t="s">
        <v>148</v>
      </c>
      <c r="AY1501" s="17" t="s">
        <v>140</v>
      </c>
      <c r="BE1501" s="228">
        <f>IF(N1501="základní",J1501,0)</f>
        <v>0</v>
      </c>
      <c r="BF1501" s="228">
        <f>IF(N1501="snížená",J1501,0)</f>
        <v>0</v>
      </c>
      <c r="BG1501" s="228">
        <f>IF(N1501="zákl. přenesená",J1501,0)</f>
        <v>0</v>
      </c>
      <c r="BH1501" s="228">
        <f>IF(N1501="sníž. přenesená",J1501,0)</f>
        <v>0</v>
      </c>
      <c r="BI1501" s="228">
        <f>IF(N1501="nulová",J1501,0)</f>
        <v>0</v>
      </c>
      <c r="BJ1501" s="17" t="s">
        <v>148</v>
      </c>
      <c r="BK1501" s="228">
        <f>ROUND(I1501*H1501,2)</f>
        <v>0</v>
      </c>
      <c r="BL1501" s="17" t="s">
        <v>447</v>
      </c>
      <c r="BM1501" s="227" t="s">
        <v>1793</v>
      </c>
    </row>
    <row r="1502" s="13" customFormat="1">
      <c r="A1502" s="13"/>
      <c r="B1502" s="229"/>
      <c r="C1502" s="230"/>
      <c r="D1502" s="231" t="s">
        <v>150</v>
      </c>
      <c r="E1502" s="232" t="s">
        <v>1</v>
      </c>
      <c r="F1502" s="233" t="s">
        <v>1466</v>
      </c>
      <c r="G1502" s="230"/>
      <c r="H1502" s="232" t="s">
        <v>1</v>
      </c>
      <c r="I1502" s="234"/>
      <c r="J1502" s="230"/>
      <c r="K1502" s="230"/>
      <c r="L1502" s="235"/>
      <c r="M1502" s="236"/>
      <c r="N1502" s="237"/>
      <c r="O1502" s="237"/>
      <c r="P1502" s="237"/>
      <c r="Q1502" s="237"/>
      <c r="R1502" s="237"/>
      <c r="S1502" s="237"/>
      <c r="T1502" s="238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39" t="s">
        <v>150</v>
      </c>
      <c r="AU1502" s="239" t="s">
        <v>148</v>
      </c>
      <c r="AV1502" s="13" t="s">
        <v>81</v>
      </c>
      <c r="AW1502" s="13" t="s">
        <v>30</v>
      </c>
      <c r="AX1502" s="13" t="s">
        <v>73</v>
      </c>
      <c r="AY1502" s="239" t="s">
        <v>140</v>
      </c>
    </row>
    <row r="1503" s="14" customFormat="1">
      <c r="A1503" s="14"/>
      <c r="B1503" s="240"/>
      <c r="C1503" s="241"/>
      <c r="D1503" s="231" t="s">
        <v>150</v>
      </c>
      <c r="E1503" s="242" t="s">
        <v>1</v>
      </c>
      <c r="F1503" s="243" t="s">
        <v>1794</v>
      </c>
      <c r="G1503" s="241"/>
      <c r="H1503" s="244">
        <v>3.2000000000000002</v>
      </c>
      <c r="I1503" s="245"/>
      <c r="J1503" s="241"/>
      <c r="K1503" s="241"/>
      <c r="L1503" s="246"/>
      <c r="M1503" s="247"/>
      <c r="N1503" s="248"/>
      <c r="O1503" s="248"/>
      <c r="P1503" s="248"/>
      <c r="Q1503" s="248"/>
      <c r="R1503" s="248"/>
      <c r="S1503" s="248"/>
      <c r="T1503" s="249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T1503" s="250" t="s">
        <v>150</v>
      </c>
      <c r="AU1503" s="250" t="s">
        <v>148</v>
      </c>
      <c r="AV1503" s="14" t="s">
        <v>148</v>
      </c>
      <c r="AW1503" s="14" t="s">
        <v>30</v>
      </c>
      <c r="AX1503" s="14" t="s">
        <v>81</v>
      </c>
      <c r="AY1503" s="250" t="s">
        <v>140</v>
      </c>
    </row>
    <row r="1504" s="2" customFormat="1" ht="16.5" customHeight="1">
      <c r="A1504" s="38"/>
      <c r="B1504" s="39"/>
      <c r="C1504" s="215" t="s">
        <v>1795</v>
      </c>
      <c r="D1504" s="215" t="s">
        <v>143</v>
      </c>
      <c r="E1504" s="216" t="s">
        <v>1796</v>
      </c>
      <c r="F1504" s="217" t="s">
        <v>1797</v>
      </c>
      <c r="G1504" s="218" t="s">
        <v>168</v>
      </c>
      <c r="H1504" s="219">
        <v>10</v>
      </c>
      <c r="I1504" s="220"/>
      <c r="J1504" s="221">
        <f>ROUND(I1504*H1504,2)</f>
        <v>0</v>
      </c>
      <c r="K1504" s="222"/>
      <c r="L1504" s="44"/>
      <c r="M1504" s="223" t="s">
        <v>1</v>
      </c>
      <c r="N1504" s="224" t="s">
        <v>39</v>
      </c>
      <c r="O1504" s="91"/>
      <c r="P1504" s="225">
        <f>O1504*H1504</f>
        <v>0</v>
      </c>
      <c r="Q1504" s="225">
        <v>0</v>
      </c>
      <c r="R1504" s="225">
        <f>Q1504*H1504</f>
        <v>0</v>
      </c>
      <c r="S1504" s="225">
        <v>0</v>
      </c>
      <c r="T1504" s="226">
        <f>S1504*H1504</f>
        <v>0</v>
      </c>
      <c r="U1504" s="38"/>
      <c r="V1504" s="38"/>
      <c r="W1504" s="38"/>
      <c r="X1504" s="38"/>
      <c r="Y1504" s="38"/>
      <c r="Z1504" s="38"/>
      <c r="AA1504" s="38"/>
      <c r="AB1504" s="38"/>
      <c r="AC1504" s="38"/>
      <c r="AD1504" s="38"/>
      <c r="AE1504" s="38"/>
      <c r="AR1504" s="227" t="s">
        <v>447</v>
      </c>
      <c r="AT1504" s="227" t="s">
        <v>143</v>
      </c>
      <c r="AU1504" s="227" t="s">
        <v>148</v>
      </c>
      <c r="AY1504" s="17" t="s">
        <v>140</v>
      </c>
      <c r="BE1504" s="228">
        <f>IF(N1504="základní",J1504,0)</f>
        <v>0</v>
      </c>
      <c r="BF1504" s="228">
        <f>IF(N1504="snížená",J1504,0)</f>
        <v>0</v>
      </c>
      <c r="BG1504" s="228">
        <f>IF(N1504="zákl. přenesená",J1504,0)</f>
        <v>0</v>
      </c>
      <c r="BH1504" s="228">
        <f>IF(N1504="sníž. přenesená",J1504,0)</f>
        <v>0</v>
      </c>
      <c r="BI1504" s="228">
        <f>IF(N1504="nulová",J1504,0)</f>
        <v>0</v>
      </c>
      <c r="BJ1504" s="17" t="s">
        <v>148</v>
      </c>
      <c r="BK1504" s="228">
        <f>ROUND(I1504*H1504,2)</f>
        <v>0</v>
      </c>
      <c r="BL1504" s="17" t="s">
        <v>447</v>
      </c>
      <c r="BM1504" s="227" t="s">
        <v>1798</v>
      </c>
    </row>
    <row r="1505" s="13" customFormat="1">
      <c r="A1505" s="13"/>
      <c r="B1505" s="229"/>
      <c r="C1505" s="230"/>
      <c r="D1505" s="231" t="s">
        <v>150</v>
      </c>
      <c r="E1505" s="232" t="s">
        <v>1</v>
      </c>
      <c r="F1505" s="233" t="s">
        <v>1799</v>
      </c>
      <c r="G1505" s="230"/>
      <c r="H1505" s="232" t="s">
        <v>1</v>
      </c>
      <c r="I1505" s="234"/>
      <c r="J1505" s="230"/>
      <c r="K1505" s="230"/>
      <c r="L1505" s="235"/>
      <c r="M1505" s="236"/>
      <c r="N1505" s="237"/>
      <c r="O1505" s="237"/>
      <c r="P1505" s="237"/>
      <c r="Q1505" s="237"/>
      <c r="R1505" s="237"/>
      <c r="S1505" s="237"/>
      <c r="T1505" s="238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39" t="s">
        <v>150</v>
      </c>
      <c r="AU1505" s="239" t="s">
        <v>148</v>
      </c>
      <c r="AV1505" s="13" t="s">
        <v>81</v>
      </c>
      <c r="AW1505" s="13" t="s">
        <v>30</v>
      </c>
      <c r="AX1505" s="13" t="s">
        <v>73</v>
      </c>
      <c r="AY1505" s="239" t="s">
        <v>140</v>
      </c>
    </row>
    <row r="1506" s="14" customFormat="1">
      <c r="A1506" s="14"/>
      <c r="B1506" s="240"/>
      <c r="C1506" s="241"/>
      <c r="D1506" s="231" t="s">
        <v>150</v>
      </c>
      <c r="E1506" s="242" t="s">
        <v>1</v>
      </c>
      <c r="F1506" s="243" t="s">
        <v>1800</v>
      </c>
      <c r="G1506" s="241"/>
      <c r="H1506" s="244">
        <v>10</v>
      </c>
      <c r="I1506" s="245"/>
      <c r="J1506" s="241"/>
      <c r="K1506" s="241"/>
      <c r="L1506" s="246"/>
      <c r="M1506" s="247"/>
      <c r="N1506" s="248"/>
      <c r="O1506" s="248"/>
      <c r="P1506" s="248"/>
      <c r="Q1506" s="248"/>
      <c r="R1506" s="248"/>
      <c r="S1506" s="248"/>
      <c r="T1506" s="249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50" t="s">
        <v>150</v>
      </c>
      <c r="AU1506" s="250" t="s">
        <v>148</v>
      </c>
      <c r="AV1506" s="14" t="s">
        <v>148</v>
      </c>
      <c r="AW1506" s="14" t="s">
        <v>30</v>
      </c>
      <c r="AX1506" s="14" t="s">
        <v>81</v>
      </c>
      <c r="AY1506" s="250" t="s">
        <v>140</v>
      </c>
    </row>
    <row r="1507" s="2" customFormat="1" ht="24.15" customHeight="1">
      <c r="A1507" s="38"/>
      <c r="B1507" s="39"/>
      <c r="C1507" s="215" t="s">
        <v>1801</v>
      </c>
      <c r="D1507" s="215" t="s">
        <v>143</v>
      </c>
      <c r="E1507" s="216" t="s">
        <v>1802</v>
      </c>
      <c r="F1507" s="217" t="s">
        <v>1803</v>
      </c>
      <c r="G1507" s="218" t="s">
        <v>168</v>
      </c>
      <c r="H1507" s="219">
        <v>10</v>
      </c>
      <c r="I1507" s="220"/>
      <c r="J1507" s="221">
        <f>ROUND(I1507*H1507,2)</f>
        <v>0</v>
      </c>
      <c r="K1507" s="222"/>
      <c r="L1507" s="44"/>
      <c r="M1507" s="223" t="s">
        <v>1</v>
      </c>
      <c r="N1507" s="224" t="s">
        <v>39</v>
      </c>
      <c r="O1507" s="91"/>
      <c r="P1507" s="225">
        <f>O1507*H1507</f>
        <v>0</v>
      </c>
      <c r="Q1507" s="225">
        <v>2.0000000000000002E-05</v>
      </c>
      <c r="R1507" s="225">
        <f>Q1507*H1507</f>
        <v>0.00020000000000000001</v>
      </c>
      <c r="S1507" s="225">
        <v>0</v>
      </c>
      <c r="T1507" s="226">
        <f>S1507*H1507</f>
        <v>0</v>
      </c>
      <c r="U1507" s="38"/>
      <c r="V1507" s="38"/>
      <c r="W1507" s="38"/>
      <c r="X1507" s="38"/>
      <c r="Y1507" s="38"/>
      <c r="Z1507" s="38"/>
      <c r="AA1507" s="38"/>
      <c r="AB1507" s="38"/>
      <c r="AC1507" s="38"/>
      <c r="AD1507" s="38"/>
      <c r="AE1507" s="38"/>
      <c r="AR1507" s="227" t="s">
        <v>447</v>
      </c>
      <c r="AT1507" s="227" t="s">
        <v>143</v>
      </c>
      <c r="AU1507" s="227" t="s">
        <v>148</v>
      </c>
      <c r="AY1507" s="17" t="s">
        <v>140</v>
      </c>
      <c r="BE1507" s="228">
        <f>IF(N1507="základní",J1507,0)</f>
        <v>0</v>
      </c>
      <c r="BF1507" s="228">
        <f>IF(N1507="snížená",J1507,0)</f>
        <v>0</v>
      </c>
      <c r="BG1507" s="228">
        <f>IF(N1507="zákl. přenesená",J1507,0)</f>
        <v>0</v>
      </c>
      <c r="BH1507" s="228">
        <f>IF(N1507="sníž. přenesená",J1507,0)</f>
        <v>0</v>
      </c>
      <c r="BI1507" s="228">
        <f>IF(N1507="nulová",J1507,0)</f>
        <v>0</v>
      </c>
      <c r="BJ1507" s="17" t="s">
        <v>148</v>
      </c>
      <c r="BK1507" s="228">
        <f>ROUND(I1507*H1507,2)</f>
        <v>0</v>
      </c>
      <c r="BL1507" s="17" t="s">
        <v>447</v>
      </c>
      <c r="BM1507" s="227" t="s">
        <v>1804</v>
      </c>
    </row>
    <row r="1508" s="13" customFormat="1">
      <c r="A1508" s="13"/>
      <c r="B1508" s="229"/>
      <c r="C1508" s="230"/>
      <c r="D1508" s="231" t="s">
        <v>150</v>
      </c>
      <c r="E1508" s="232" t="s">
        <v>1</v>
      </c>
      <c r="F1508" s="233" t="s">
        <v>1799</v>
      </c>
      <c r="G1508" s="230"/>
      <c r="H1508" s="232" t="s">
        <v>1</v>
      </c>
      <c r="I1508" s="234"/>
      <c r="J1508" s="230"/>
      <c r="K1508" s="230"/>
      <c r="L1508" s="235"/>
      <c r="M1508" s="236"/>
      <c r="N1508" s="237"/>
      <c r="O1508" s="237"/>
      <c r="P1508" s="237"/>
      <c r="Q1508" s="237"/>
      <c r="R1508" s="237"/>
      <c r="S1508" s="237"/>
      <c r="T1508" s="238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39" t="s">
        <v>150</v>
      </c>
      <c r="AU1508" s="239" t="s">
        <v>148</v>
      </c>
      <c r="AV1508" s="13" t="s">
        <v>81</v>
      </c>
      <c r="AW1508" s="13" t="s">
        <v>30</v>
      </c>
      <c r="AX1508" s="13" t="s">
        <v>73</v>
      </c>
      <c r="AY1508" s="239" t="s">
        <v>140</v>
      </c>
    </row>
    <row r="1509" s="14" customFormat="1">
      <c r="A1509" s="14"/>
      <c r="B1509" s="240"/>
      <c r="C1509" s="241"/>
      <c r="D1509" s="231" t="s">
        <v>150</v>
      </c>
      <c r="E1509" s="242" t="s">
        <v>1</v>
      </c>
      <c r="F1509" s="243" t="s">
        <v>1800</v>
      </c>
      <c r="G1509" s="241"/>
      <c r="H1509" s="244">
        <v>10</v>
      </c>
      <c r="I1509" s="245"/>
      <c r="J1509" s="241"/>
      <c r="K1509" s="241"/>
      <c r="L1509" s="246"/>
      <c r="M1509" s="247"/>
      <c r="N1509" s="248"/>
      <c r="O1509" s="248"/>
      <c r="P1509" s="248"/>
      <c r="Q1509" s="248"/>
      <c r="R1509" s="248"/>
      <c r="S1509" s="248"/>
      <c r="T1509" s="249"/>
      <c r="U1509" s="14"/>
      <c r="V1509" s="14"/>
      <c r="W1509" s="14"/>
      <c r="X1509" s="14"/>
      <c r="Y1509" s="14"/>
      <c r="Z1509" s="14"/>
      <c r="AA1509" s="14"/>
      <c r="AB1509" s="14"/>
      <c r="AC1509" s="14"/>
      <c r="AD1509" s="14"/>
      <c r="AE1509" s="14"/>
      <c r="AT1509" s="250" t="s">
        <v>150</v>
      </c>
      <c r="AU1509" s="250" t="s">
        <v>148</v>
      </c>
      <c r="AV1509" s="14" t="s">
        <v>148</v>
      </c>
      <c r="AW1509" s="14" t="s">
        <v>30</v>
      </c>
      <c r="AX1509" s="14" t="s">
        <v>81</v>
      </c>
      <c r="AY1509" s="250" t="s">
        <v>140</v>
      </c>
    </row>
    <row r="1510" s="2" customFormat="1" ht="24.15" customHeight="1">
      <c r="A1510" s="38"/>
      <c r="B1510" s="39"/>
      <c r="C1510" s="215" t="s">
        <v>1805</v>
      </c>
      <c r="D1510" s="215" t="s">
        <v>143</v>
      </c>
      <c r="E1510" s="216" t="s">
        <v>1806</v>
      </c>
      <c r="F1510" s="217" t="s">
        <v>1807</v>
      </c>
      <c r="G1510" s="218" t="s">
        <v>168</v>
      </c>
      <c r="H1510" s="219">
        <v>10</v>
      </c>
      <c r="I1510" s="220"/>
      <c r="J1510" s="221">
        <f>ROUND(I1510*H1510,2)</f>
        <v>0</v>
      </c>
      <c r="K1510" s="222"/>
      <c r="L1510" s="44"/>
      <c r="M1510" s="223" t="s">
        <v>1</v>
      </c>
      <c r="N1510" s="224" t="s">
        <v>39</v>
      </c>
      <c r="O1510" s="91"/>
      <c r="P1510" s="225">
        <f>O1510*H1510</f>
        <v>0</v>
      </c>
      <c r="Q1510" s="225">
        <v>0.00013999999999999999</v>
      </c>
      <c r="R1510" s="225">
        <f>Q1510*H1510</f>
        <v>0.0013999999999999998</v>
      </c>
      <c r="S1510" s="225">
        <v>0</v>
      </c>
      <c r="T1510" s="226">
        <f>S1510*H1510</f>
        <v>0</v>
      </c>
      <c r="U1510" s="38"/>
      <c r="V1510" s="38"/>
      <c r="W1510" s="38"/>
      <c r="X1510" s="38"/>
      <c r="Y1510" s="38"/>
      <c r="Z1510" s="38"/>
      <c r="AA1510" s="38"/>
      <c r="AB1510" s="38"/>
      <c r="AC1510" s="38"/>
      <c r="AD1510" s="38"/>
      <c r="AE1510" s="38"/>
      <c r="AR1510" s="227" t="s">
        <v>447</v>
      </c>
      <c r="AT1510" s="227" t="s">
        <v>143</v>
      </c>
      <c r="AU1510" s="227" t="s">
        <v>148</v>
      </c>
      <c r="AY1510" s="17" t="s">
        <v>140</v>
      </c>
      <c r="BE1510" s="228">
        <f>IF(N1510="základní",J1510,0)</f>
        <v>0</v>
      </c>
      <c r="BF1510" s="228">
        <f>IF(N1510="snížená",J1510,0)</f>
        <v>0</v>
      </c>
      <c r="BG1510" s="228">
        <f>IF(N1510="zákl. přenesená",J1510,0)</f>
        <v>0</v>
      </c>
      <c r="BH1510" s="228">
        <f>IF(N1510="sníž. přenesená",J1510,0)</f>
        <v>0</v>
      </c>
      <c r="BI1510" s="228">
        <f>IF(N1510="nulová",J1510,0)</f>
        <v>0</v>
      </c>
      <c r="BJ1510" s="17" t="s">
        <v>148</v>
      </c>
      <c r="BK1510" s="228">
        <f>ROUND(I1510*H1510,2)</f>
        <v>0</v>
      </c>
      <c r="BL1510" s="17" t="s">
        <v>447</v>
      </c>
      <c r="BM1510" s="227" t="s">
        <v>1808</v>
      </c>
    </row>
    <row r="1511" s="13" customFormat="1">
      <c r="A1511" s="13"/>
      <c r="B1511" s="229"/>
      <c r="C1511" s="230"/>
      <c r="D1511" s="231" t="s">
        <v>150</v>
      </c>
      <c r="E1511" s="232" t="s">
        <v>1</v>
      </c>
      <c r="F1511" s="233" t="s">
        <v>1799</v>
      </c>
      <c r="G1511" s="230"/>
      <c r="H1511" s="232" t="s">
        <v>1</v>
      </c>
      <c r="I1511" s="234"/>
      <c r="J1511" s="230"/>
      <c r="K1511" s="230"/>
      <c r="L1511" s="235"/>
      <c r="M1511" s="236"/>
      <c r="N1511" s="237"/>
      <c r="O1511" s="237"/>
      <c r="P1511" s="237"/>
      <c r="Q1511" s="237"/>
      <c r="R1511" s="237"/>
      <c r="S1511" s="237"/>
      <c r="T1511" s="238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39" t="s">
        <v>150</v>
      </c>
      <c r="AU1511" s="239" t="s">
        <v>148</v>
      </c>
      <c r="AV1511" s="13" t="s">
        <v>81</v>
      </c>
      <c r="AW1511" s="13" t="s">
        <v>30</v>
      </c>
      <c r="AX1511" s="13" t="s">
        <v>73</v>
      </c>
      <c r="AY1511" s="239" t="s">
        <v>140</v>
      </c>
    </row>
    <row r="1512" s="14" customFormat="1">
      <c r="A1512" s="14"/>
      <c r="B1512" s="240"/>
      <c r="C1512" s="241"/>
      <c r="D1512" s="231" t="s">
        <v>150</v>
      </c>
      <c r="E1512" s="242" t="s">
        <v>1</v>
      </c>
      <c r="F1512" s="243" t="s">
        <v>1800</v>
      </c>
      <c r="G1512" s="241"/>
      <c r="H1512" s="244">
        <v>10</v>
      </c>
      <c r="I1512" s="245"/>
      <c r="J1512" s="241"/>
      <c r="K1512" s="241"/>
      <c r="L1512" s="246"/>
      <c r="M1512" s="247"/>
      <c r="N1512" s="248"/>
      <c r="O1512" s="248"/>
      <c r="P1512" s="248"/>
      <c r="Q1512" s="248"/>
      <c r="R1512" s="248"/>
      <c r="S1512" s="248"/>
      <c r="T1512" s="249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50" t="s">
        <v>150</v>
      </c>
      <c r="AU1512" s="250" t="s">
        <v>148</v>
      </c>
      <c r="AV1512" s="14" t="s">
        <v>148</v>
      </c>
      <c r="AW1512" s="14" t="s">
        <v>30</v>
      </c>
      <c r="AX1512" s="14" t="s">
        <v>81</v>
      </c>
      <c r="AY1512" s="250" t="s">
        <v>140</v>
      </c>
    </row>
    <row r="1513" s="2" customFormat="1" ht="24.15" customHeight="1">
      <c r="A1513" s="38"/>
      <c r="B1513" s="39"/>
      <c r="C1513" s="215" t="s">
        <v>1809</v>
      </c>
      <c r="D1513" s="215" t="s">
        <v>143</v>
      </c>
      <c r="E1513" s="216" t="s">
        <v>1810</v>
      </c>
      <c r="F1513" s="217" t="s">
        <v>1811</v>
      </c>
      <c r="G1513" s="218" t="s">
        <v>168</v>
      </c>
      <c r="H1513" s="219">
        <v>10</v>
      </c>
      <c r="I1513" s="220"/>
      <c r="J1513" s="221">
        <f>ROUND(I1513*H1513,2)</f>
        <v>0</v>
      </c>
      <c r="K1513" s="222"/>
      <c r="L1513" s="44"/>
      <c r="M1513" s="223" t="s">
        <v>1</v>
      </c>
      <c r="N1513" s="224" t="s">
        <v>39</v>
      </c>
      <c r="O1513" s="91"/>
      <c r="P1513" s="225">
        <f>O1513*H1513</f>
        <v>0</v>
      </c>
      <c r="Q1513" s="225">
        <v>0.00012</v>
      </c>
      <c r="R1513" s="225">
        <f>Q1513*H1513</f>
        <v>0.0012000000000000001</v>
      </c>
      <c r="S1513" s="225">
        <v>0</v>
      </c>
      <c r="T1513" s="226">
        <f>S1513*H1513</f>
        <v>0</v>
      </c>
      <c r="U1513" s="38"/>
      <c r="V1513" s="38"/>
      <c r="W1513" s="38"/>
      <c r="X1513" s="38"/>
      <c r="Y1513" s="38"/>
      <c r="Z1513" s="38"/>
      <c r="AA1513" s="38"/>
      <c r="AB1513" s="38"/>
      <c r="AC1513" s="38"/>
      <c r="AD1513" s="38"/>
      <c r="AE1513" s="38"/>
      <c r="AR1513" s="227" t="s">
        <v>447</v>
      </c>
      <c r="AT1513" s="227" t="s">
        <v>143</v>
      </c>
      <c r="AU1513" s="227" t="s">
        <v>148</v>
      </c>
      <c r="AY1513" s="17" t="s">
        <v>140</v>
      </c>
      <c r="BE1513" s="228">
        <f>IF(N1513="základní",J1513,0)</f>
        <v>0</v>
      </c>
      <c r="BF1513" s="228">
        <f>IF(N1513="snížená",J1513,0)</f>
        <v>0</v>
      </c>
      <c r="BG1513" s="228">
        <f>IF(N1513="zákl. přenesená",J1513,0)</f>
        <v>0</v>
      </c>
      <c r="BH1513" s="228">
        <f>IF(N1513="sníž. přenesená",J1513,0)</f>
        <v>0</v>
      </c>
      <c r="BI1513" s="228">
        <f>IF(N1513="nulová",J1513,0)</f>
        <v>0</v>
      </c>
      <c r="BJ1513" s="17" t="s">
        <v>148</v>
      </c>
      <c r="BK1513" s="228">
        <f>ROUND(I1513*H1513,2)</f>
        <v>0</v>
      </c>
      <c r="BL1513" s="17" t="s">
        <v>447</v>
      </c>
      <c r="BM1513" s="227" t="s">
        <v>1812</v>
      </c>
    </row>
    <row r="1514" s="13" customFormat="1">
      <c r="A1514" s="13"/>
      <c r="B1514" s="229"/>
      <c r="C1514" s="230"/>
      <c r="D1514" s="231" t="s">
        <v>150</v>
      </c>
      <c r="E1514" s="232" t="s">
        <v>1</v>
      </c>
      <c r="F1514" s="233" t="s">
        <v>1799</v>
      </c>
      <c r="G1514" s="230"/>
      <c r="H1514" s="232" t="s">
        <v>1</v>
      </c>
      <c r="I1514" s="234"/>
      <c r="J1514" s="230"/>
      <c r="K1514" s="230"/>
      <c r="L1514" s="235"/>
      <c r="M1514" s="236"/>
      <c r="N1514" s="237"/>
      <c r="O1514" s="237"/>
      <c r="P1514" s="237"/>
      <c r="Q1514" s="237"/>
      <c r="R1514" s="237"/>
      <c r="S1514" s="237"/>
      <c r="T1514" s="238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239" t="s">
        <v>150</v>
      </c>
      <c r="AU1514" s="239" t="s">
        <v>148</v>
      </c>
      <c r="AV1514" s="13" t="s">
        <v>81</v>
      </c>
      <c r="AW1514" s="13" t="s">
        <v>30</v>
      </c>
      <c r="AX1514" s="13" t="s">
        <v>73</v>
      </c>
      <c r="AY1514" s="239" t="s">
        <v>140</v>
      </c>
    </row>
    <row r="1515" s="14" customFormat="1">
      <c r="A1515" s="14"/>
      <c r="B1515" s="240"/>
      <c r="C1515" s="241"/>
      <c r="D1515" s="231" t="s">
        <v>150</v>
      </c>
      <c r="E1515" s="242" t="s">
        <v>1</v>
      </c>
      <c r="F1515" s="243" t="s">
        <v>1800</v>
      </c>
      <c r="G1515" s="241"/>
      <c r="H1515" s="244">
        <v>10</v>
      </c>
      <c r="I1515" s="245"/>
      <c r="J1515" s="241"/>
      <c r="K1515" s="241"/>
      <c r="L1515" s="246"/>
      <c r="M1515" s="247"/>
      <c r="N1515" s="248"/>
      <c r="O1515" s="248"/>
      <c r="P1515" s="248"/>
      <c r="Q1515" s="248"/>
      <c r="R1515" s="248"/>
      <c r="S1515" s="248"/>
      <c r="T1515" s="249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50" t="s">
        <v>150</v>
      </c>
      <c r="AU1515" s="250" t="s">
        <v>148</v>
      </c>
      <c r="AV1515" s="14" t="s">
        <v>148</v>
      </c>
      <c r="AW1515" s="14" t="s">
        <v>30</v>
      </c>
      <c r="AX1515" s="14" t="s">
        <v>81</v>
      </c>
      <c r="AY1515" s="250" t="s">
        <v>140</v>
      </c>
    </row>
    <row r="1516" s="2" customFormat="1" ht="24.15" customHeight="1">
      <c r="A1516" s="38"/>
      <c r="B1516" s="39"/>
      <c r="C1516" s="215" t="s">
        <v>1813</v>
      </c>
      <c r="D1516" s="215" t="s">
        <v>143</v>
      </c>
      <c r="E1516" s="216" t="s">
        <v>1814</v>
      </c>
      <c r="F1516" s="217" t="s">
        <v>1815</v>
      </c>
      <c r="G1516" s="218" t="s">
        <v>168</v>
      </c>
      <c r="H1516" s="219">
        <v>10</v>
      </c>
      <c r="I1516" s="220"/>
      <c r="J1516" s="221">
        <f>ROUND(I1516*H1516,2)</f>
        <v>0</v>
      </c>
      <c r="K1516" s="222"/>
      <c r="L1516" s="44"/>
      <c r="M1516" s="223" t="s">
        <v>1</v>
      </c>
      <c r="N1516" s="224" t="s">
        <v>39</v>
      </c>
      <c r="O1516" s="91"/>
      <c r="P1516" s="225">
        <f>O1516*H1516</f>
        <v>0</v>
      </c>
      <c r="Q1516" s="225">
        <v>0.00012</v>
      </c>
      <c r="R1516" s="225">
        <f>Q1516*H1516</f>
        <v>0.0012000000000000001</v>
      </c>
      <c r="S1516" s="225">
        <v>0</v>
      </c>
      <c r="T1516" s="226">
        <f>S1516*H1516</f>
        <v>0</v>
      </c>
      <c r="U1516" s="38"/>
      <c r="V1516" s="38"/>
      <c r="W1516" s="38"/>
      <c r="X1516" s="38"/>
      <c r="Y1516" s="38"/>
      <c r="Z1516" s="38"/>
      <c r="AA1516" s="38"/>
      <c r="AB1516" s="38"/>
      <c r="AC1516" s="38"/>
      <c r="AD1516" s="38"/>
      <c r="AE1516" s="38"/>
      <c r="AR1516" s="227" t="s">
        <v>447</v>
      </c>
      <c r="AT1516" s="227" t="s">
        <v>143</v>
      </c>
      <c r="AU1516" s="227" t="s">
        <v>148</v>
      </c>
      <c r="AY1516" s="17" t="s">
        <v>140</v>
      </c>
      <c r="BE1516" s="228">
        <f>IF(N1516="základní",J1516,0)</f>
        <v>0</v>
      </c>
      <c r="BF1516" s="228">
        <f>IF(N1516="snížená",J1516,0)</f>
        <v>0</v>
      </c>
      <c r="BG1516" s="228">
        <f>IF(N1516="zákl. přenesená",J1516,0)</f>
        <v>0</v>
      </c>
      <c r="BH1516" s="228">
        <f>IF(N1516="sníž. přenesená",J1516,0)</f>
        <v>0</v>
      </c>
      <c r="BI1516" s="228">
        <f>IF(N1516="nulová",J1516,0)</f>
        <v>0</v>
      </c>
      <c r="BJ1516" s="17" t="s">
        <v>148</v>
      </c>
      <c r="BK1516" s="228">
        <f>ROUND(I1516*H1516,2)</f>
        <v>0</v>
      </c>
      <c r="BL1516" s="17" t="s">
        <v>447</v>
      </c>
      <c r="BM1516" s="227" t="s">
        <v>1816</v>
      </c>
    </row>
    <row r="1517" s="13" customFormat="1">
      <c r="A1517" s="13"/>
      <c r="B1517" s="229"/>
      <c r="C1517" s="230"/>
      <c r="D1517" s="231" t="s">
        <v>150</v>
      </c>
      <c r="E1517" s="232" t="s">
        <v>1</v>
      </c>
      <c r="F1517" s="233" t="s">
        <v>1799</v>
      </c>
      <c r="G1517" s="230"/>
      <c r="H1517" s="232" t="s">
        <v>1</v>
      </c>
      <c r="I1517" s="234"/>
      <c r="J1517" s="230"/>
      <c r="K1517" s="230"/>
      <c r="L1517" s="235"/>
      <c r="M1517" s="236"/>
      <c r="N1517" s="237"/>
      <c r="O1517" s="237"/>
      <c r="P1517" s="237"/>
      <c r="Q1517" s="237"/>
      <c r="R1517" s="237"/>
      <c r="S1517" s="237"/>
      <c r="T1517" s="238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39" t="s">
        <v>150</v>
      </c>
      <c r="AU1517" s="239" t="s">
        <v>148</v>
      </c>
      <c r="AV1517" s="13" t="s">
        <v>81</v>
      </c>
      <c r="AW1517" s="13" t="s">
        <v>30</v>
      </c>
      <c r="AX1517" s="13" t="s">
        <v>73</v>
      </c>
      <c r="AY1517" s="239" t="s">
        <v>140</v>
      </c>
    </row>
    <row r="1518" s="14" customFormat="1">
      <c r="A1518" s="14"/>
      <c r="B1518" s="240"/>
      <c r="C1518" s="241"/>
      <c r="D1518" s="231" t="s">
        <v>150</v>
      </c>
      <c r="E1518" s="242" t="s">
        <v>1</v>
      </c>
      <c r="F1518" s="243" t="s">
        <v>1800</v>
      </c>
      <c r="G1518" s="241"/>
      <c r="H1518" s="244">
        <v>10</v>
      </c>
      <c r="I1518" s="245"/>
      <c r="J1518" s="241"/>
      <c r="K1518" s="241"/>
      <c r="L1518" s="246"/>
      <c r="M1518" s="247"/>
      <c r="N1518" s="248"/>
      <c r="O1518" s="248"/>
      <c r="P1518" s="248"/>
      <c r="Q1518" s="248"/>
      <c r="R1518" s="248"/>
      <c r="S1518" s="248"/>
      <c r="T1518" s="249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50" t="s">
        <v>150</v>
      </c>
      <c r="AU1518" s="250" t="s">
        <v>148</v>
      </c>
      <c r="AV1518" s="14" t="s">
        <v>148</v>
      </c>
      <c r="AW1518" s="14" t="s">
        <v>30</v>
      </c>
      <c r="AX1518" s="14" t="s">
        <v>81</v>
      </c>
      <c r="AY1518" s="250" t="s">
        <v>140</v>
      </c>
    </row>
    <row r="1519" s="2" customFormat="1" ht="24.15" customHeight="1">
      <c r="A1519" s="38"/>
      <c r="B1519" s="39"/>
      <c r="C1519" s="215" t="s">
        <v>1817</v>
      </c>
      <c r="D1519" s="215" t="s">
        <v>143</v>
      </c>
      <c r="E1519" s="216" t="s">
        <v>1818</v>
      </c>
      <c r="F1519" s="217" t="s">
        <v>1819</v>
      </c>
      <c r="G1519" s="218" t="s">
        <v>168</v>
      </c>
      <c r="H1519" s="219">
        <v>10</v>
      </c>
      <c r="I1519" s="220"/>
      <c r="J1519" s="221">
        <f>ROUND(I1519*H1519,2)</f>
        <v>0</v>
      </c>
      <c r="K1519" s="222"/>
      <c r="L1519" s="44"/>
      <c r="M1519" s="223" t="s">
        <v>1</v>
      </c>
      <c r="N1519" s="224" t="s">
        <v>39</v>
      </c>
      <c r="O1519" s="91"/>
      <c r="P1519" s="225">
        <f>O1519*H1519</f>
        <v>0</v>
      </c>
      <c r="Q1519" s="225">
        <v>3.0000000000000001E-05</v>
      </c>
      <c r="R1519" s="225">
        <f>Q1519*H1519</f>
        <v>0.00030000000000000003</v>
      </c>
      <c r="S1519" s="225">
        <v>0</v>
      </c>
      <c r="T1519" s="226">
        <f>S1519*H1519</f>
        <v>0</v>
      </c>
      <c r="U1519" s="38"/>
      <c r="V1519" s="38"/>
      <c r="W1519" s="38"/>
      <c r="X1519" s="38"/>
      <c r="Y1519" s="38"/>
      <c r="Z1519" s="38"/>
      <c r="AA1519" s="38"/>
      <c r="AB1519" s="38"/>
      <c r="AC1519" s="38"/>
      <c r="AD1519" s="38"/>
      <c r="AE1519" s="38"/>
      <c r="AR1519" s="227" t="s">
        <v>447</v>
      </c>
      <c r="AT1519" s="227" t="s">
        <v>143</v>
      </c>
      <c r="AU1519" s="227" t="s">
        <v>148</v>
      </c>
      <c r="AY1519" s="17" t="s">
        <v>140</v>
      </c>
      <c r="BE1519" s="228">
        <f>IF(N1519="základní",J1519,0)</f>
        <v>0</v>
      </c>
      <c r="BF1519" s="228">
        <f>IF(N1519="snížená",J1519,0)</f>
        <v>0</v>
      </c>
      <c r="BG1519" s="228">
        <f>IF(N1519="zákl. přenesená",J1519,0)</f>
        <v>0</v>
      </c>
      <c r="BH1519" s="228">
        <f>IF(N1519="sníž. přenesená",J1519,0)</f>
        <v>0</v>
      </c>
      <c r="BI1519" s="228">
        <f>IF(N1519="nulová",J1519,0)</f>
        <v>0</v>
      </c>
      <c r="BJ1519" s="17" t="s">
        <v>148</v>
      </c>
      <c r="BK1519" s="228">
        <f>ROUND(I1519*H1519,2)</f>
        <v>0</v>
      </c>
      <c r="BL1519" s="17" t="s">
        <v>447</v>
      </c>
      <c r="BM1519" s="227" t="s">
        <v>1820</v>
      </c>
    </row>
    <row r="1520" s="13" customFormat="1">
      <c r="A1520" s="13"/>
      <c r="B1520" s="229"/>
      <c r="C1520" s="230"/>
      <c r="D1520" s="231" t="s">
        <v>150</v>
      </c>
      <c r="E1520" s="232" t="s">
        <v>1</v>
      </c>
      <c r="F1520" s="233" t="s">
        <v>1799</v>
      </c>
      <c r="G1520" s="230"/>
      <c r="H1520" s="232" t="s">
        <v>1</v>
      </c>
      <c r="I1520" s="234"/>
      <c r="J1520" s="230"/>
      <c r="K1520" s="230"/>
      <c r="L1520" s="235"/>
      <c r="M1520" s="236"/>
      <c r="N1520" s="237"/>
      <c r="O1520" s="237"/>
      <c r="P1520" s="237"/>
      <c r="Q1520" s="237"/>
      <c r="R1520" s="237"/>
      <c r="S1520" s="237"/>
      <c r="T1520" s="238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239" t="s">
        <v>150</v>
      </c>
      <c r="AU1520" s="239" t="s">
        <v>148</v>
      </c>
      <c r="AV1520" s="13" t="s">
        <v>81</v>
      </c>
      <c r="AW1520" s="13" t="s">
        <v>30</v>
      </c>
      <c r="AX1520" s="13" t="s">
        <v>73</v>
      </c>
      <c r="AY1520" s="239" t="s">
        <v>140</v>
      </c>
    </row>
    <row r="1521" s="14" customFormat="1">
      <c r="A1521" s="14"/>
      <c r="B1521" s="240"/>
      <c r="C1521" s="241"/>
      <c r="D1521" s="231" t="s">
        <v>150</v>
      </c>
      <c r="E1521" s="242" t="s">
        <v>1</v>
      </c>
      <c r="F1521" s="243" t="s">
        <v>1800</v>
      </c>
      <c r="G1521" s="241"/>
      <c r="H1521" s="244">
        <v>10</v>
      </c>
      <c r="I1521" s="245"/>
      <c r="J1521" s="241"/>
      <c r="K1521" s="241"/>
      <c r="L1521" s="246"/>
      <c r="M1521" s="247"/>
      <c r="N1521" s="248"/>
      <c r="O1521" s="248"/>
      <c r="P1521" s="248"/>
      <c r="Q1521" s="248"/>
      <c r="R1521" s="248"/>
      <c r="S1521" s="248"/>
      <c r="T1521" s="249"/>
      <c r="U1521" s="14"/>
      <c r="V1521" s="14"/>
      <c r="W1521" s="14"/>
      <c r="X1521" s="14"/>
      <c r="Y1521" s="14"/>
      <c r="Z1521" s="14"/>
      <c r="AA1521" s="14"/>
      <c r="AB1521" s="14"/>
      <c r="AC1521" s="14"/>
      <c r="AD1521" s="14"/>
      <c r="AE1521" s="14"/>
      <c r="AT1521" s="250" t="s">
        <v>150</v>
      </c>
      <c r="AU1521" s="250" t="s">
        <v>148</v>
      </c>
      <c r="AV1521" s="14" t="s">
        <v>148</v>
      </c>
      <c r="AW1521" s="14" t="s">
        <v>30</v>
      </c>
      <c r="AX1521" s="14" t="s">
        <v>81</v>
      </c>
      <c r="AY1521" s="250" t="s">
        <v>140</v>
      </c>
    </row>
    <row r="1522" s="2" customFormat="1" ht="24.15" customHeight="1">
      <c r="A1522" s="38"/>
      <c r="B1522" s="39"/>
      <c r="C1522" s="215" t="s">
        <v>1821</v>
      </c>
      <c r="D1522" s="215" t="s">
        <v>143</v>
      </c>
      <c r="E1522" s="216" t="s">
        <v>1822</v>
      </c>
      <c r="F1522" s="217" t="s">
        <v>1823</v>
      </c>
      <c r="G1522" s="218" t="s">
        <v>168</v>
      </c>
      <c r="H1522" s="219">
        <v>5.9500000000000002</v>
      </c>
      <c r="I1522" s="220"/>
      <c r="J1522" s="221">
        <f>ROUND(I1522*H1522,2)</f>
        <v>0</v>
      </c>
      <c r="K1522" s="222"/>
      <c r="L1522" s="44"/>
      <c r="M1522" s="223" t="s">
        <v>1</v>
      </c>
      <c r="N1522" s="224" t="s">
        <v>39</v>
      </c>
      <c r="O1522" s="91"/>
      <c r="P1522" s="225">
        <f>O1522*H1522</f>
        <v>0</v>
      </c>
      <c r="Q1522" s="225">
        <v>9.0000000000000006E-05</v>
      </c>
      <c r="R1522" s="225">
        <f>Q1522*H1522</f>
        <v>0.00053550000000000006</v>
      </c>
      <c r="S1522" s="225">
        <v>0</v>
      </c>
      <c r="T1522" s="226">
        <f>S1522*H1522</f>
        <v>0</v>
      </c>
      <c r="U1522" s="38"/>
      <c r="V1522" s="38"/>
      <c r="W1522" s="38"/>
      <c r="X1522" s="38"/>
      <c r="Y1522" s="38"/>
      <c r="Z1522" s="38"/>
      <c r="AA1522" s="38"/>
      <c r="AB1522" s="38"/>
      <c r="AC1522" s="38"/>
      <c r="AD1522" s="38"/>
      <c r="AE1522" s="38"/>
      <c r="AR1522" s="227" t="s">
        <v>447</v>
      </c>
      <c r="AT1522" s="227" t="s">
        <v>143</v>
      </c>
      <c r="AU1522" s="227" t="s">
        <v>148</v>
      </c>
      <c r="AY1522" s="17" t="s">
        <v>140</v>
      </c>
      <c r="BE1522" s="228">
        <f>IF(N1522="základní",J1522,0)</f>
        <v>0</v>
      </c>
      <c r="BF1522" s="228">
        <f>IF(N1522="snížená",J1522,0)</f>
        <v>0</v>
      </c>
      <c r="BG1522" s="228">
        <f>IF(N1522="zákl. přenesená",J1522,0)</f>
        <v>0</v>
      </c>
      <c r="BH1522" s="228">
        <f>IF(N1522="sníž. přenesená",J1522,0)</f>
        <v>0</v>
      </c>
      <c r="BI1522" s="228">
        <f>IF(N1522="nulová",J1522,0)</f>
        <v>0</v>
      </c>
      <c r="BJ1522" s="17" t="s">
        <v>148</v>
      </c>
      <c r="BK1522" s="228">
        <f>ROUND(I1522*H1522,2)</f>
        <v>0</v>
      </c>
      <c r="BL1522" s="17" t="s">
        <v>447</v>
      </c>
      <c r="BM1522" s="227" t="s">
        <v>1824</v>
      </c>
    </row>
    <row r="1523" s="14" customFormat="1">
      <c r="A1523" s="14"/>
      <c r="B1523" s="240"/>
      <c r="C1523" s="241"/>
      <c r="D1523" s="231" t="s">
        <v>150</v>
      </c>
      <c r="E1523" s="242" t="s">
        <v>1</v>
      </c>
      <c r="F1523" s="243" t="s">
        <v>923</v>
      </c>
      <c r="G1523" s="241"/>
      <c r="H1523" s="244">
        <v>5.9500000000000002</v>
      </c>
      <c r="I1523" s="245"/>
      <c r="J1523" s="241"/>
      <c r="K1523" s="241"/>
      <c r="L1523" s="246"/>
      <c r="M1523" s="247"/>
      <c r="N1523" s="248"/>
      <c r="O1523" s="248"/>
      <c r="P1523" s="248"/>
      <c r="Q1523" s="248"/>
      <c r="R1523" s="248"/>
      <c r="S1523" s="248"/>
      <c r="T1523" s="249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T1523" s="250" t="s">
        <v>150</v>
      </c>
      <c r="AU1523" s="250" t="s">
        <v>148</v>
      </c>
      <c r="AV1523" s="14" t="s">
        <v>148</v>
      </c>
      <c r="AW1523" s="14" t="s">
        <v>30</v>
      </c>
      <c r="AX1523" s="14" t="s">
        <v>81</v>
      </c>
      <c r="AY1523" s="250" t="s">
        <v>140</v>
      </c>
    </row>
    <row r="1524" s="2" customFormat="1" ht="33" customHeight="1">
      <c r="A1524" s="38"/>
      <c r="B1524" s="39"/>
      <c r="C1524" s="215" t="s">
        <v>1825</v>
      </c>
      <c r="D1524" s="215" t="s">
        <v>143</v>
      </c>
      <c r="E1524" s="216" t="s">
        <v>1826</v>
      </c>
      <c r="F1524" s="217" t="s">
        <v>1827</v>
      </c>
      <c r="G1524" s="218" t="s">
        <v>168</v>
      </c>
      <c r="H1524" s="219">
        <v>5.9500000000000002</v>
      </c>
      <c r="I1524" s="220"/>
      <c r="J1524" s="221">
        <f>ROUND(I1524*H1524,2)</f>
        <v>0</v>
      </c>
      <c r="K1524" s="222"/>
      <c r="L1524" s="44"/>
      <c r="M1524" s="223" t="s">
        <v>1</v>
      </c>
      <c r="N1524" s="224" t="s">
        <v>39</v>
      </c>
      <c r="O1524" s="91"/>
      <c r="P1524" s="225">
        <f>O1524*H1524</f>
        <v>0</v>
      </c>
      <c r="Q1524" s="225">
        <v>9.0000000000000006E-05</v>
      </c>
      <c r="R1524" s="225">
        <f>Q1524*H1524</f>
        <v>0.00053550000000000006</v>
      </c>
      <c r="S1524" s="225">
        <v>0</v>
      </c>
      <c r="T1524" s="226">
        <f>S1524*H1524</f>
        <v>0</v>
      </c>
      <c r="U1524" s="38"/>
      <c r="V1524" s="38"/>
      <c r="W1524" s="38"/>
      <c r="X1524" s="38"/>
      <c r="Y1524" s="38"/>
      <c r="Z1524" s="38"/>
      <c r="AA1524" s="38"/>
      <c r="AB1524" s="38"/>
      <c r="AC1524" s="38"/>
      <c r="AD1524" s="38"/>
      <c r="AE1524" s="38"/>
      <c r="AR1524" s="227" t="s">
        <v>447</v>
      </c>
      <c r="AT1524" s="227" t="s">
        <v>143</v>
      </c>
      <c r="AU1524" s="227" t="s">
        <v>148</v>
      </c>
      <c r="AY1524" s="17" t="s">
        <v>140</v>
      </c>
      <c r="BE1524" s="228">
        <f>IF(N1524="základní",J1524,0)</f>
        <v>0</v>
      </c>
      <c r="BF1524" s="228">
        <f>IF(N1524="snížená",J1524,0)</f>
        <v>0</v>
      </c>
      <c r="BG1524" s="228">
        <f>IF(N1524="zákl. přenesená",J1524,0)</f>
        <v>0</v>
      </c>
      <c r="BH1524" s="228">
        <f>IF(N1524="sníž. přenesená",J1524,0)</f>
        <v>0</v>
      </c>
      <c r="BI1524" s="228">
        <f>IF(N1524="nulová",J1524,0)</f>
        <v>0</v>
      </c>
      <c r="BJ1524" s="17" t="s">
        <v>148</v>
      </c>
      <c r="BK1524" s="228">
        <f>ROUND(I1524*H1524,2)</f>
        <v>0</v>
      </c>
      <c r="BL1524" s="17" t="s">
        <v>447</v>
      </c>
      <c r="BM1524" s="227" t="s">
        <v>1828</v>
      </c>
    </row>
    <row r="1525" s="14" customFormat="1">
      <c r="A1525" s="14"/>
      <c r="B1525" s="240"/>
      <c r="C1525" s="241"/>
      <c r="D1525" s="231" t="s">
        <v>150</v>
      </c>
      <c r="E1525" s="242" t="s">
        <v>1</v>
      </c>
      <c r="F1525" s="243" t="s">
        <v>923</v>
      </c>
      <c r="G1525" s="241"/>
      <c r="H1525" s="244">
        <v>5.9500000000000002</v>
      </c>
      <c r="I1525" s="245"/>
      <c r="J1525" s="241"/>
      <c r="K1525" s="241"/>
      <c r="L1525" s="246"/>
      <c r="M1525" s="247"/>
      <c r="N1525" s="248"/>
      <c r="O1525" s="248"/>
      <c r="P1525" s="248"/>
      <c r="Q1525" s="248"/>
      <c r="R1525" s="248"/>
      <c r="S1525" s="248"/>
      <c r="T1525" s="249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T1525" s="250" t="s">
        <v>150</v>
      </c>
      <c r="AU1525" s="250" t="s">
        <v>148</v>
      </c>
      <c r="AV1525" s="14" t="s">
        <v>148</v>
      </c>
      <c r="AW1525" s="14" t="s">
        <v>30</v>
      </c>
      <c r="AX1525" s="14" t="s">
        <v>81</v>
      </c>
      <c r="AY1525" s="250" t="s">
        <v>140</v>
      </c>
    </row>
    <row r="1526" s="2" customFormat="1" ht="24.15" customHeight="1">
      <c r="A1526" s="38"/>
      <c r="B1526" s="39"/>
      <c r="C1526" s="215" t="s">
        <v>1829</v>
      </c>
      <c r="D1526" s="215" t="s">
        <v>143</v>
      </c>
      <c r="E1526" s="216" t="s">
        <v>1830</v>
      </c>
      <c r="F1526" s="217" t="s">
        <v>1831</v>
      </c>
      <c r="G1526" s="218" t="s">
        <v>168</v>
      </c>
      <c r="H1526" s="219">
        <v>5.9500000000000002</v>
      </c>
      <c r="I1526" s="220"/>
      <c r="J1526" s="221">
        <f>ROUND(I1526*H1526,2)</f>
        <v>0</v>
      </c>
      <c r="K1526" s="222"/>
      <c r="L1526" s="44"/>
      <c r="M1526" s="223" t="s">
        <v>1</v>
      </c>
      <c r="N1526" s="224" t="s">
        <v>39</v>
      </c>
      <c r="O1526" s="91"/>
      <c r="P1526" s="225">
        <f>O1526*H1526</f>
        <v>0</v>
      </c>
      <c r="Q1526" s="225">
        <v>0</v>
      </c>
      <c r="R1526" s="225">
        <f>Q1526*H1526</f>
        <v>0</v>
      </c>
      <c r="S1526" s="225">
        <v>0</v>
      </c>
      <c r="T1526" s="226">
        <f>S1526*H1526</f>
        <v>0</v>
      </c>
      <c r="U1526" s="38"/>
      <c r="V1526" s="38"/>
      <c r="W1526" s="38"/>
      <c r="X1526" s="38"/>
      <c r="Y1526" s="38"/>
      <c r="Z1526" s="38"/>
      <c r="AA1526" s="38"/>
      <c r="AB1526" s="38"/>
      <c r="AC1526" s="38"/>
      <c r="AD1526" s="38"/>
      <c r="AE1526" s="38"/>
      <c r="AR1526" s="227" t="s">
        <v>447</v>
      </c>
      <c r="AT1526" s="227" t="s">
        <v>143</v>
      </c>
      <c r="AU1526" s="227" t="s">
        <v>148</v>
      </c>
      <c r="AY1526" s="17" t="s">
        <v>140</v>
      </c>
      <c r="BE1526" s="228">
        <f>IF(N1526="základní",J1526,0)</f>
        <v>0</v>
      </c>
      <c r="BF1526" s="228">
        <f>IF(N1526="snížená",J1526,0)</f>
        <v>0</v>
      </c>
      <c r="BG1526" s="228">
        <f>IF(N1526="zákl. přenesená",J1526,0)</f>
        <v>0</v>
      </c>
      <c r="BH1526" s="228">
        <f>IF(N1526="sníž. přenesená",J1526,0)</f>
        <v>0</v>
      </c>
      <c r="BI1526" s="228">
        <f>IF(N1526="nulová",J1526,0)</f>
        <v>0</v>
      </c>
      <c r="BJ1526" s="17" t="s">
        <v>148</v>
      </c>
      <c r="BK1526" s="228">
        <f>ROUND(I1526*H1526,2)</f>
        <v>0</v>
      </c>
      <c r="BL1526" s="17" t="s">
        <v>447</v>
      </c>
      <c r="BM1526" s="227" t="s">
        <v>1832</v>
      </c>
    </row>
    <row r="1527" s="14" customFormat="1">
      <c r="A1527" s="14"/>
      <c r="B1527" s="240"/>
      <c r="C1527" s="241"/>
      <c r="D1527" s="231" t="s">
        <v>150</v>
      </c>
      <c r="E1527" s="242" t="s">
        <v>1</v>
      </c>
      <c r="F1527" s="243" t="s">
        <v>923</v>
      </c>
      <c r="G1527" s="241"/>
      <c r="H1527" s="244">
        <v>5.9500000000000002</v>
      </c>
      <c r="I1527" s="245"/>
      <c r="J1527" s="241"/>
      <c r="K1527" s="241"/>
      <c r="L1527" s="246"/>
      <c r="M1527" s="247"/>
      <c r="N1527" s="248"/>
      <c r="O1527" s="248"/>
      <c r="P1527" s="248"/>
      <c r="Q1527" s="248"/>
      <c r="R1527" s="248"/>
      <c r="S1527" s="248"/>
      <c r="T1527" s="249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T1527" s="250" t="s">
        <v>150</v>
      </c>
      <c r="AU1527" s="250" t="s">
        <v>148</v>
      </c>
      <c r="AV1527" s="14" t="s">
        <v>148</v>
      </c>
      <c r="AW1527" s="14" t="s">
        <v>30</v>
      </c>
      <c r="AX1527" s="14" t="s">
        <v>81</v>
      </c>
      <c r="AY1527" s="250" t="s">
        <v>140</v>
      </c>
    </row>
    <row r="1528" s="2" customFormat="1" ht="16.5" customHeight="1">
      <c r="A1528" s="38"/>
      <c r="B1528" s="39"/>
      <c r="C1528" s="215" t="s">
        <v>1833</v>
      </c>
      <c r="D1528" s="215" t="s">
        <v>143</v>
      </c>
      <c r="E1528" s="216" t="s">
        <v>1834</v>
      </c>
      <c r="F1528" s="217" t="s">
        <v>1835</v>
      </c>
      <c r="G1528" s="218" t="s">
        <v>190</v>
      </c>
      <c r="H1528" s="219">
        <v>8</v>
      </c>
      <c r="I1528" s="220"/>
      <c r="J1528" s="221">
        <f>ROUND(I1528*H1528,2)</f>
        <v>0</v>
      </c>
      <c r="K1528" s="222"/>
      <c r="L1528" s="44"/>
      <c r="M1528" s="223" t="s">
        <v>1</v>
      </c>
      <c r="N1528" s="224" t="s">
        <v>39</v>
      </c>
      <c r="O1528" s="91"/>
      <c r="P1528" s="225">
        <f>O1528*H1528</f>
        <v>0</v>
      </c>
      <c r="Q1528" s="225">
        <v>1.0000000000000001E-05</v>
      </c>
      <c r="R1528" s="225">
        <f>Q1528*H1528</f>
        <v>8.0000000000000007E-05</v>
      </c>
      <c r="S1528" s="225">
        <v>0</v>
      </c>
      <c r="T1528" s="226">
        <f>S1528*H1528</f>
        <v>0</v>
      </c>
      <c r="U1528" s="38"/>
      <c r="V1528" s="38"/>
      <c r="W1528" s="38"/>
      <c r="X1528" s="38"/>
      <c r="Y1528" s="38"/>
      <c r="Z1528" s="38"/>
      <c r="AA1528" s="38"/>
      <c r="AB1528" s="38"/>
      <c r="AC1528" s="38"/>
      <c r="AD1528" s="38"/>
      <c r="AE1528" s="38"/>
      <c r="AR1528" s="227" t="s">
        <v>447</v>
      </c>
      <c r="AT1528" s="227" t="s">
        <v>143</v>
      </c>
      <c r="AU1528" s="227" t="s">
        <v>148</v>
      </c>
      <c r="AY1528" s="17" t="s">
        <v>140</v>
      </c>
      <c r="BE1528" s="228">
        <f>IF(N1528="základní",J1528,0)</f>
        <v>0</v>
      </c>
      <c r="BF1528" s="228">
        <f>IF(N1528="snížená",J1528,0)</f>
        <v>0</v>
      </c>
      <c r="BG1528" s="228">
        <f>IF(N1528="zákl. přenesená",J1528,0)</f>
        <v>0</v>
      </c>
      <c r="BH1528" s="228">
        <f>IF(N1528="sníž. přenesená",J1528,0)</f>
        <v>0</v>
      </c>
      <c r="BI1528" s="228">
        <f>IF(N1528="nulová",J1528,0)</f>
        <v>0</v>
      </c>
      <c r="BJ1528" s="17" t="s">
        <v>148</v>
      </c>
      <c r="BK1528" s="228">
        <f>ROUND(I1528*H1528,2)</f>
        <v>0</v>
      </c>
      <c r="BL1528" s="17" t="s">
        <v>447</v>
      </c>
      <c r="BM1528" s="227" t="s">
        <v>1836</v>
      </c>
    </row>
    <row r="1529" s="14" customFormat="1">
      <c r="A1529" s="14"/>
      <c r="B1529" s="240"/>
      <c r="C1529" s="241"/>
      <c r="D1529" s="231" t="s">
        <v>150</v>
      </c>
      <c r="E1529" s="242" t="s">
        <v>1</v>
      </c>
      <c r="F1529" s="243" t="s">
        <v>157</v>
      </c>
      <c r="G1529" s="241"/>
      <c r="H1529" s="244">
        <v>8</v>
      </c>
      <c r="I1529" s="245"/>
      <c r="J1529" s="241"/>
      <c r="K1529" s="241"/>
      <c r="L1529" s="246"/>
      <c r="M1529" s="247"/>
      <c r="N1529" s="248"/>
      <c r="O1529" s="248"/>
      <c r="P1529" s="248"/>
      <c r="Q1529" s="248"/>
      <c r="R1529" s="248"/>
      <c r="S1529" s="248"/>
      <c r="T1529" s="249"/>
      <c r="U1529" s="14"/>
      <c r="V1529" s="14"/>
      <c r="W1529" s="14"/>
      <c r="X1529" s="14"/>
      <c r="Y1529" s="14"/>
      <c r="Z1529" s="14"/>
      <c r="AA1529" s="14"/>
      <c r="AB1529" s="14"/>
      <c r="AC1529" s="14"/>
      <c r="AD1529" s="14"/>
      <c r="AE1529" s="14"/>
      <c r="AT1529" s="250" t="s">
        <v>150</v>
      </c>
      <c r="AU1529" s="250" t="s">
        <v>148</v>
      </c>
      <c r="AV1529" s="14" t="s">
        <v>148</v>
      </c>
      <c r="AW1529" s="14" t="s">
        <v>30</v>
      </c>
      <c r="AX1529" s="14" t="s">
        <v>81</v>
      </c>
      <c r="AY1529" s="250" t="s">
        <v>140</v>
      </c>
    </row>
    <row r="1530" s="2" customFormat="1" ht="24.15" customHeight="1">
      <c r="A1530" s="38"/>
      <c r="B1530" s="39"/>
      <c r="C1530" s="215" t="s">
        <v>1837</v>
      </c>
      <c r="D1530" s="215" t="s">
        <v>143</v>
      </c>
      <c r="E1530" s="216" t="s">
        <v>1838</v>
      </c>
      <c r="F1530" s="217" t="s">
        <v>1839</v>
      </c>
      <c r="G1530" s="218" t="s">
        <v>190</v>
      </c>
      <c r="H1530" s="219">
        <v>8</v>
      </c>
      <c r="I1530" s="220"/>
      <c r="J1530" s="221">
        <f>ROUND(I1530*H1530,2)</f>
        <v>0</v>
      </c>
      <c r="K1530" s="222"/>
      <c r="L1530" s="44"/>
      <c r="M1530" s="223" t="s">
        <v>1</v>
      </c>
      <c r="N1530" s="224" t="s">
        <v>39</v>
      </c>
      <c r="O1530" s="91"/>
      <c r="P1530" s="225">
        <f>O1530*H1530</f>
        <v>0</v>
      </c>
      <c r="Q1530" s="225">
        <v>1.0000000000000001E-05</v>
      </c>
      <c r="R1530" s="225">
        <f>Q1530*H1530</f>
        <v>8.0000000000000007E-05</v>
      </c>
      <c r="S1530" s="225">
        <v>0</v>
      </c>
      <c r="T1530" s="226">
        <f>S1530*H1530</f>
        <v>0</v>
      </c>
      <c r="U1530" s="38"/>
      <c r="V1530" s="38"/>
      <c r="W1530" s="38"/>
      <c r="X1530" s="38"/>
      <c r="Y1530" s="38"/>
      <c r="Z1530" s="38"/>
      <c r="AA1530" s="38"/>
      <c r="AB1530" s="38"/>
      <c r="AC1530" s="38"/>
      <c r="AD1530" s="38"/>
      <c r="AE1530" s="38"/>
      <c r="AR1530" s="227" t="s">
        <v>447</v>
      </c>
      <c r="AT1530" s="227" t="s">
        <v>143</v>
      </c>
      <c r="AU1530" s="227" t="s">
        <v>148</v>
      </c>
      <c r="AY1530" s="17" t="s">
        <v>140</v>
      </c>
      <c r="BE1530" s="228">
        <f>IF(N1530="základní",J1530,0)</f>
        <v>0</v>
      </c>
      <c r="BF1530" s="228">
        <f>IF(N1530="snížená",J1530,0)</f>
        <v>0</v>
      </c>
      <c r="BG1530" s="228">
        <f>IF(N1530="zákl. přenesená",J1530,0)</f>
        <v>0</v>
      </c>
      <c r="BH1530" s="228">
        <f>IF(N1530="sníž. přenesená",J1530,0)</f>
        <v>0</v>
      </c>
      <c r="BI1530" s="228">
        <f>IF(N1530="nulová",J1530,0)</f>
        <v>0</v>
      </c>
      <c r="BJ1530" s="17" t="s">
        <v>148</v>
      </c>
      <c r="BK1530" s="228">
        <f>ROUND(I1530*H1530,2)</f>
        <v>0</v>
      </c>
      <c r="BL1530" s="17" t="s">
        <v>447</v>
      </c>
      <c r="BM1530" s="227" t="s">
        <v>1840</v>
      </c>
    </row>
    <row r="1531" s="14" customFormat="1">
      <c r="A1531" s="14"/>
      <c r="B1531" s="240"/>
      <c r="C1531" s="241"/>
      <c r="D1531" s="231" t="s">
        <v>150</v>
      </c>
      <c r="E1531" s="242" t="s">
        <v>1</v>
      </c>
      <c r="F1531" s="243" t="s">
        <v>157</v>
      </c>
      <c r="G1531" s="241"/>
      <c r="H1531" s="244">
        <v>8</v>
      </c>
      <c r="I1531" s="245"/>
      <c r="J1531" s="241"/>
      <c r="K1531" s="241"/>
      <c r="L1531" s="246"/>
      <c r="M1531" s="247"/>
      <c r="N1531" s="248"/>
      <c r="O1531" s="248"/>
      <c r="P1531" s="248"/>
      <c r="Q1531" s="248"/>
      <c r="R1531" s="248"/>
      <c r="S1531" s="248"/>
      <c r="T1531" s="249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T1531" s="250" t="s">
        <v>150</v>
      </c>
      <c r="AU1531" s="250" t="s">
        <v>148</v>
      </c>
      <c r="AV1531" s="14" t="s">
        <v>148</v>
      </c>
      <c r="AW1531" s="14" t="s">
        <v>30</v>
      </c>
      <c r="AX1531" s="14" t="s">
        <v>81</v>
      </c>
      <c r="AY1531" s="250" t="s">
        <v>140</v>
      </c>
    </row>
    <row r="1532" s="2" customFormat="1" ht="24.15" customHeight="1">
      <c r="A1532" s="38"/>
      <c r="B1532" s="39"/>
      <c r="C1532" s="215" t="s">
        <v>1841</v>
      </c>
      <c r="D1532" s="215" t="s">
        <v>143</v>
      </c>
      <c r="E1532" s="216" t="s">
        <v>1842</v>
      </c>
      <c r="F1532" s="217" t="s">
        <v>1843</v>
      </c>
      <c r="G1532" s="218" t="s">
        <v>168</v>
      </c>
      <c r="H1532" s="219">
        <v>5.9500000000000002</v>
      </c>
      <c r="I1532" s="220"/>
      <c r="J1532" s="221">
        <f>ROUND(I1532*H1532,2)</f>
        <v>0</v>
      </c>
      <c r="K1532" s="222"/>
      <c r="L1532" s="44"/>
      <c r="M1532" s="223" t="s">
        <v>1</v>
      </c>
      <c r="N1532" s="224" t="s">
        <v>39</v>
      </c>
      <c r="O1532" s="91"/>
      <c r="P1532" s="225">
        <f>O1532*H1532</f>
        <v>0</v>
      </c>
      <c r="Q1532" s="225">
        <v>0.00017000000000000001</v>
      </c>
      <c r="R1532" s="225">
        <f>Q1532*H1532</f>
        <v>0.0010115</v>
      </c>
      <c r="S1532" s="225">
        <v>0</v>
      </c>
      <c r="T1532" s="226">
        <f>S1532*H1532</f>
        <v>0</v>
      </c>
      <c r="U1532" s="38"/>
      <c r="V1532" s="38"/>
      <c r="W1532" s="38"/>
      <c r="X1532" s="38"/>
      <c r="Y1532" s="38"/>
      <c r="Z1532" s="38"/>
      <c r="AA1532" s="38"/>
      <c r="AB1532" s="38"/>
      <c r="AC1532" s="38"/>
      <c r="AD1532" s="38"/>
      <c r="AE1532" s="38"/>
      <c r="AR1532" s="227" t="s">
        <v>447</v>
      </c>
      <c r="AT1532" s="227" t="s">
        <v>143</v>
      </c>
      <c r="AU1532" s="227" t="s">
        <v>148</v>
      </c>
      <c r="AY1532" s="17" t="s">
        <v>140</v>
      </c>
      <c r="BE1532" s="228">
        <f>IF(N1532="základní",J1532,0)</f>
        <v>0</v>
      </c>
      <c r="BF1532" s="228">
        <f>IF(N1532="snížená",J1532,0)</f>
        <v>0</v>
      </c>
      <c r="BG1532" s="228">
        <f>IF(N1532="zákl. přenesená",J1532,0)</f>
        <v>0</v>
      </c>
      <c r="BH1532" s="228">
        <f>IF(N1532="sníž. přenesená",J1532,0)</f>
        <v>0</v>
      </c>
      <c r="BI1532" s="228">
        <f>IF(N1532="nulová",J1532,0)</f>
        <v>0</v>
      </c>
      <c r="BJ1532" s="17" t="s">
        <v>148</v>
      </c>
      <c r="BK1532" s="228">
        <f>ROUND(I1532*H1532,2)</f>
        <v>0</v>
      </c>
      <c r="BL1532" s="17" t="s">
        <v>447</v>
      </c>
      <c r="BM1532" s="227" t="s">
        <v>1844</v>
      </c>
    </row>
    <row r="1533" s="14" customFormat="1">
      <c r="A1533" s="14"/>
      <c r="B1533" s="240"/>
      <c r="C1533" s="241"/>
      <c r="D1533" s="231" t="s">
        <v>150</v>
      </c>
      <c r="E1533" s="242" t="s">
        <v>1</v>
      </c>
      <c r="F1533" s="243" t="s">
        <v>923</v>
      </c>
      <c r="G1533" s="241"/>
      <c r="H1533" s="244">
        <v>5.9500000000000002</v>
      </c>
      <c r="I1533" s="245"/>
      <c r="J1533" s="241"/>
      <c r="K1533" s="241"/>
      <c r="L1533" s="246"/>
      <c r="M1533" s="247"/>
      <c r="N1533" s="248"/>
      <c r="O1533" s="248"/>
      <c r="P1533" s="248"/>
      <c r="Q1533" s="248"/>
      <c r="R1533" s="248"/>
      <c r="S1533" s="248"/>
      <c r="T1533" s="249"/>
      <c r="U1533" s="14"/>
      <c r="V1533" s="14"/>
      <c r="W1533" s="14"/>
      <c r="X1533" s="14"/>
      <c r="Y1533" s="14"/>
      <c r="Z1533" s="14"/>
      <c r="AA1533" s="14"/>
      <c r="AB1533" s="14"/>
      <c r="AC1533" s="14"/>
      <c r="AD1533" s="14"/>
      <c r="AE1533" s="14"/>
      <c r="AT1533" s="250" t="s">
        <v>150</v>
      </c>
      <c r="AU1533" s="250" t="s">
        <v>148</v>
      </c>
      <c r="AV1533" s="14" t="s">
        <v>148</v>
      </c>
      <c r="AW1533" s="14" t="s">
        <v>30</v>
      </c>
      <c r="AX1533" s="14" t="s">
        <v>81</v>
      </c>
      <c r="AY1533" s="250" t="s">
        <v>140</v>
      </c>
    </row>
    <row r="1534" s="2" customFormat="1" ht="24.15" customHeight="1">
      <c r="A1534" s="38"/>
      <c r="B1534" s="39"/>
      <c r="C1534" s="215" t="s">
        <v>1845</v>
      </c>
      <c r="D1534" s="215" t="s">
        <v>143</v>
      </c>
      <c r="E1534" s="216" t="s">
        <v>1846</v>
      </c>
      <c r="F1534" s="217" t="s">
        <v>1847</v>
      </c>
      <c r="G1534" s="218" t="s">
        <v>190</v>
      </c>
      <c r="H1534" s="219">
        <v>8</v>
      </c>
      <c r="I1534" s="220"/>
      <c r="J1534" s="221">
        <f>ROUND(I1534*H1534,2)</f>
        <v>0</v>
      </c>
      <c r="K1534" s="222"/>
      <c r="L1534" s="44"/>
      <c r="M1534" s="223" t="s">
        <v>1</v>
      </c>
      <c r="N1534" s="224" t="s">
        <v>39</v>
      </c>
      <c r="O1534" s="91"/>
      <c r="P1534" s="225">
        <f>O1534*H1534</f>
        <v>0</v>
      </c>
      <c r="Q1534" s="225">
        <v>2.0000000000000002E-05</v>
      </c>
      <c r="R1534" s="225">
        <f>Q1534*H1534</f>
        <v>0.00016000000000000001</v>
      </c>
      <c r="S1534" s="225">
        <v>0</v>
      </c>
      <c r="T1534" s="226">
        <f>S1534*H1534</f>
        <v>0</v>
      </c>
      <c r="U1534" s="38"/>
      <c r="V1534" s="38"/>
      <c r="W1534" s="38"/>
      <c r="X1534" s="38"/>
      <c r="Y1534" s="38"/>
      <c r="Z1534" s="38"/>
      <c r="AA1534" s="38"/>
      <c r="AB1534" s="38"/>
      <c r="AC1534" s="38"/>
      <c r="AD1534" s="38"/>
      <c r="AE1534" s="38"/>
      <c r="AR1534" s="227" t="s">
        <v>447</v>
      </c>
      <c r="AT1534" s="227" t="s">
        <v>143</v>
      </c>
      <c r="AU1534" s="227" t="s">
        <v>148</v>
      </c>
      <c r="AY1534" s="17" t="s">
        <v>140</v>
      </c>
      <c r="BE1534" s="228">
        <f>IF(N1534="základní",J1534,0)</f>
        <v>0</v>
      </c>
      <c r="BF1534" s="228">
        <f>IF(N1534="snížená",J1534,0)</f>
        <v>0</v>
      </c>
      <c r="BG1534" s="228">
        <f>IF(N1534="zákl. přenesená",J1534,0)</f>
        <v>0</v>
      </c>
      <c r="BH1534" s="228">
        <f>IF(N1534="sníž. přenesená",J1534,0)</f>
        <v>0</v>
      </c>
      <c r="BI1534" s="228">
        <f>IF(N1534="nulová",J1534,0)</f>
        <v>0</v>
      </c>
      <c r="BJ1534" s="17" t="s">
        <v>148</v>
      </c>
      <c r="BK1534" s="228">
        <f>ROUND(I1534*H1534,2)</f>
        <v>0</v>
      </c>
      <c r="BL1534" s="17" t="s">
        <v>447</v>
      </c>
      <c r="BM1534" s="227" t="s">
        <v>1848</v>
      </c>
    </row>
    <row r="1535" s="14" customFormat="1">
      <c r="A1535" s="14"/>
      <c r="B1535" s="240"/>
      <c r="C1535" s="241"/>
      <c r="D1535" s="231" t="s">
        <v>150</v>
      </c>
      <c r="E1535" s="242" t="s">
        <v>1</v>
      </c>
      <c r="F1535" s="243" t="s">
        <v>157</v>
      </c>
      <c r="G1535" s="241"/>
      <c r="H1535" s="244">
        <v>8</v>
      </c>
      <c r="I1535" s="245"/>
      <c r="J1535" s="241"/>
      <c r="K1535" s="241"/>
      <c r="L1535" s="246"/>
      <c r="M1535" s="247"/>
      <c r="N1535" s="248"/>
      <c r="O1535" s="248"/>
      <c r="P1535" s="248"/>
      <c r="Q1535" s="248"/>
      <c r="R1535" s="248"/>
      <c r="S1535" s="248"/>
      <c r="T1535" s="249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T1535" s="250" t="s">
        <v>150</v>
      </c>
      <c r="AU1535" s="250" t="s">
        <v>148</v>
      </c>
      <c r="AV1535" s="14" t="s">
        <v>148</v>
      </c>
      <c r="AW1535" s="14" t="s">
        <v>30</v>
      </c>
      <c r="AX1535" s="14" t="s">
        <v>81</v>
      </c>
      <c r="AY1535" s="250" t="s">
        <v>140</v>
      </c>
    </row>
    <row r="1536" s="2" customFormat="1" ht="24.15" customHeight="1">
      <c r="A1536" s="38"/>
      <c r="B1536" s="39"/>
      <c r="C1536" s="215" t="s">
        <v>1849</v>
      </c>
      <c r="D1536" s="215" t="s">
        <v>143</v>
      </c>
      <c r="E1536" s="216" t="s">
        <v>1850</v>
      </c>
      <c r="F1536" s="217" t="s">
        <v>1851</v>
      </c>
      <c r="G1536" s="218" t="s">
        <v>190</v>
      </c>
      <c r="H1536" s="219">
        <v>8</v>
      </c>
      <c r="I1536" s="220"/>
      <c r="J1536" s="221">
        <f>ROUND(I1536*H1536,2)</f>
        <v>0</v>
      </c>
      <c r="K1536" s="222"/>
      <c r="L1536" s="44"/>
      <c r="M1536" s="223" t="s">
        <v>1</v>
      </c>
      <c r="N1536" s="224" t="s">
        <v>39</v>
      </c>
      <c r="O1536" s="91"/>
      <c r="P1536" s="225">
        <f>O1536*H1536</f>
        <v>0</v>
      </c>
      <c r="Q1536" s="225">
        <v>2.0000000000000002E-05</v>
      </c>
      <c r="R1536" s="225">
        <f>Q1536*H1536</f>
        <v>0.00016000000000000001</v>
      </c>
      <c r="S1536" s="225">
        <v>0</v>
      </c>
      <c r="T1536" s="226">
        <f>S1536*H1536</f>
        <v>0</v>
      </c>
      <c r="U1536" s="38"/>
      <c r="V1536" s="38"/>
      <c r="W1536" s="38"/>
      <c r="X1536" s="38"/>
      <c r="Y1536" s="38"/>
      <c r="Z1536" s="38"/>
      <c r="AA1536" s="38"/>
      <c r="AB1536" s="38"/>
      <c r="AC1536" s="38"/>
      <c r="AD1536" s="38"/>
      <c r="AE1536" s="38"/>
      <c r="AR1536" s="227" t="s">
        <v>447</v>
      </c>
      <c r="AT1536" s="227" t="s">
        <v>143</v>
      </c>
      <c r="AU1536" s="227" t="s">
        <v>148</v>
      </c>
      <c r="AY1536" s="17" t="s">
        <v>140</v>
      </c>
      <c r="BE1536" s="228">
        <f>IF(N1536="základní",J1536,0)</f>
        <v>0</v>
      </c>
      <c r="BF1536" s="228">
        <f>IF(N1536="snížená",J1536,0)</f>
        <v>0</v>
      </c>
      <c r="BG1536" s="228">
        <f>IF(N1536="zákl. přenesená",J1536,0)</f>
        <v>0</v>
      </c>
      <c r="BH1536" s="228">
        <f>IF(N1536="sníž. přenesená",J1536,0)</f>
        <v>0</v>
      </c>
      <c r="BI1536" s="228">
        <f>IF(N1536="nulová",J1536,0)</f>
        <v>0</v>
      </c>
      <c r="BJ1536" s="17" t="s">
        <v>148</v>
      </c>
      <c r="BK1536" s="228">
        <f>ROUND(I1536*H1536,2)</f>
        <v>0</v>
      </c>
      <c r="BL1536" s="17" t="s">
        <v>447</v>
      </c>
      <c r="BM1536" s="227" t="s">
        <v>1852</v>
      </c>
    </row>
    <row r="1537" s="14" customFormat="1">
      <c r="A1537" s="14"/>
      <c r="B1537" s="240"/>
      <c r="C1537" s="241"/>
      <c r="D1537" s="231" t="s">
        <v>150</v>
      </c>
      <c r="E1537" s="242" t="s">
        <v>1</v>
      </c>
      <c r="F1537" s="243" t="s">
        <v>157</v>
      </c>
      <c r="G1537" s="241"/>
      <c r="H1537" s="244">
        <v>8</v>
      </c>
      <c r="I1537" s="245"/>
      <c r="J1537" s="241"/>
      <c r="K1537" s="241"/>
      <c r="L1537" s="246"/>
      <c r="M1537" s="247"/>
      <c r="N1537" s="248"/>
      <c r="O1537" s="248"/>
      <c r="P1537" s="248"/>
      <c r="Q1537" s="248"/>
      <c r="R1537" s="248"/>
      <c r="S1537" s="248"/>
      <c r="T1537" s="249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50" t="s">
        <v>150</v>
      </c>
      <c r="AU1537" s="250" t="s">
        <v>148</v>
      </c>
      <c r="AV1537" s="14" t="s">
        <v>148</v>
      </c>
      <c r="AW1537" s="14" t="s">
        <v>30</v>
      </c>
      <c r="AX1537" s="14" t="s">
        <v>81</v>
      </c>
      <c r="AY1537" s="250" t="s">
        <v>140</v>
      </c>
    </row>
    <row r="1538" s="2" customFormat="1" ht="24.15" customHeight="1">
      <c r="A1538" s="38"/>
      <c r="B1538" s="39"/>
      <c r="C1538" s="215" t="s">
        <v>1853</v>
      </c>
      <c r="D1538" s="215" t="s">
        <v>143</v>
      </c>
      <c r="E1538" s="216" t="s">
        <v>1854</v>
      </c>
      <c r="F1538" s="217" t="s">
        <v>1855</v>
      </c>
      <c r="G1538" s="218" t="s">
        <v>168</v>
      </c>
      <c r="H1538" s="219">
        <v>5.9500000000000002</v>
      </c>
      <c r="I1538" s="220"/>
      <c r="J1538" s="221">
        <f>ROUND(I1538*H1538,2)</f>
        <v>0</v>
      </c>
      <c r="K1538" s="222"/>
      <c r="L1538" s="44"/>
      <c r="M1538" s="223" t="s">
        <v>1</v>
      </c>
      <c r="N1538" s="224" t="s">
        <v>39</v>
      </c>
      <c r="O1538" s="91"/>
      <c r="P1538" s="225">
        <f>O1538*H1538</f>
        <v>0</v>
      </c>
      <c r="Q1538" s="225">
        <v>0.00042999999999999999</v>
      </c>
      <c r="R1538" s="225">
        <f>Q1538*H1538</f>
        <v>0.0025585</v>
      </c>
      <c r="S1538" s="225">
        <v>0</v>
      </c>
      <c r="T1538" s="226">
        <f>S1538*H1538</f>
        <v>0</v>
      </c>
      <c r="U1538" s="38"/>
      <c r="V1538" s="38"/>
      <c r="W1538" s="38"/>
      <c r="X1538" s="38"/>
      <c r="Y1538" s="38"/>
      <c r="Z1538" s="38"/>
      <c r="AA1538" s="38"/>
      <c r="AB1538" s="38"/>
      <c r="AC1538" s="38"/>
      <c r="AD1538" s="38"/>
      <c r="AE1538" s="38"/>
      <c r="AR1538" s="227" t="s">
        <v>447</v>
      </c>
      <c r="AT1538" s="227" t="s">
        <v>143</v>
      </c>
      <c r="AU1538" s="227" t="s">
        <v>148</v>
      </c>
      <c r="AY1538" s="17" t="s">
        <v>140</v>
      </c>
      <c r="BE1538" s="228">
        <f>IF(N1538="základní",J1538,0)</f>
        <v>0</v>
      </c>
      <c r="BF1538" s="228">
        <f>IF(N1538="snížená",J1538,0)</f>
        <v>0</v>
      </c>
      <c r="BG1538" s="228">
        <f>IF(N1538="zákl. přenesená",J1538,0)</f>
        <v>0</v>
      </c>
      <c r="BH1538" s="228">
        <f>IF(N1538="sníž. přenesená",J1538,0)</f>
        <v>0</v>
      </c>
      <c r="BI1538" s="228">
        <f>IF(N1538="nulová",J1538,0)</f>
        <v>0</v>
      </c>
      <c r="BJ1538" s="17" t="s">
        <v>148</v>
      </c>
      <c r="BK1538" s="228">
        <f>ROUND(I1538*H1538,2)</f>
        <v>0</v>
      </c>
      <c r="BL1538" s="17" t="s">
        <v>447</v>
      </c>
      <c r="BM1538" s="227" t="s">
        <v>1856</v>
      </c>
    </row>
    <row r="1539" s="14" customFormat="1">
      <c r="A1539" s="14"/>
      <c r="B1539" s="240"/>
      <c r="C1539" s="241"/>
      <c r="D1539" s="231" t="s">
        <v>150</v>
      </c>
      <c r="E1539" s="242" t="s">
        <v>1</v>
      </c>
      <c r="F1539" s="243" t="s">
        <v>923</v>
      </c>
      <c r="G1539" s="241"/>
      <c r="H1539" s="244">
        <v>5.9500000000000002</v>
      </c>
      <c r="I1539" s="245"/>
      <c r="J1539" s="241"/>
      <c r="K1539" s="241"/>
      <c r="L1539" s="246"/>
      <c r="M1539" s="247"/>
      <c r="N1539" s="248"/>
      <c r="O1539" s="248"/>
      <c r="P1539" s="248"/>
      <c r="Q1539" s="248"/>
      <c r="R1539" s="248"/>
      <c r="S1539" s="248"/>
      <c r="T1539" s="249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T1539" s="250" t="s">
        <v>150</v>
      </c>
      <c r="AU1539" s="250" t="s">
        <v>148</v>
      </c>
      <c r="AV1539" s="14" t="s">
        <v>148</v>
      </c>
      <c r="AW1539" s="14" t="s">
        <v>30</v>
      </c>
      <c r="AX1539" s="14" t="s">
        <v>81</v>
      </c>
      <c r="AY1539" s="250" t="s">
        <v>140</v>
      </c>
    </row>
    <row r="1540" s="2" customFormat="1" ht="24.15" customHeight="1">
      <c r="A1540" s="38"/>
      <c r="B1540" s="39"/>
      <c r="C1540" s="215" t="s">
        <v>1857</v>
      </c>
      <c r="D1540" s="215" t="s">
        <v>143</v>
      </c>
      <c r="E1540" s="216" t="s">
        <v>1858</v>
      </c>
      <c r="F1540" s="217" t="s">
        <v>1859</v>
      </c>
      <c r="G1540" s="218" t="s">
        <v>190</v>
      </c>
      <c r="H1540" s="219">
        <v>8</v>
      </c>
      <c r="I1540" s="220"/>
      <c r="J1540" s="221">
        <f>ROUND(I1540*H1540,2)</f>
        <v>0</v>
      </c>
      <c r="K1540" s="222"/>
      <c r="L1540" s="44"/>
      <c r="M1540" s="223" t="s">
        <v>1</v>
      </c>
      <c r="N1540" s="224" t="s">
        <v>39</v>
      </c>
      <c r="O1540" s="91"/>
      <c r="P1540" s="225">
        <f>O1540*H1540</f>
        <v>0</v>
      </c>
      <c r="Q1540" s="225">
        <v>3.0000000000000001E-05</v>
      </c>
      <c r="R1540" s="225">
        <f>Q1540*H1540</f>
        <v>0.00024000000000000001</v>
      </c>
      <c r="S1540" s="225">
        <v>0</v>
      </c>
      <c r="T1540" s="226">
        <f>S1540*H1540</f>
        <v>0</v>
      </c>
      <c r="U1540" s="38"/>
      <c r="V1540" s="38"/>
      <c r="W1540" s="38"/>
      <c r="X1540" s="38"/>
      <c r="Y1540" s="38"/>
      <c r="Z1540" s="38"/>
      <c r="AA1540" s="38"/>
      <c r="AB1540" s="38"/>
      <c r="AC1540" s="38"/>
      <c r="AD1540" s="38"/>
      <c r="AE1540" s="38"/>
      <c r="AR1540" s="227" t="s">
        <v>447</v>
      </c>
      <c r="AT1540" s="227" t="s">
        <v>143</v>
      </c>
      <c r="AU1540" s="227" t="s">
        <v>148</v>
      </c>
      <c r="AY1540" s="17" t="s">
        <v>140</v>
      </c>
      <c r="BE1540" s="228">
        <f>IF(N1540="základní",J1540,0)</f>
        <v>0</v>
      </c>
      <c r="BF1540" s="228">
        <f>IF(N1540="snížená",J1540,0)</f>
        <v>0</v>
      </c>
      <c r="BG1540" s="228">
        <f>IF(N1540="zákl. přenesená",J1540,0)</f>
        <v>0</v>
      </c>
      <c r="BH1540" s="228">
        <f>IF(N1540="sníž. přenesená",J1540,0)</f>
        <v>0</v>
      </c>
      <c r="BI1540" s="228">
        <f>IF(N1540="nulová",J1540,0)</f>
        <v>0</v>
      </c>
      <c r="BJ1540" s="17" t="s">
        <v>148</v>
      </c>
      <c r="BK1540" s="228">
        <f>ROUND(I1540*H1540,2)</f>
        <v>0</v>
      </c>
      <c r="BL1540" s="17" t="s">
        <v>447</v>
      </c>
      <c r="BM1540" s="227" t="s">
        <v>1860</v>
      </c>
    </row>
    <row r="1541" s="14" customFormat="1">
      <c r="A1541" s="14"/>
      <c r="B1541" s="240"/>
      <c r="C1541" s="241"/>
      <c r="D1541" s="231" t="s">
        <v>150</v>
      </c>
      <c r="E1541" s="242" t="s">
        <v>1</v>
      </c>
      <c r="F1541" s="243" t="s">
        <v>157</v>
      </c>
      <c r="G1541" s="241"/>
      <c r="H1541" s="244">
        <v>8</v>
      </c>
      <c r="I1541" s="245"/>
      <c r="J1541" s="241"/>
      <c r="K1541" s="241"/>
      <c r="L1541" s="246"/>
      <c r="M1541" s="247"/>
      <c r="N1541" s="248"/>
      <c r="O1541" s="248"/>
      <c r="P1541" s="248"/>
      <c r="Q1541" s="248"/>
      <c r="R1541" s="248"/>
      <c r="S1541" s="248"/>
      <c r="T1541" s="249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T1541" s="250" t="s">
        <v>150</v>
      </c>
      <c r="AU1541" s="250" t="s">
        <v>148</v>
      </c>
      <c r="AV1541" s="14" t="s">
        <v>148</v>
      </c>
      <c r="AW1541" s="14" t="s">
        <v>30</v>
      </c>
      <c r="AX1541" s="14" t="s">
        <v>81</v>
      </c>
      <c r="AY1541" s="250" t="s">
        <v>140</v>
      </c>
    </row>
    <row r="1542" s="2" customFormat="1" ht="24.15" customHeight="1">
      <c r="A1542" s="38"/>
      <c r="B1542" s="39"/>
      <c r="C1542" s="215" t="s">
        <v>1861</v>
      </c>
      <c r="D1542" s="215" t="s">
        <v>143</v>
      </c>
      <c r="E1542" s="216" t="s">
        <v>1862</v>
      </c>
      <c r="F1542" s="217" t="s">
        <v>1863</v>
      </c>
      <c r="G1542" s="218" t="s">
        <v>168</v>
      </c>
      <c r="H1542" s="219">
        <v>5.9500000000000002</v>
      </c>
      <c r="I1542" s="220"/>
      <c r="J1542" s="221">
        <f>ROUND(I1542*H1542,2)</f>
        <v>0</v>
      </c>
      <c r="K1542" s="222"/>
      <c r="L1542" s="44"/>
      <c r="M1542" s="223" t="s">
        <v>1</v>
      </c>
      <c r="N1542" s="224" t="s">
        <v>39</v>
      </c>
      <c r="O1542" s="91"/>
      <c r="P1542" s="225">
        <f>O1542*H1542</f>
        <v>0</v>
      </c>
      <c r="Q1542" s="225">
        <v>4.0000000000000003E-05</v>
      </c>
      <c r="R1542" s="225">
        <f>Q1542*H1542</f>
        <v>0.00023800000000000004</v>
      </c>
      <c r="S1542" s="225">
        <v>0</v>
      </c>
      <c r="T1542" s="226">
        <f>S1542*H1542</f>
        <v>0</v>
      </c>
      <c r="U1542" s="38"/>
      <c r="V1542" s="38"/>
      <c r="W1542" s="38"/>
      <c r="X1542" s="38"/>
      <c r="Y1542" s="38"/>
      <c r="Z1542" s="38"/>
      <c r="AA1542" s="38"/>
      <c r="AB1542" s="38"/>
      <c r="AC1542" s="38"/>
      <c r="AD1542" s="38"/>
      <c r="AE1542" s="38"/>
      <c r="AR1542" s="227" t="s">
        <v>447</v>
      </c>
      <c r="AT1542" s="227" t="s">
        <v>143</v>
      </c>
      <c r="AU1542" s="227" t="s">
        <v>148</v>
      </c>
      <c r="AY1542" s="17" t="s">
        <v>140</v>
      </c>
      <c r="BE1542" s="228">
        <f>IF(N1542="základní",J1542,0)</f>
        <v>0</v>
      </c>
      <c r="BF1542" s="228">
        <f>IF(N1542="snížená",J1542,0)</f>
        <v>0</v>
      </c>
      <c r="BG1542" s="228">
        <f>IF(N1542="zákl. přenesená",J1542,0)</f>
        <v>0</v>
      </c>
      <c r="BH1542" s="228">
        <f>IF(N1542="sníž. přenesená",J1542,0)</f>
        <v>0</v>
      </c>
      <c r="BI1542" s="228">
        <f>IF(N1542="nulová",J1542,0)</f>
        <v>0</v>
      </c>
      <c r="BJ1542" s="17" t="s">
        <v>148</v>
      </c>
      <c r="BK1542" s="228">
        <f>ROUND(I1542*H1542,2)</f>
        <v>0</v>
      </c>
      <c r="BL1542" s="17" t="s">
        <v>447</v>
      </c>
      <c r="BM1542" s="227" t="s">
        <v>1864</v>
      </c>
    </row>
    <row r="1543" s="14" customFormat="1">
      <c r="A1543" s="14"/>
      <c r="B1543" s="240"/>
      <c r="C1543" s="241"/>
      <c r="D1543" s="231" t="s">
        <v>150</v>
      </c>
      <c r="E1543" s="242" t="s">
        <v>1</v>
      </c>
      <c r="F1543" s="243" t="s">
        <v>923</v>
      </c>
      <c r="G1543" s="241"/>
      <c r="H1543" s="244">
        <v>5.9500000000000002</v>
      </c>
      <c r="I1543" s="245"/>
      <c r="J1543" s="241"/>
      <c r="K1543" s="241"/>
      <c r="L1543" s="246"/>
      <c r="M1543" s="247"/>
      <c r="N1543" s="248"/>
      <c r="O1543" s="248"/>
      <c r="P1543" s="248"/>
      <c r="Q1543" s="248"/>
      <c r="R1543" s="248"/>
      <c r="S1543" s="248"/>
      <c r="T1543" s="249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T1543" s="250" t="s">
        <v>150</v>
      </c>
      <c r="AU1543" s="250" t="s">
        <v>148</v>
      </c>
      <c r="AV1543" s="14" t="s">
        <v>148</v>
      </c>
      <c r="AW1543" s="14" t="s">
        <v>30</v>
      </c>
      <c r="AX1543" s="14" t="s">
        <v>81</v>
      </c>
      <c r="AY1543" s="250" t="s">
        <v>140</v>
      </c>
    </row>
    <row r="1544" s="2" customFormat="1" ht="21.75" customHeight="1">
      <c r="A1544" s="38"/>
      <c r="B1544" s="39"/>
      <c r="C1544" s="215" t="s">
        <v>1865</v>
      </c>
      <c r="D1544" s="215" t="s">
        <v>143</v>
      </c>
      <c r="E1544" s="216" t="s">
        <v>1866</v>
      </c>
      <c r="F1544" s="217" t="s">
        <v>1867</v>
      </c>
      <c r="G1544" s="218" t="s">
        <v>190</v>
      </c>
      <c r="H1544" s="219">
        <v>8</v>
      </c>
      <c r="I1544" s="220"/>
      <c r="J1544" s="221">
        <f>ROUND(I1544*H1544,2)</f>
        <v>0</v>
      </c>
      <c r="K1544" s="222"/>
      <c r="L1544" s="44"/>
      <c r="M1544" s="223" t="s">
        <v>1</v>
      </c>
      <c r="N1544" s="224" t="s">
        <v>39</v>
      </c>
      <c r="O1544" s="91"/>
      <c r="P1544" s="225">
        <f>O1544*H1544</f>
        <v>0</v>
      </c>
      <c r="Q1544" s="225">
        <v>0</v>
      </c>
      <c r="R1544" s="225">
        <f>Q1544*H1544</f>
        <v>0</v>
      </c>
      <c r="S1544" s="225">
        <v>0</v>
      </c>
      <c r="T1544" s="226">
        <f>S1544*H1544</f>
        <v>0</v>
      </c>
      <c r="U1544" s="38"/>
      <c r="V1544" s="38"/>
      <c r="W1544" s="38"/>
      <c r="X1544" s="38"/>
      <c r="Y1544" s="38"/>
      <c r="Z1544" s="38"/>
      <c r="AA1544" s="38"/>
      <c r="AB1544" s="38"/>
      <c r="AC1544" s="38"/>
      <c r="AD1544" s="38"/>
      <c r="AE1544" s="38"/>
      <c r="AR1544" s="227" t="s">
        <v>447</v>
      </c>
      <c r="AT1544" s="227" t="s">
        <v>143</v>
      </c>
      <c r="AU1544" s="227" t="s">
        <v>148</v>
      </c>
      <c r="AY1544" s="17" t="s">
        <v>140</v>
      </c>
      <c r="BE1544" s="228">
        <f>IF(N1544="základní",J1544,0)</f>
        <v>0</v>
      </c>
      <c r="BF1544" s="228">
        <f>IF(N1544="snížená",J1544,0)</f>
        <v>0</v>
      </c>
      <c r="BG1544" s="228">
        <f>IF(N1544="zákl. přenesená",J1544,0)</f>
        <v>0</v>
      </c>
      <c r="BH1544" s="228">
        <f>IF(N1544="sníž. přenesená",J1544,0)</f>
        <v>0</v>
      </c>
      <c r="BI1544" s="228">
        <f>IF(N1544="nulová",J1544,0)</f>
        <v>0</v>
      </c>
      <c r="BJ1544" s="17" t="s">
        <v>148</v>
      </c>
      <c r="BK1544" s="228">
        <f>ROUND(I1544*H1544,2)</f>
        <v>0</v>
      </c>
      <c r="BL1544" s="17" t="s">
        <v>447</v>
      </c>
      <c r="BM1544" s="227" t="s">
        <v>1868</v>
      </c>
    </row>
    <row r="1545" s="14" customFormat="1">
      <c r="A1545" s="14"/>
      <c r="B1545" s="240"/>
      <c r="C1545" s="241"/>
      <c r="D1545" s="231" t="s">
        <v>150</v>
      </c>
      <c r="E1545" s="242" t="s">
        <v>1</v>
      </c>
      <c r="F1545" s="243" t="s">
        <v>157</v>
      </c>
      <c r="G1545" s="241"/>
      <c r="H1545" s="244">
        <v>8</v>
      </c>
      <c r="I1545" s="245"/>
      <c r="J1545" s="241"/>
      <c r="K1545" s="241"/>
      <c r="L1545" s="246"/>
      <c r="M1545" s="247"/>
      <c r="N1545" s="248"/>
      <c r="O1545" s="248"/>
      <c r="P1545" s="248"/>
      <c r="Q1545" s="248"/>
      <c r="R1545" s="248"/>
      <c r="S1545" s="248"/>
      <c r="T1545" s="249"/>
      <c r="U1545" s="14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T1545" s="250" t="s">
        <v>150</v>
      </c>
      <c r="AU1545" s="250" t="s">
        <v>148</v>
      </c>
      <c r="AV1545" s="14" t="s">
        <v>148</v>
      </c>
      <c r="AW1545" s="14" t="s">
        <v>30</v>
      </c>
      <c r="AX1545" s="14" t="s">
        <v>81</v>
      </c>
      <c r="AY1545" s="250" t="s">
        <v>140</v>
      </c>
    </row>
    <row r="1546" s="12" customFormat="1" ht="22.8" customHeight="1">
      <c r="A1546" s="12"/>
      <c r="B1546" s="199"/>
      <c r="C1546" s="200"/>
      <c r="D1546" s="201" t="s">
        <v>72</v>
      </c>
      <c r="E1546" s="213" t="s">
        <v>1869</v>
      </c>
      <c r="F1546" s="213" t="s">
        <v>1870</v>
      </c>
      <c r="G1546" s="200"/>
      <c r="H1546" s="200"/>
      <c r="I1546" s="203"/>
      <c r="J1546" s="214">
        <f>BK1546</f>
        <v>0</v>
      </c>
      <c r="K1546" s="200"/>
      <c r="L1546" s="205"/>
      <c r="M1546" s="206"/>
      <c r="N1546" s="207"/>
      <c r="O1546" s="207"/>
      <c r="P1546" s="208">
        <f>SUM(P1547:P1746)</f>
        <v>0</v>
      </c>
      <c r="Q1546" s="207"/>
      <c r="R1546" s="208">
        <f>SUM(R1547:R1746)</f>
        <v>0.12163829000000001</v>
      </c>
      <c r="S1546" s="207"/>
      <c r="T1546" s="209">
        <f>SUM(T1547:T1746)</f>
        <v>0.056215219999999996</v>
      </c>
      <c r="U1546" s="12"/>
      <c r="V1546" s="12"/>
      <c r="W1546" s="12"/>
      <c r="X1546" s="12"/>
      <c r="Y1546" s="12"/>
      <c r="Z1546" s="12"/>
      <c r="AA1546" s="12"/>
      <c r="AB1546" s="12"/>
      <c r="AC1546" s="12"/>
      <c r="AD1546" s="12"/>
      <c r="AE1546" s="12"/>
      <c r="AR1546" s="210" t="s">
        <v>148</v>
      </c>
      <c r="AT1546" s="211" t="s">
        <v>72</v>
      </c>
      <c r="AU1546" s="211" t="s">
        <v>81</v>
      </c>
      <c r="AY1546" s="210" t="s">
        <v>140</v>
      </c>
      <c r="BK1546" s="212">
        <f>SUM(BK1547:BK1746)</f>
        <v>0</v>
      </c>
    </row>
    <row r="1547" s="2" customFormat="1" ht="24.15" customHeight="1">
      <c r="A1547" s="38"/>
      <c r="B1547" s="39"/>
      <c r="C1547" s="215" t="s">
        <v>1871</v>
      </c>
      <c r="D1547" s="215" t="s">
        <v>143</v>
      </c>
      <c r="E1547" s="216" t="s">
        <v>1872</v>
      </c>
      <c r="F1547" s="217" t="s">
        <v>1873</v>
      </c>
      <c r="G1547" s="218" t="s">
        <v>168</v>
      </c>
      <c r="H1547" s="219">
        <v>166.654</v>
      </c>
      <c r="I1547" s="220"/>
      <c r="J1547" s="221">
        <f>ROUND(I1547*H1547,2)</f>
        <v>0</v>
      </c>
      <c r="K1547" s="222"/>
      <c r="L1547" s="44"/>
      <c r="M1547" s="223" t="s">
        <v>1</v>
      </c>
      <c r="N1547" s="224" t="s">
        <v>39</v>
      </c>
      <c r="O1547" s="91"/>
      <c r="P1547" s="225">
        <f>O1547*H1547</f>
        <v>0</v>
      </c>
      <c r="Q1547" s="225">
        <v>0</v>
      </c>
      <c r="R1547" s="225">
        <f>Q1547*H1547</f>
        <v>0</v>
      </c>
      <c r="S1547" s="225">
        <v>0</v>
      </c>
      <c r="T1547" s="226">
        <f>S1547*H1547</f>
        <v>0</v>
      </c>
      <c r="U1547" s="38"/>
      <c r="V1547" s="38"/>
      <c r="W1547" s="38"/>
      <c r="X1547" s="38"/>
      <c r="Y1547" s="38"/>
      <c r="Z1547" s="38"/>
      <c r="AA1547" s="38"/>
      <c r="AB1547" s="38"/>
      <c r="AC1547" s="38"/>
      <c r="AD1547" s="38"/>
      <c r="AE1547" s="38"/>
      <c r="AR1547" s="227" t="s">
        <v>447</v>
      </c>
      <c r="AT1547" s="227" t="s">
        <v>143</v>
      </c>
      <c r="AU1547" s="227" t="s">
        <v>148</v>
      </c>
      <c r="AY1547" s="17" t="s">
        <v>140</v>
      </c>
      <c r="BE1547" s="228">
        <f>IF(N1547="základní",J1547,0)</f>
        <v>0</v>
      </c>
      <c r="BF1547" s="228">
        <f>IF(N1547="snížená",J1547,0)</f>
        <v>0</v>
      </c>
      <c r="BG1547" s="228">
        <f>IF(N1547="zákl. přenesená",J1547,0)</f>
        <v>0</v>
      </c>
      <c r="BH1547" s="228">
        <f>IF(N1547="sníž. přenesená",J1547,0)</f>
        <v>0</v>
      </c>
      <c r="BI1547" s="228">
        <f>IF(N1547="nulová",J1547,0)</f>
        <v>0</v>
      </c>
      <c r="BJ1547" s="17" t="s">
        <v>148</v>
      </c>
      <c r="BK1547" s="228">
        <f>ROUND(I1547*H1547,2)</f>
        <v>0</v>
      </c>
      <c r="BL1547" s="17" t="s">
        <v>447</v>
      </c>
      <c r="BM1547" s="227" t="s">
        <v>1874</v>
      </c>
    </row>
    <row r="1548" s="13" customFormat="1">
      <c r="A1548" s="13"/>
      <c r="B1548" s="229"/>
      <c r="C1548" s="230"/>
      <c r="D1548" s="231" t="s">
        <v>150</v>
      </c>
      <c r="E1548" s="232" t="s">
        <v>1</v>
      </c>
      <c r="F1548" s="233" t="s">
        <v>1875</v>
      </c>
      <c r="G1548" s="230"/>
      <c r="H1548" s="232" t="s">
        <v>1</v>
      </c>
      <c r="I1548" s="234"/>
      <c r="J1548" s="230"/>
      <c r="K1548" s="230"/>
      <c r="L1548" s="235"/>
      <c r="M1548" s="236"/>
      <c r="N1548" s="237"/>
      <c r="O1548" s="237"/>
      <c r="P1548" s="237"/>
      <c r="Q1548" s="237"/>
      <c r="R1548" s="237"/>
      <c r="S1548" s="237"/>
      <c r="T1548" s="238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39" t="s">
        <v>150</v>
      </c>
      <c r="AU1548" s="239" t="s">
        <v>148</v>
      </c>
      <c r="AV1548" s="13" t="s">
        <v>81</v>
      </c>
      <c r="AW1548" s="13" t="s">
        <v>30</v>
      </c>
      <c r="AX1548" s="13" t="s">
        <v>73</v>
      </c>
      <c r="AY1548" s="239" t="s">
        <v>140</v>
      </c>
    </row>
    <row r="1549" s="13" customFormat="1">
      <c r="A1549" s="13"/>
      <c r="B1549" s="229"/>
      <c r="C1549" s="230"/>
      <c r="D1549" s="231" t="s">
        <v>150</v>
      </c>
      <c r="E1549" s="232" t="s">
        <v>1</v>
      </c>
      <c r="F1549" s="233" t="s">
        <v>215</v>
      </c>
      <c r="G1549" s="230"/>
      <c r="H1549" s="232" t="s">
        <v>1</v>
      </c>
      <c r="I1549" s="234"/>
      <c r="J1549" s="230"/>
      <c r="K1549" s="230"/>
      <c r="L1549" s="235"/>
      <c r="M1549" s="236"/>
      <c r="N1549" s="237"/>
      <c r="O1549" s="237"/>
      <c r="P1549" s="237"/>
      <c r="Q1549" s="237"/>
      <c r="R1549" s="237"/>
      <c r="S1549" s="237"/>
      <c r="T1549" s="238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T1549" s="239" t="s">
        <v>150</v>
      </c>
      <c r="AU1549" s="239" t="s">
        <v>148</v>
      </c>
      <c r="AV1549" s="13" t="s">
        <v>81</v>
      </c>
      <c r="AW1549" s="13" t="s">
        <v>30</v>
      </c>
      <c r="AX1549" s="13" t="s">
        <v>73</v>
      </c>
      <c r="AY1549" s="239" t="s">
        <v>140</v>
      </c>
    </row>
    <row r="1550" s="14" customFormat="1">
      <c r="A1550" s="14"/>
      <c r="B1550" s="240"/>
      <c r="C1550" s="241"/>
      <c r="D1550" s="231" t="s">
        <v>150</v>
      </c>
      <c r="E1550" s="242" t="s">
        <v>1</v>
      </c>
      <c r="F1550" s="243" t="s">
        <v>216</v>
      </c>
      <c r="G1550" s="241"/>
      <c r="H1550" s="244">
        <v>7.2690000000000001</v>
      </c>
      <c r="I1550" s="245"/>
      <c r="J1550" s="241"/>
      <c r="K1550" s="241"/>
      <c r="L1550" s="246"/>
      <c r="M1550" s="247"/>
      <c r="N1550" s="248"/>
      <c r="O1550" s="248"/>
      <c r="P1550" s="248"/>
      <c r="Q1550" s="248"/>
      <c r="R1550" s="248"/>
      <c r="S1550" s="248"/>
      <c r="T1550" s="249"/>
      <c r="U1550" s="14"/>
      <c r="V1550" s="14"/>
      <c r="W1550" s="14"/>
      <c r="X1550" s="14"/>
      <c r="Y1550" s="14"/>
      <c r="Z1550" s="14"/>
      <c r="AA1550" s="14"/>
      <c r="AB1550" s="14"/>
      <c r="AC1550" s="14"/>
      <c r="AD1550" s="14"/>
      <c r="AE1550" s="14"/>
      <c r="AT1550" s="250" t="s">
        <v>150</v>
      </c>
      <c r="AU1550" s="250" t="s">
        <v>148</v>
      </c>
      <c r="AV1550" s="14" t="s">
        <v>148</v>
      </c>
      <c r="AW1550" s="14" t="s">
        <v>30</v>
      </c>
      <c r="AX1550" s="14" t="s">
        <v>73</v>
      </c>
      <c r="AY1550" s="250" t="s">
        <v>140</v>
      </c>
    </row>
    <row r="1551" s="13" customFormat="1">
      <c r="A1551" s="13"/>
      <c r="B1551" s="229"/>
      <c r="C1551" s="230"/>
      <c r="D1551" s="231" t="s">
        <v>150</v>
      </c>
      <c r="E1551" s="232" t="s">
        <v>1</v>
      </c>
      <c r="F1551" s="233" t="s">
        <v>217</v>
      </c>
      <c r="G1551" s="230"/>
      <c r="H1551" s="232" t="s">
        <v>1</v>
      </c>
      <c r="I1551" s="234"/>
      <c r="J1551" s="230"/>
      <c r="K1551" s="230"/>
      <c r="L1551" s="235"/>
      <c r="M1551" s="236"/>
      <c r="N1551" s="237"/>
      <c r="O1551" s="237"/>
      <c r="P1551" s="237"/>
      <c r="Q1551" s="237"/>
      <c r="R1551" s="237"/>
      <c r="S1551" s="237"/>
      <c r="T1551" s="238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T1551" s="239" t="s">
        <v>150</v>
      </c>
      <c r="AU1551" s="239" t="s">
        <v>148</v>
      </c>
      <c r="AV1551" s="13" t="s">
        <v>81</v>
      </c>
      <c r="AW1551" s="13" t="s">
        <v>30</v>
      </c>
      <c r="AX1551" s="13" t="s">
        <v>73</v>
      </c>
      <c r="AY1551" s="239" t="s">
        <v>140</v>
      </c>
    </row>
    <row r="1552" s="14" customFormat="1">
      <c r="A1552" s="14"/>
      <c r="B1552" s="240"/>
      <c r="C1552" s="241"/>
      <c r="D1552" s="231" t="s">
        <v>150</v>
      </c>
      <c r="E1552" s="242" t="s">
        <v>1</v>
      </c>
      <c r="F1552" s="243" t="s">
        <v>1876</v>
      </c>
      <c r="G1552" s="241"/>
      <c r="H1552" s="244">
        <v>0.90300000000000002</v>
      </c>
      <c r="I1552" s="245"/>
      <c r="J1552" s="241"/>
      <c r="K1552" s="241"/>
      <c r="L1552" s="246"/>
      <c r="M1552" s="247"/>
      <c r="N1552" s="248"/>
      <c r="O1552" s="248"/>
      <c r="P1552" s="248"/>
      <c r="Q1552" s="248"/>
      <c r="R1552" s="248"/>
      <c r="S1552" s="248"/>
      <c r="T1552" s="249"/>
      <c r="U1552" s="14"/>
      <c r="V1552" s="14"/>
      <c r="W1552" s="14"/>
      <c r="X1552" s="14"/>
      <c r="Y1552" s="14"/>
      <c r="Z1552" s="14"/>
      <c r="AA1552" s="14"/>
      <c r="AB1552" s="14"/>
      <c r="AC1552" s="14"/>
      <c r="AD1552" s="14"/>
      <c r="AE1552" s="14"/>
      <c r="AT1552" s="250" t="s">
        <v>150</v>
      </c>
      <c r="AU1552" s="250" t="s">
        <v>148</v>
      </c>
      <c r="AV1552" s="14" t="s">
        <v>148</v>
      </c>
      <c r="AW1552" s="14" t="s">
        <v>30</v>
      </c>
      <c r="AX1552" s="14" t="s">
        <v>73</v>
      </c>
      <c r="AY1552" s="250" t="s">
        <v>140</v>
      </c>
    </row>
    <row r="1553" s="13" customFormat="1">
      <c r="A1553" s="13"/>
      <c r="B1553" s="229"/>
      <c r="C1553" s="230"/>
      <c r="D1553" s="231" t="s">
        <v>150</v>
      </c>
      <c r="E1553" s="232" t="s">
        <v>1</v>
      </c>
      <c r="F1553" s="233" t="s">
        <v>219</v>
      </c>
      <c r="G1553" s="230"/>
      <c r="H1553" s="232" t="s">
        <v>1</v>
      </c>
      <c r="I1553" s="234"/>
      <c r="J1553" s="230"/>
      <c r="K1553" s="230"/>
      <c r="L1553" s="235"/>
      <c r="M1553" s="236"/>
      <c r="N1553" s="237"/>
      <c r="O1553" s="237"/>
      <c r="P1553" s="237"/>
      <c r="Q1553" s="237"/>
      <c r="R1553" s="237"/>
      <c r="S1553" s="237"/>
      <c r="T1553" s="238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T1553" s="239" t="s">
        <v>150</v>
      </c>
      <c r="AU1553" s="239" t="s">
        <v>148</v>
      </c>
      <c r="AV1553" s="13" t="s">
        <v>81</v>
      </c>
      <c r="AW1553" s="13" t="s">
        <v>30</v>
      </c>
      <c r="AX1553" s="13" t="s">
        <v>73</v>
      </c>
      <c r="AY1553" s="239" t="s">
        <v>140</v>
      </c>
    </row>
    <row r="1554" s="14" customFormat="1">
      <c r="A1554" s="14"/>
      <c r="B1554" s="240"/>
      <c r="C1554" s="241"/>
      <c r="D1554" s="231" t="s">
        <v>150</v>
      </c>
      <c r="E1554" s="242" t="s">
        <v>1</v>
      </c>
      <c r="F1554" s="243" t="s">
        <v>323</v>
      </c>
      <c r="G1554" s="241"/>
      <c r="H1554" s="244">
        <v>2.4529999999999998</v>
      </c>
      <c r="I1554" s="245"/>
      <c r="J1554" s="241"/>
      <c r="K1554" s="241"/>
      <c r="L1554" s="246"/>
      <c r="M1554" s="247"/>
      <c r="N1554" s="248"/>
      <c r="O1554" s="248"/>
      <c r="P1554" s="248"/>
      <c r="Q1554" s="248"/>
      <c r="R1554" s="248"/>
      <c r="S1554" s="248"/>
      <c r="T1554" s="249"/>
      <c r="U1554" s="14"/>
      <c r="V1554" s="14"/>
      <c r="W1554" s="14"/>
      <c r="X1554" s="14"/>
      <c r="Y1554" s="14"/>
      <c r="Z1554" s="14"/>
      <c r="AA1554" s="14"/>
      <c r="AB1554" s="14"/>
      <c r="AC1554" s="14"/>
      <c r="AD1554" s="14"/>
      <c r="AE1554" s="14"/>
      <c r="AT1554" s="250" t="s">
        <v>150</v>
      </c>
      <c r="AU1554" s="250" t="s">
        <v>148</v>
      </c>
      <c r="AV1554" s="14" t="s">
        <v>148</v>
      </c>
      <c r="AW1554" s="14" t="s">
        <v>30</v>
      </c>
      <c r="AX1554" s="14" t="s">
        <v>73</v>
      </c>
      <c r="AY1554" s="250" t="s">
        <v>140</v>
      </c>
    </row>
    <row r="1555" s="13" customFormat="1">
      <c r="A1555" s="13"/>
      <c r="B1555" s="229"/>
      <c r="C1555" s="230"/>
      <c r="D1555" s="231" t="s">
        <v>150</v>
      </c>
      <c r="E1555" s="232" t="s">
        <v>1</v>
      </c>
      <c r="F1555" s="233" t="s">
        <v>221</v>
      </c>
      <c r="G1555" s="230"/>
      <c r="H1555" s="232" t="s">
        <v>1</v>
      </c>
      <c r="I1555" s="234"/>
      <c r="J1555" s="230"/>
      <c r="K1555" s="230"/>
      <c r="L1555" s="235"/>
      <c r="M1555" s="236"/>
      <c r="N1555" s="237"/>
      <c r="O1555" s="237"/>
      <c r="P1555" s="237"/>
      <c r="Q1555" s="237"/>
      <c r="R1555" s="237"/>
      <c r="S1555" s="237"/>
      <c r="T1555" s="238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39" t="s">
        <v>150</v>
      </c>
      <c r="AU1555" s="239" t="s">
        <v>148</v>
      </c>
      <c r="AV1555" s="13" t="s">
        <v>81</v>
      </c>
      <c r="AW1555" s="13" t="s">
        <v>30</v>
      </c>
      <c r="AX1555" s="13" t="s">
        <v>73</v>
      </c>
      <c r="AY1555" s="239" t="s">
        <v>140</v>
      </c>
    </row>
    <row r="1556" s="14" customFormat="1">
      <c r="A1556" s="14"/>
      <c r="B1556" s="240"/>
      <c r="C1556" s="241"/>
      <c r="D1556" s="231" t="s">
        <v>150</v>
      </c>
      <c r="E1556" s="242" t="s">
        <v>1</v>
      </c>
      <c r="F1556" s="243" t="s">
        <v>222</v>
      </c>
      <c r="G1556" s="241"/>
      <c r="H1556" s="244">
        <v>4.8360000000000003</v>
      </c>
      <c r="I1556" s="245"/>
      <c r="J1556" s="241"/>
      <c r="K1556" s="241"/>
      <c r="L1556" s="246"/>
      <c r="M1556" s="247"/>
      <c r="N1556" s="248"/>
      <c r="O1556" s="248"/>
      <c r="P1556" s="248"/>
      <c r="Q1556" s="248"/>
      <c r="R1556" s="248"/>
      <c r="S1556" s="248"/>
      <c r="T1556" s="249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50" t="s">
        <v>150</v>
      </c>
      <c r="AU1556" s="250" t="s">
        <v>148</v>
      </c>
      <c r="AV1556" s="14" t="s">
        <v>148</v>
      </c>
      <c r="AW1556" s="14" t="s">
        <v>30</v>
      </c>
      <c r="AX1556" s="14" t="s">
        <v>73</v>
      </c>
      <c r="AY1556" s="250" t="s">
        <v>140</v>
      </c>
    </row>
    <row r="1557" s="13" customFormat="1">
      <c r="A1557" s="13"/>
      <c r="B1557" s="229"/>
      <c r="C1557" s="230"/>
      <c r="D1557" s="231" t="s">
        <v>150</v>
      </c>
      <c r="E1557" s="232" t="s">
        <v>1</v>
      </c>
      <c r="F1557" s="233" t="s">
        <v>223</v>
      </c>
      <c r="G1557" s="230"/>
      <c r="H1557" s="232" t="s">
        <v>1</v>
      </c>
      <c r="I1557" s="234"/>
      <c r="J1557" s="230"/>
      <c r="K1557" s="230"/>
      <c r="L1557" s="235"/>
      <c r="M1557" s="236"/>
      <c r="N1557" s="237"/>
      <c r="O1557" s="237"/>
      <c r="P1557" s="237"/>
      <c r="Q1557" s="237"/>
      <c r="R1557" s="237"/>
      <c r="S1557" s="237"/>
      <c r="T1557" s="238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39" t="s">
        <v>150</v>
      </c>
      <c r="AU1557" s="239" t="s">
        <v>148</v>
      </c>
      <c r="AV1557" s="13" t="s">
        <v>81</v>
      </c>
      <c r="AW1557" s="13" t="s">
        <v>30</v>
      </c>
      <c r="AX1557" s="13" t="s">
        <v>73</v>
      </c>
      <c r="AY1557" s="239" t="s">
        <v>140</v>
      </c>
    </row>
    <row r="1558" s="14" customFormat="1">
      <c r="A1558" s="14"/>
      <c r="B1558" s="240"/>
      <c r="C1558" s="241"/>
      <c r="D1558" s="231" t="s">
        <v>150</v>
      </c>
      <c r="E1558" s="242" t="s">
        <v>1</v>
      </c>
      <c r="F1558" s="243" t="s">
        <v>224</v>
      </c>
      <c r="G1558" s="241"/>
      <c r="H1558" s="244">
        <v>10.307</v>
      </c>
      <c r="I1558" s="245"/>
      <c r="J1558" s="241"/>
      <c r="K1558" s="241"/>
      <c r="L1558" s="246"/>
      <c r="M1558" s="247"/>
      <c r="N1558" s="248"/>
      <c r="O1558" s="248"/>
      <c r="P1558" s="248"/>
      <c r="Q1558" s="248"/>
      <c r="R1558" s="248"/>
      <c r="S1558" s="248"/>
      <c r="T1558" s="249"/>
      <c r="U1558" s="14"/>
      <c r="V1558" s="14"/>
      <c r="W1558" s="14"/>
      <c r="X1558" s="14"/>
      <c r="Y1558" s="14"/>
      <c r="Z1558" s="14"/>
      <c r="AA1558" s="14"/>
      <c r="AB1558" s="14"/>
      <c r="AC1558" s="14"/>
      <c r="AD1558" s="14"/>
      <c r="AE1558" s="14"/>
      <c r="AT1558" s="250" t="s">
        <v>150</v>
      </c>
      <c r="AU1558" s="250" t="s">
        <v>148</v>
      </c>
      <c r="AV1558" s="14" t="s">
        <v>148</v>
      </c>
      <c r="AW1558" s="14" t="s">
        <v>30</v>
      </c>
      <c r="AX1558" s="14" t="s">
        <v>73</v>
      </c>
      <c r="AY1558" s="250" t="s">
        <v>140</v>
      </c>
    </row>
    <row r="1559" s="13" customFormat="1">
      <c r="A1559" s="13"/>
      <c r="B1559" s="229"/>
      <c r="C1559" s="230"/>
      <c r="D1559" s="231" t="s">
        <v>150</v>
      </c>
      <c r="E1559" s="232" t="s">
        <v>1</v>
      </c>
      <c r="F1559" s="233" t="s">
        <v>225</v>
      </c>
      <c r="G1559" s="230"/>
      <c r="H1559" s="232" t="s">
        <v>1</v>
      </c>
      <c r="I1559" s="234"/>
      <c r="J1559" s="230"/>
      <c r="K1559" s="230"/>
      <c r="L1559" s="235"/>
      <c r="M1559" s="236"/>
      <c r="N1559" s="237"/>
      <c r="O1559" s="237"/>
      <c r="P1559" s="237"/>
      <c r="Q1559" s="237"/>
      <c r="R1559" s="237"/>
      <c r="S1559" s="237"/>
      <c r="T1559" s="238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39" t="s">
        <v>150</v>
      </c>
      <c r="AU1559" s="239" t="s">
        <v>148</v>
      </c>
      <c r="AV1559" s="13" t="s">
        <v>81</v>
      </c>
      <c r="AW1559" s="13" t="s">
        <v>30</v>
      </c>
      <c r="AX1559" s="13" t="s">
        <v>73</v>
      </c>
      <c r="AY1559" s="239" t="s">
        <v>140</v>
      </c>
    </row>
    <row r="1560" s="14" customFormat="1">
      <c r="A1560" s="14"/>
      <c r="B1560" s="240"/>
      <c r="C1560" s="241"/>
      <c r="D1560" s="231" t="s">
        <v>150</v>
      </c>
      <c r="E1560" s="242" t="s">
        <v>1</v>
      </c>
      <c r="F1560" s="243" t="s">
        <v>226</v>
      </c>
      <c r="G1560" s="241"/>
      <c r="H1560" s="244">
        <v>16.413</v>
      </c>
      <c r="I1560" s="245"/>
      <c r="J1560" s="241"/>
      <c r="K1560" s="241"/>
      <c r="L1560" s="246"/>
      <c r="M1560" s="247"/>
      <c r="N1560" s="248"/>
      <c r="O1560" s="248"/>
      <c r="P1560" s="248"/>
      <c r="Q1560" s="248"/>
      <c r="R1560" s="248"/>
      <c r="S1560" s="248"/>
      <c r="T1560" s="249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T1560" s="250" t="s">
        <v>150</v>
      </c>
      <c r="AU1560" s="250" t="s">
        <v>148</v>
      </c>
      <c r="AV1560" s="14" t="s">
        <v>148</v>
      </c>
      <c r="AW1560" s="14" t="s">
        <v>30</v>
      </c>
      <c r="AX1560" s="14" t="s">
        <v>73</v>
      </c>
      <c r="AY1560" s="250" t="s">
        <v>140</v>
      </c>
    </row>
    <row r="1561" s="13" customFormat="1">
      <c r="A1561" s="13"/>
      <c r="B1561" s="229"/>
      <c r="C1561" s="230"/>
      <c r="D1561" s="231" t="s">
        <v>150</v>
      </c>
      <c r="E1561" s="232" t="s">
        <v>1</v>
      </c>
      <c r="F1561" s="233" t="s">
        <v>1877</v>
      </c>
      <c r="G1561" s="230"/>
      <c r="H1561" s="232" t="s">
        <v>1</v>
      </c>
      <c r="I1561" s="234"/>
      <c r="J1561" s="230"/>
      <c r="K1561" s="230"/>
      <c r="L1561" s="235"/>
      <c r="M1561" s="236"/>
      <c r="N1561" s="237"/>
      <c r="O1561" s="237"/>
      <c r="P1561" s="237"/>
      <c r="Q1561" s="237"/>
      <c r="R1561" s="237"/>
      <c r="S1561" s="237"/>
      <c r="T1561" s="238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39" t="s">
        <v>150</v>
      </c>
      <c r="AU1561" s="239" t="s">
        <v>148</v>
      </c>
      <c r="AV1561" s="13" t="s">
        <v>81</v>
      </c>
      <c r="AW1561" s="13" t="s">
        <v>30</v>
      </c>
      <c r="AX1561" s="13" t="s">
        <v>73</v>
      </c>
      <c r="AY1561" s="239" t="s">
        <v>140</v>
      </c>
    </row>
    <row r="1562" s="13" customFormat="1">
      <c r="A1562" s="13"/>
      <c r="B1562" s="229"/>
      <c r="C1562" s="230"/>
      <c r="D1562" s="231" t="s">
        <v>150</v>
      </c>
      <c r="E1562" s="232" t="s">
        <v>1</v>
      </c>
      <c r="F1562" s="233" t="s">
        <v>215</v>
      </c>
      <c r="G1562" s="230"/>
      <c r="H1562" s="232" t="s">
        <v>1</v>
      </c>
      <c r="I1562" s="234"/>
      <c r="J1562" s="230"/>
      <c r="K1562" s="230"/>
      <c r="L1562" s="235"/>
      <c r="M1562" s="236"/>
      <c r="N1562" s="237"/>
      <c r="O1562" s="237"/>
      <c r="P1562" s="237"/>
      <c r="Q1562" s="237"/>
      <c r="R1562" s="237"/>
      <c r="S1562" s="237"/>
      <c r="T1562" s="238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39" t="s">
        <v>150</v>
      </c>
      <c r="AU1562" s="239" t="s">
        <v>148</v>
      </c>
      <c r="AV1562" s="13" t="s">
        <v>81</v>
      </c>
      <c r="AW1562" s="13" t="s">
        <v>30</v>
      </c>
      <c r="AX1562" s="13" t="s">
        <v>73</v>
      </c>
      <c r="AY1562" s="239" t="s">
        <v>140</v>
      </c>
    </row>
    <row r="1563" s="14" customFormat="1">
      <c r="A1563" s="14"/>
      <c r="B1563" s="240"/>
      <c r="C1563" s="241"/>
      <c r="D1563" s="231" t="s">
        <v>150</v>
      </c>
      <c r="E1563" s="242" t="s">
        <v>1</v>
      </c>
      <c r="F1563" s="243" t="s">
        <v>255</v>
      </c>
      <c r="G1563" s="241"/>
      <c r="H1563" s="244">
        <v>30.859999999999999</v>
      </c>
      <c r="I1563" s="245"/>
      <c r="J1563" s="241"/>
      <c r="K1563" s="241"/>
      <c r="L1563" s="246"/>
      <c r="M1563" s="247"/>
      <c r="N1563" s="248"/>
      <c r="O1563" s="248"/>
      <c r="P1563" s="248"/>
      <c r="Q1563" s="248"/>
      <c r="R1563" s="248"/>
      <c r="S1563" s="248"/>
      <c r="T1563" s="249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T1563" s="250" t="s">
        <v>150</v>
      </c>
      <c r="AU1563" s="250" t="s">
        <v>148</v>
      </c>
      <c r="AV1563" s="14" t="s">
        <v>148</v>
      </c>
      <c r="AW1563" s="14" t="s">
        <v>30</v>
      </c>
      <c r="AX1563" s="14" t="s">
        <v>73</v>
      </c>
      <c r="AY1563" s="250" t="s">
        <v>140</v>
      </c>
    </row>
    <row r="1564" s="13" customFormat="1">
      <c r="A1564" s="13"/>
      <c r="B1564" s="229"/>
      <c r="C1564" s="230"/>
      <c r="D1564" s="231" t="s">
        <v>150</v>
      </c>
      <c r="E1564" s="232" t="s">
        <v>1</v>
      </c>
      <c r="F1564" s="233" t="s">
        <v>256</v>
      </c>
      <c r="G1564" s="230"/>
      <c r="H1564" s="232" t="s">
        <v>1</v>
      </c>
      <c r="I1564" s="234"/>
      <c r="J1564" s="230"/>
      <c r="K1564" s="230"/>
      <c r="L1564" s="235"/>
      <c r="M1564" s="236"/>
      <c r="N1564" s="237"/>
      <c r="O1564" s="237"/>
      <c r="P1564" s="237"/>
      <c r="Q1564" s="237"/>
      <c r="R1564" s="237"/>
      <c r="S1564" s="237"/>
      <c r="T1564" s="238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239" t="s">
        <v>150</v>
      </c>
      <c r="AU1564" s="239" t="s">
        <v>148</v>
      </c>
      <c r="AV1564" s="13" t="s">
        <v>81</v>
      </c>
      <c r="AW1564" s="13" t="s">
        <v>30</v>
      </c>
      <c r="AX1564" s="13" t="s">
        <v>73</v>
      </c>
      <c r="AY1564" s="239" t="s">
        <v>140</v>
      </c>
    </row>
    <row r="1565" s="14" customFormat="1">
      <c r="A1565" s="14"/>
      <c r="B1565" s="240"/>
      <c r="C1565" s="241"/>
      <c r="D1565" s="231" t="s">
        <v>150</v>
      </c>
      <c r="E1565" s="242" t="s">
        <v>1</v>
      </c>
      <c r="F1565" s="243" t="s">
        <v>257</v>
      </c>
      <c r="G1565" s="241"/>
      <c r="H1565" s="244">
        <v>8.4420000000000002</v>
      </c>
      <c r="I1565" s="245"/>
      <c r="J1565" s="241"/>
      <c r="K1565" s="241"/>
      <c r="L1565" s="246"/>
      <c r="M1565" s="247"/>
      <c r="N1565" s="248"/>
      <c r="O1565" s="248"/>
      <c r="P1565" s="248"/>
      <c r="Q1565" s="248"/>
      <c r="R1565" s="248"/>
      <c r="S1565" s="248"/>
      <c r="T1565" s="249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50" t="s">
        <v>150</v>
      </c>
      <c r="AU1565" s="250" t="s">
        <v>148</v>
      </c>
      <c r="AV1565" s="14" t="s">
        <v>148</v>
      </c>
      <c r="AW1565" s="14" t="s">
        <v>30</v>
      </c>
      <c r="AX1565" s="14" t="s">
        <v>73</v>
      </c>
      <c r="AY1565" s="250" t="s">
        <v>140</v>
      </c>
    </row>
    <row r="1566" s="13" customFormat="1">
      <c r="A1566" s="13"/>
      <c r="B1566" s="229"/>
      <c r="C1566" s="230"/>
      <c r="D1566" s="231" t="s">
        <v>150</v>
      </c>
      <c r="E1566" s="232" t="s">
        <v>1</v>
      </c>
      <c r="F1566" s="233" t="s">
        <v>258</v>
      </c>
      <c r="G1566" s="230"/>
      <c r="H1566" s="232" t="s">
        <v>1</v>
      </c>
      <c r="I1566" s="234"/>
      <c r="J1566" s="230"/>
      <c r="K1566" s="230"/>
      <c r="L1566" s="235"/>
      <c r="M1566" s="236"/>
      <c r="N1566" s="237"/>
      <c r="O1566" s="237"/>
      <c r="P1566" s="237"/>
      <c r="Q1566" s="237"/>
      <c r="R1566" s="237"/>
      <c r="S1566" s="237"/>
      <c r="T1566" s="238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239" t="s">
        <v>150</v>
      </c>
      <c r="AU1566" s="239" t="s">
        <v>148</v>
      </c>
      <c r="AV1566" s="13" t="s">
        <v>81</v>
      </c>
      <c r="AW1566" s="13" t="s">
        <v>30</v>
      </c>
      <c r="AX1566" s="13" t="s">
        <v>73</v>
      </c>
      <c r="AY1566" s="239" t="s">
        <v>140</v>
      </c>
    </row>
    <row r="1567" s="14" customFormat="1">
      <c r="A1567" s="14"/>
      <c r="B1567" s="240"/>
      <c r="C1567" s="241"/>
      <c r="D1567" s="231" t="s">
        <v>150</v>
      </c>
      <c r="E1567" s="242" t="s">
        <v>1</v>
      </c>
      <c r="F1567" s="243" t="s">
        <v>259</v>
      </c>
      <c r="G1567" s="241"/>
      <c r="H1567" s="244">
        <v>14.885999999999999</v>
      </c>
      <c r="I1567" s="245"/>
      <c r="J1567" s="241"/>
      <c r="K1567" s="241"/>
      <c r="L1567" s="246"/>
      <c r="M1567" s="247"/>
      <c r="N1567" s="248"/>
      <c r="O1567" s="248"/>
      <c r="P1567" s="248"/>
      <c r="Q1567" s="248"/>
      <c r="R1567" s="248"/>
      <c r="S1567" s="248"/>
      <c r="T1567" s="249"/>
      <c r="U1567" s="14"/>
      <c r="V1567" s="14"/>
      <c r="W1567" s="14"/>
      <c r="X1567" s="14"/>
      <c r="Y1567" s="14"/>
      <c r="Z1567" s="14"/>
      <c r="AA1567" s="14"/>
      <c r="AB1567" s="14"/>
      <c r="AC1567" s="14"/>
      <c r="AD1567" s="14"/>
      <c r="AE1567" s="14"/>
      <c r="AT1567" s="250" t="s">
        <v>150</v>
      </c>
      <c r="AU1567" s="250" t="s">
        <v>148</v>
      </c>
      <c r="AV1567" s="14" t="s">
        <v>148</v>
      </c>
      <c r="AW1567" s="14" t="s">
        <v>30</v>
      </c>
      <c r="AX1567" s="14" t="s">
        <v>73</v>
      </c>
      <c r="AY1567" s="250" t="s">
        <v>140</v>
      </c>
    </row>
    <row r="1568" s="13" customFormat="1">
      <c r="A1568" s="13"/>
      <c r="B1568" s="229"/>
      <c r="C1568" s="230"/>
      <c r="D1568" s="231" t="s">
        <v>150</v>
      </c>
      <c r="E1568" s="232" t="s">
        <v>1</v>
      </c>
      <c r="F1568" s="233" t="s">
        <v>221</v>
      </c>
      <c r="G1568" s="230"/>
      <c r="H1568" s="232" t="s">
        <v>1</v>
      </c>
      <c r="I1568" s="234"/>
      <c r="J1568" s="230"/>
      <c r="K1568" s="230"/>
      <c r="L1568" s="235"/>
      <c r="M1568" s="236"/>
      <c r="N1568" s="237"/>
      <c r="O1568" s="237"/>
      <c r="P1568" s="237"/>
      <c r="Q1568" s="237"/>
      <c r="R1568" s="237"/>
      <c r="S1568" s="237"/>
      <c r="T1568" s="238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239" t="s">
        <v>150</v>
      </c>
      <c r="AU1568" s="239" t="s">
        <v>148</v>
      </c>
      <c r="AV1568" s="13" t="s">
        <v>81</v>
      </c>
      <c r="AW1568" s="13" t="s">
        <v>30</v>
      </c>
      <c r="AX1568" s="13" t="s">
        <v>73</v>
      </c>
      <c r="AY1568" s="239" t="s">
        <v>140</v>
      </c>
    </row>
    <row r="1569" s="14" customFormat="1">
      <c r="A1569" s="14"/>
      <c r="B1569" s="240"/>
      <c r="C1569" s="241"/>
      <c r="D1569" s="231" t="s">
        <v>150</v>
      </c>
      <c r="E1569" s="242" t="s">
        <v>1</v>
      </c>
      <c r="F1569" s="243" t="s">
        <v>260</v>
      </c>
      <c r="G1569" s="241"/>
      <c r="H1569" s="244">
        <v>21.079999999999998</v>
      </c>
      <c r="I1569" s="245"/>
      <c r="J1569" s="241"/>
      <c r="K1569" s="241"/>
      <c r="L1569" s="246"/>
      <c r="M1569" s="247"/>
      <c r="N1569" s="248"/>
      <c r="O1569" s="248"/>
      <c r="P1569" s="248"/>
      <c r="Q1569" s="248"/>
      <c r="R1569" s="248"/>
      <c r="S1569" s="248"/>
      <c r="T1569" s="249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T1569" s="250" t="s">
        <v>150</v>
      </c>
      <c r="AU1569" s="250" t="s">
        <v>148</v>
      </c>
      <c r="AV1569" s="14" t="s">
        <v>148</v>
      </c>
      <c r="AW1569" s="14" t="s">
        <v>30</v>
      </c>
      <c r="AX1569" s="14" t="s">
        <v>73</v>
      </c>
      <c r="AY1569" s="250" t="s">
        <v>140</v>
      </c>
    </row>
    <row r="1570" s="13" customFormat="1">
      <c r="A1570" s="13"/>
      <c r="B1570" s="229"/>
      <c r="C1570" s="230"/>
      <c r="D1570" s="231" t="s">
        <v>150</v>
      </c>
      <c r="E1570" s="232" t="s">
        <v>1</v>
      </c>
      <c r="F1570" s="233" t="s">
        <v>223</v>
      </c>
      <c r="G1570" s="230"/>
      <c r="H1570" s="232" t="s">
        <v>1</v>
      </c>
      <c r="I1570" s="234"/>
      <c r="J1570" s="230"/>
      <c r="K1570" s="230"/>
      <c r="L1570" s="235"/>
      <c r="M1570" s="236"/>
      <c r="N1570" s="237"/>
      <c r="O1570" s="237"/>
      <c r="P1570" s="237"/>
      <c r="Q1570" s="237"/>
      <c r="R1570" s="237"/>
      <c r="S1570" s="237"/>
      <c r="T1570" s="238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239" t="s">
        <v>150</v>
      </c>
      <c r="AU1570" s="239" t="s">
        <v>148</v>
      </c>
      <c r="AV1570" s="13" t="s">
        <v>81</v>
      </c>
      <c r="AW1570" s="13" t="s">
        <v>30</v>
      </c>
      <c r="AX1570" s="13" t="s">
        <v>73</v>
      </c>
      <c r="AY1570" s="239" t="s">
        <v>140</v>
      </c>
    </row>
    <row r="1571" s="14" customFormat="1">
      <c r="A1571" s="14"/>
      <c r="B1571" s="240"/>
      <c r="C1571" s="241"/>
      <c r="D1571" s="231" t="s">
        <v>150</v>
      </c>
      <c r="E1571" s="242" t="s">
        <v>1</v>
      </c>
      <c r="F1571" s="243" t="s">
        <v>261</v>
      </c>
      <c r="G1571" s="241"/>
      <c r="H1571" s="244">
        <v>30.152000000000001</v>
      </c>
      <c r="I1571" s="245"/>
      <c r="J1571" s="241"/>
      <c r="K1571" s="241"/>
      <c r="L1571" s="246"/>
      <c r="M1571" s="247"/>
      <c r="N1571" s="248"/>
      <c r="O1571" s="248"/>
      <c r="P1571" s="248"/>
      <c r="Q1571" s="248"/>
      <c r="R1571" s="248"/>
      <c r="S1571" s="248"/>
      <c r="T1571" s="249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T1571" s="250" t="s">
        <v>150</v>
      </c>
      <c r="AU1571" s="250" t="s">
        <v>148</v>
      </c>
      <c r="AV1571" s="14" t="s">
        <v>148</v>
      </c>
      <c r="AW1571" s="14" t="s">
        <v>30</v>
      </c>
      <c r="AX1571" s="14" t="s">
        <v>73</v>
      </c>
      <c r="AY1571" s="250" t="s">
        <v>140</v>
      </c>
    </row>
    <row r="1572" s="13" customFormat="1">
      <c r="A1572" s="13"/>
      <c r="B1572" s="229"/>
      <c r="C1572" s="230"/>
      <c r="D1572" s="231" t="s">
        <v>150</v>
      </c>
      <c r="E1572" s="232" t="s">
        <v>1</v>
      </c>
      <c r="F1572" s="233" t="s">
        <v>262</v>
      </c>
      <c r="G1572" s="230"/>
      <c r="H1572" s="232" t="s">
        <v>1</v>
      </c>
      <c r="I1572" s="234"/>
      <c r="J1572" s="230"/>
      <c r="K1572" s="230"/>
      <c r="L1572" s="235"/>
      <c r="M1572" s="236"/>
      <c r="N1572" s="237"/>
      <c r="O1572" s="237"/>
      <c r="P1572" s="237"/>
      <c r="Q1572" s="237"/>
      <c r="R1572" s="237"/>
      <c r="S1572" s="237"/>
      <c r="T1572" s="238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239" t="s">
        <v>150</v>
      </c>
      <c r="AU1572" s="239" t="s">
        <v>148</v>
      </c>
      <c r="AV1572" s="13" t="s">
        <v>81</v>
      </c>
      <c r="AW1572" s="13" t="s">
        <v>30</v>
      </c>
      <c r="AX1572" s="13" t="s">
        <v>73</v>
      </c>
      <c r="AY1572" s="239" t="s">
        <v>140</v>
      </c>
    </row>
    <row r="1573" s="14" customFormat="1">
      <c r="A1573" s="14"/>
      <c r="B1573" s="240"/>
      <c r="C1573" s="241"/>
      <c r="D1573" s="231" t="s">
        <v>150</v>
      </c>
      <c r="E1573" s="242" t="s">
        <v>1</v>
      </c>
      <c r="F1573" s="243" t="s">
        <v>263</v>
      </c>
      <c r="G1573" s="241"/>
      <c r="H1573" s="244">
        <v>36.704999999999998</v>
      </c>
      <c r="I1573" s="245"/>
      <c r="J1573" s="241"/>
      <c r="K1573" s="241"/>
      <c r="L1573" s="246"/>
      <c r="M1573" s="247"/>
      <c r="N1573" s="248"/>
      <c r="O1573" s="248"/>
      <c r="P1573" s="248"/>
      <c r="Q1573" s="248"/>
      <c r="R1573" s="248"/>
      <c r="S1573" s="248"/>
      <c r="T1573" s="249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T1573" s="250" t="s">
        <v>150</v>
      </c>
      <c r="AU1573" s="250" t="s">
        <v>148</v>
      </c>
      <c r="AV1573" s="14" t="s">
        <v>148</v>
      </c>
      <c r="AW1573" s="14" t="s">
        <v>30</v>
      </c>
      <c r="AX1573" s="14" t="s">
        <v>73</v>
      </c>
      <c r="AY1573" s="250" t="s">
        <v>140</v>
      </c>
    </row>
    <row r="1574" s="13" customFormat="1">
      <c r="A1574" s="13"/>
      <c r="B1574" s="229"/>
      <c r="C1574" s="230"/>
      <c r="D1574" s="231" t="s">
        <v>150</v>
      </c>
      <c r="E1574" s="232" t="s">
        <v>1</v>
      </c>
      <c r="F1574" s="233" t="s">
        <v>264</v>
      </c>
      <c r="G1574" s="230"/>
      <c r="H1574" s="232" t="s">
        <v>1</v>
      </c>
      <c r="I1574" s="234"/>
      <c r="J1574" s="230"/>
      <c r="K1574" s="230"/>
      <c r="L1574" s="235"/>
      <c r="M1574" s="236"/>
      <c r="N1574" s="237"/>
      <c r="O1574" s="237"/>
      <c r="P1574" s="237"/>
      <c r="Q1574" s="237"/>
      <c r="R1574" s="237"/>
      <c r="S1574" s="237"/>
      <c r="T1574" s="238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39" t="s">
        <v>150</v>
      </c>
      <c r="AU1574" s="239" t="s">
        <v>148</v>
      </c>
      <c r="AV1574" s="13" t="s">
        <v>81</v>
      </c>
      <c r="AW1574" s="13" t="s">
        <v>30</v>
      </c>
      <c r="AX1574" s="13" t="s">
        <v>73</v>
      </c>
      <c r="AY1574" s="239" t="s">
        <v>140</v>
      </c>
    </row>
    <row r="1575" s="13" customFormat="1">
      <c r="A1575" s="13"/>
      <c r="B1575" s="229"/>
      <c r="C1575" s="230"/>
      <c r="D1575" s="231" t="s">
        <v>150</v>
      </c>
      <c r="E1575" s="232" t="s">
        <v>1</v>
      </c>
      <c r="F1575" s="233" t="s">
        <v>265</v>
      </c>
      <c r="G1575" s="230"/>
      <c r="H1575" s="232" t="s">
        <v>1</v>
      </c>
      <c r="I1575" s="234"/>
      <c r="J1575" s="230"/>
      <c r="K1575" s="230"/>
      <c r="L1575" s="235"/>
      <c r="M1575" s="236"/>
      <c r="N1575" s="237"/>
      <c r="O1575" s="237"/>
      <c r="P1575" s="237"/>
      <c r="Q1575" s="237"/>
      <c r="R1575" s="237"/>
      <c r="S1575" s="237"/>
      <c r="T1575" s="238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39" t="s">
        <v>150</v>
      </c>
      <c r="AU1575" s="239" t="s">
        <v>148</v>
      </c>
      <c r="AV1575" s="13" t="s">
        <v>81</v>
      </c>
      <c r="AW1575" s="13" t="s">
        <v>30</v>
      </c>
      <c r="AX1575" s="13" t="s">
        <v>73</v>
      </c>
      <c r="AY1575" s="239" t="s">
        <v>140</v>
      </c>
    </row>
    <row r="1576" s="14" customFormat="1">
      <c r="A1576" s="14"/>
      <c r="B1576" s="240"/>
      <c r="C1576" s="241"/>
      <c r="D1576" s="231" t="s">
        <v>150</v>
      </c>
      <c r="E1576" s="242" t="s">
        <v>1</v>
      </c>
      <c r="F1576" s="243" t="s">
        <v>266</v>
      </c>
      <c r="G1576" s="241"/>
      <c r="H1576" s="244">
        <v>-11.348000000000001</v>
      </c>
      <c r="I1576" s="245"/>
      <c r="J1576" s="241"/>
      <c r="K1576" s="241"/>
      <c r="L1576" s="246"/>
      <c r="M1576" s="247"/>
      <c r="N1576" s="248"/>
      <c r="O1576" s="248"/>
      <c r="P1576" s="248"/>
      <c r="Q1576" s="248"/>
      <c r="R1576" s="248"/>
      <c r="S1576" s="248"/>
      <c r="T1576" s="249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50" t="s">
        <v>150</v>
      </c>
      <c r="AU1576" s="250" t="s">
        <v>148</v>
      </c>
      <c r="AV1576" s="14" t="s">
        <v>148</v>
      </c>
      <c r="AW1576" s="14" t="s">
        <v>30</v>
      </c>
      <c r="AX1576" s="14" t="s">
        <v>73</v>
      </c>
      <c r="AY1576" s="250" t="s">
        <v>140</v>
      </c>
    </row>
    <row r="1577" s="14" customFormat="1">
      <c r="A1577" s="14"/>
      <c r="B1577" s="240"/>
      <c r="C1577" s="241"/>
      <c r="D1577" s="231" t="s">
        <v>150</v>
      </c>
      <c r="E1577" s="242" t="s">
        <v>1</v>
      </c>
      <c r="F1577" s="243" t="s">
        <v>267</v>
      </c>
      <c r="G1577" s="241"/>
      <c r="H1577" s="244">
        <v>-6.3040000000000003</v>
      </c>
      <c r="I1577" s="245"/>
      <c r="J1577" s="241"/>
      <c r="K1577" s="241"/>
      <c r="L1577" s="246"/>
      <c r="M1577" s="247"/>
      <c r="N1577" s="248"/>
      <c r="O1577" s="248"/>
      <c r="P1577" s="248"/>
      <c r="Q1577" s="248"/>
      <c r="R1577" s="248"/>
      <c r="S1577" s="248"/>
      <c r="T1577" s="249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50" t="s">
        <v>150</v>
      </c>
      <c r="AU1577" s="250" t="s">
        <v>148</v>
      </c>
      <c r="AV1577" s="14" t="s">
        <v>148</v>
      </c>
      <c r="AW1577" s="14" t="s">
        <v>30</v>
      </c>
      <c r="AX1577" s="14" t="s">
        <v>73</v>
      </c>
      <c r="AY1577" s="250" t="s">
        <v>140</v>
      </c>
    </row>
    <row r="1578" s="15" customFormat="1">
      <c r="A1578" s="15"/>
      <c r="B1578" s="251"/>
      <c r="C1578" s="252"/>
      <c r="D1578" s="231" t="s">
        <v>150</v>
      </c>
      <c r="E1578" s="253" t="s">
        <v>1</v>
      </c>
      <c r="F1578" s="254" t="s">
        <v>153</v>
      </c>
      <c r="G1578" s="252"/>
      <c r="H1578" s="255">
        <v>166.65399999999997</v>
      </c>
      <c r="I1578" s="256"/>
      <c r="J1578" s="252"/>
      <c r="K1578" s="252"/>
      <c r="L1578" s="257"/>
      <c r="M1578" s="258"/>
      <c r="N1578" s="259"/>
      <c r="O1578" s="259"/>
      <c r="P1578" s="259"/>
      <c r="Q1578" s="259"/>
      <c r="R1578" s="259"/>
      <c r="S1578" s="259"/>
      <c r="T1578" s="260"/>
      <c r="U1578" s="15"/>
      <c r="V1578" s="15"/>
      <c r="W1578" s="15"/>
      <c r="X1578" s="15"/>
      <c r="Y1578" s="15"/>
      <c r="Z1578" s="15"/>
      <c r="AA1578" s="15"/>
      <c r="AB1578" s="15"/>
      <c r="AC1578" s="15"/>
      <c r="AD1578" s="15"/>
      <c r="AE1578" s="15"/>
      <c r="AT1578" s="261" t="s">
        <v>150</v>
      </c>
      <c r="AU1578" s="261" t="s">
        <v>148</v>
      </c>
      <c r="AV1578" s="15" t="s">
        <v>147</v>
      </c>
      <c r="AW1578" s="15" t="s">
        <v>30</v>
      </c>
      <c r="AX1578" s="15" t="s">
        <v>81</v>
      </c>
      <c r="AY1578" s="261" t="s">
        <v>140</v>
      </c>
    </row>
    <row r="1579" s="2" customFormat="1" ht="24.15" customHeight="1">
      <c r="A1579" s="38"/>
      <c r="B1579" s="39"/>
      <c r="C1579" s="215" t="s">
        <v>1878</v>
      </c>
      <c r="D1579" s="215" t="s">
        <v>143</v>
      </c>
      <c r="E1579" s="216" t="s">
        <v>1879</v>
      </c>
      <c r="F1579" s="217" t="s">
        <v>1880</v>
      </c>
      <c r="G1579" s="218" t="s">
        <v>168</v>
      </c>
      <c r="H1579" s="219">
        <v>163.298</v>
      </c>
      <c r="I1579" s="220"/>
      <c r="J1579" s="221">
        <f>ROUND(I1579*H1579,2)</f>
        <v>0</v>
      </c>
      <c r="K1579" s="222"/>
      <c r="L1579" s="44"/>
      <c r="M1579" s="223" t="s">
        <v>1</v>
      </c>
      <c r="N1579" s="224" t="s">
        <v>39</v>
      </c>
      <c r="O1579" s="91"/>
      <c r="P1579" s="225">
        <f>O1579*H1579</f>
        <v>0</v>
      </c>
      <c r="Q1579" s="225">
        <v>0</v>
      </c>
      <c r="R1579" s="225">
        <f>Q1579*H1579</f>
        <v>0</v>
      </c>
      <c r="S1579" s="225">
        <v>0.00014999999999999999</v>
      </c>
      <c r="T1579" s="226">
        <f>S1579*H1579</f>
        <v>0.024494699999999998</v>
      </c>
      <c r="U1579" s="38"/>
      <c r="V1579" s="38"/>
      <c r="W1579" s="38"/>
      <c r="X1579" s="38"/>
      <c r="Y1579" s="38"/>
      <c r="Z1579" s="38"/>
      <c r="AA1579" s="38"/>
      <c r="AB1579" s="38"/>
      <c r="AC1579" s="38"/>
      <c r="AD1579" s="38"/>
      <c r="AE1579" s="38"/>
      <c r="AR1579" s="227" t="s">
        <v>447</v>
      </c>
      <c r="AT1579" s="227" t="s">
        <v>143</v>
      </c>
      <c r="AU1579" s="227" t="s">
        <v>148</v>
      </c>
      <c r="AY1579" s="17" t="s">
        <v>140</v>
      </c>
      <c r="BE1579" s="228">
        <f>IF(N1579="základní",J1579,0)</f>
        <v>0</v>
      </c>
      <c r="BF1579" s="228">
        <f>IF(N1579="snížená",J1579,0)</f>
        <v>0</v>
      </c>
      <c r="BG1579" s="228">
        <f>IF(N1579="zákl. přenesená",J1579,0)</f>
        <v>0</v>
      </c>
      <c r="BH1579" s="228">
        <f>IF(N1579="sníž. přenesená",J1579,0)</f>
        <v>0</v>
      </c>
      <c r="BI1579" s="228">
        <f>IF(N1579="nulová",J1579,0)</f>
        <v>0</v>
      </c>
      <c r="BJ1579" s="17" t="s">
        <v>148</v>
      </c>
      <c r="BK1579" s="228">
        <f>ROUND(I1579*H1579,2)</f>
        <v>0</v>
      </c>
      <c r="BL1579" s="17" t="s">
        <v>447</v>
      </c>
      <c r="BM1579" s="227" t="s">
        <v>1881</v>
      </c>
    </row>
    <row r="1580" s="13" customFormat="1">
      <c r="A1580" s="13"/>
      <c r="B1580" s="229"/>
      <c r="C1580" s="230"/>
      <c r="D1580" s="231" t="s">
        <v>150</v>
      </c>
      <c r="E1580" s="232" t="s">
        <v>1</v>
      </c>
      <c r="F1580" s="233" t="s">
        <v>1875</v>
      </c>
      <c r="G1580" s="230"/>
      <c r="H1580" s="232" t="s">
        <v>1</v>
      </c>
      <c r="I1580" s="234"/>
      <c r="J1580" s="230"/>
      <c r="K1580" s="230"/>
      <c r="L1580" s="235"/>
      <c r="M1580" s="236"/>
      <c r="N1580" s="237"/>
      <c r="O1580" s="237"/>
      <c r="P1580" s="237"/>
      <c r="Q1580" s="237"/>
      <c r="R1580" s="237"/>
      <c r="S1580" s="237"/>
      <c r="T1580" s="238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239" t="s">
        <v>150</v>
      </c>
      <c r="AU1580" s="239" t="s">
        <v>148</v>
      </c>
      <c r="AV1580" s="13" t="s">
        <v>81</v>
      </c>
      <c r="AW1580" s="13" t="s">
        <v>30</v>
      </c>
      <c r="AX1580" s="13" t="s">
        <v>73</v>
      </c>
      <c r="AY1580" s="239" t="s">
        <v>140</v>
      </c>
    </row>
    <row r="1581" s="13" customFormat="1">
      <c r="A1581" s="13"/>
      <c r="B1581" s="229"/>
      <c r="C1581" s="230"/>
      <c r="D1581" s="231" t="s">
        <v>150</v>
      </c>
      <c r="E1581" s="232" t="s">
        <v>1</v>
      </c>
      <c r="F1581" s="233" t="s">
        <v>215</v>
      </c>
      <c r="G1581" s="230"/>
      <c r="H1581" s="232" t="s">
        <v>1</v>
      </c>
      <c r="I1581" s="234"/>
      <c r="J1581" s="230"/>
      <c r="K1581" s="230"/>
      <c r="L1581" s="235"/>
      <c r="M1581" s="236"/>
      <c r="N1581" s="237"/>
      <c r="O1581" s="237"/>
      <c r="P1581" s="237"/>
      <c r="Q1581" s="237"/>
      <c r="R1581" s="237"/>
      <c r="S1581" s="237"/>
      <c r="T1581" s="238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39" t="s">
        <v>150</v>
      </c>
      <c r="AU1581" s="239" t="s">
        <v>148</v>
      </c>
      <c r="AV1581" s="13" t="s">
        <v>81</v>
      </c>
      <c r="AW1581" s="13" t="s">
        <v>30</v>
      </c>
      <c r="AX1581" s="13" t="s">
        <v>73</v>
      </c>
      <c r="AY1581" s="239" t="s">
        <v>140</v>
      </c>
    </row>
    <row r="1582" s="14" customFormat="1">
      <c r="A1582" s="14"/>
      <c r="B1582" s="240"/>
      <c r="C1582" s="241"/>
      <c r="D1582" s="231" t="s">
        <v>150</v>
      </c>
      <c r="E1582" s="242" t="s">
        <v>1</v>
      </c>
      <c r="F1582" s="243" t="s">
        <v>216</v>
      </c>
      <c r="G1582" s="241"/>
      <c r="H1582" s="244">
        <v>7.2690000000000001</v>
      </c>
      <c r="I1582" s="245"/>
      <c r="J1582" s="241"/>
      <c r="K1582" s="241"/>
      <c r="L1582" s="246"/>
      <c r="M1582" s="247"/>
      <c r="N1582" s="248"/>
      <c r="O1582" s="248"/>
      <c r="P1582" s="248"/>
      <c r="Q1582" s="248"/>
      <c r="R1582" s="248"/>
      <c r="S1582" s="248"/>
      <c r="T1582" s="249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50" t="s">
        <v>150</v>
      </c>
      <c r="AU1582" s="250" t="s">
        <v>148</v>
      </c>
      <c r="AV1582" s="14" t="s">
        <v>148</v>
      </c>
      <c r="AW1582" s="14" t="s">
        <v>30</v>
      </c>
      <c r="AX1582" s="14" t="s">
        <v>73</v>
      </c>
      <c r="AY1582" s="250" t="s">
        <v>140</v>
      </c>
    </row>
    <row r="1583" s="13" customFormat="1">
      <c r="A1583" s="13"/>
      <c r="B1583" s="229"/>
      <c r="C1583" s="230"/>
      <c r="D1583" s="231" t="s">
        <v>150</v>
      </c>
      <c r="E1583" s="232" t="s">
        <v>1</v>
      </c>
      <c r="F1583" s="233" t="s">
        <v>221</v>
      </c>
      <c r="G1583" s="230"/>
      <c r="H1583" s="232" t="s">
        <v>1</v>
      </c>
      <c r="I1583" s="234"/>
      <c r="J1583" s="230"/>
      <c r="K1583" s="230"/>
      <c r="L1583" s="235"/>
      <c r="M1583" s="236"/>
      <c r="N1583" s="237"/>
      <c r="O1583" s="237"/>
      <c r="P1583" s="237"/>
      <c r="Q1583" s="237"/>
      <c r="R1583" s="237"/>
      <c r="S1583" s="237"/>
      <c r="T1583" s="238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T1583" s="239" t="s">
        <v>150</v>
      </c>
      <c r="AU1583" s="239" t="s">
        <v>148</v>
      </c>
      <c r="AV1583" s="13" t="s">
        <v>81</v>
      </c>
      <c r="AW1583" s="13" t="s">
        <v>30</v>
      </c>
      <c r="AX1583" s="13" t="s">
        <v>73</v>
      </c>
      <c r="AY1583" s="239" t="s">
        <v>140</v>
      </c>
    </row>
    <row r="1584" s="14" customFormat="1">
      <c r="A1584" s="14"/>
      <c r="B1584" s="240"/>
      <c r="C1584" s="241"/>
      <c r="D1584" s="231" t="s">
        <v>150</v>
      </c>
      <c r="E1584" s="242" t="s">
        <v>1</v>
      </c>
      <c r="F1584" s="243" t="s">
        <v>222</v>
      </c>
      <c r="G1584" s="241"/>
      <c r="H1584" s="244">
        <v>4.8360000000000003</v>
      </c>
      <c r="I1584" s="245"/>
      <c r="J1584" s="241"/>
      <c r="K1584" s="241"/>
      <c r="L1584" s="246"/>
      <c r="M1584" s="247"/>
      <c r="N1584" s="248"/>
      <c r="O1584" s="248"/>
      <c r="P1584" s="248"/>
      <c r="Q1584" s="248"/>
      <c r="R1584" s="248"/>
      <c r="S1584" s="248"/>
      <c r="T1584" s="249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50" t="s">
        <v>150</v>
      </c>
      <c r="AU1584" s="250" t="s">
        <v>148</v>
      </c>
      <c r="AV1584" s="14" t="s">
        <v>148</v>
      </c>
      <c r="AW1584" s="14" t="s">
        <v>30</v>
      </c>
      <c r="AX1584" s="14" t="s">
        <v>73</v>
      </c>
      <c r="AY1584" s="250" t="s">
        <v>140</v>
      </c>
    </row>
    <row r="1585" s="13" customFormat="1">
      <c r="A1585" s="13"/>
      <c r="B1585" s="229"/>
      <c r="C1585" s="230"/>
      <c r="D1585" s="231" t="s">
        <v>150</v>
      </c>
      <c r="E1585" s="232" t="s">
        <v>1</v>
      </c>
      <c r="F1585" s="233" t="s">
        <v>223</v>
      </c>
      <c r="G1585" s="230"/>
      <c r="H1585" s="232" t="s">
        <v>1</v>
      </c>
      <c r="I1585" s="234"/>
      <c r="J1585" s="230"/>
      <c r="K1585" s="230"/>
      <c r="L1585" s="235"/>
      <c r="M1585" s="236"/>
      <c r="N1585" s="237"/>
      <c r="O1585" s="237"/>
      <c r="P1585" s="237"/>
      <c r="Q1585" s="237"/>
      <c r="R1585" s="237"/>
      <c r="S1585" s="237"/>
      <c r="T1585" s="238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T1585" s="239" t="s">
        <v>150</v>
      </c>
      <c r="AU1585" s="239" t="s">
        <v>148</v>
      </c>
      <c r="AV1585" s="13" t="s">
        <v>81</v>
      </c>
      <c r="AW1585" s="13" t="s">
        <v>30</v>
      </c>
      <c r="AX1585" s="13" t="s">
        <v>73</v>
      </c>
      <c r="AY1585" s="239" t="s">
        <v>140</v>
      </c>
    </row>
    <row r="1586" s="14" customFormat="1">
      <c r="A1586" s="14"/>
      <c r="B1586" s="240"/>
      <c r="C1586" s="241"/>
      <c r="D1586" s="231" t="s">
        <v>150</v>
      </c>
      <c r="E1586" s="242" t="s">
        <v>1</v>
      </c>
      <c r="F1586" s="243" t="s">
        <v>224</v>
      </c>
      <c r="G1586" s="241"/>
      <c r="H1586" s="244">
        <v>10.307</v>
      </c>
      <c r="I1586" s="245"/>
      <c r="J1586" s="241"/>
      <c r="K1586" s="241"/>
      <c r="L1586" s="246"/>
      <c r="M1586" s="247"/>
      <c r="N1586" s="248"/>
      <c r="O1586" s="248"/>
      <c r="P1586" s="248"/>
      <c r="Q1586" s="248"/>
      <c r="R1586" s="248"/>
      <c r="S1586" s="248"/>
      <c r="T1586" s="249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T1586" s="250" t="s">
        <v>150</v>
      </c>
      <c r="AU1586" s="250" t="s">
        <v>148</v>
      </c>
      <c r="AV1586" s="14" t="s">
        <v>148</v>
      </c>
      <c r="AW1586" s="14" t="s">
        <v>30</v>
      </c>
      <c r="AX1586" s="14" t="s">
        <v>73</v>
      </c>
      <c r="AY1586" s="250" t="s">
        <v>140</v>
      </c>
    </row>
    <row r="1587" s="13" customFormat="1">
      <c r="A1587" s="13"/>
      <c r="B1587" s="229"/>
      <c r="C1587" s="230"/>
      <c r="D1587" s="231" t="s">
        <v>150</v>
      </c>
      <c r="E1587" s="232" t="s">
        <v>1</v>
      </c>
      <c r="F1587" s="233" t="s">
        <v>225</v>
      </c>
      <c r="G1587" s="230"/>
      <c r="H1587" s="232" t="s">
        <v>1</v>
      </c>
      <c r="I1587" s="234"/>
      <c r="J1587" s="230"/>
      <c r="K1587" s="230"/>
      <c r="L1587" s="235"/>
      <c r="M1587" s="236"/>
      <c r="N1587" s="237"/>
      <c r="O1587" s="237"/>
      <c r="P1587" s="237"/>
      <c r="Q1587" s="237"/>
      <c r="R1587" s="237"/>
      <c r="S1587" s="237"/>
      <c r="T1587" s="238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39" t="s">
        <v>150</v>
      </c>
      <c r="AU1587" s="239" t="s">
        <v>148</v>
      </c>
      <c r="AV1587" s="13" t="s">
        <v>81</v>
      </c>
      <c r="AW1587" s="13" t="s">
        <v>30</v>
      </c>
      <c r="AX1587" s="13" t="s">
        <v>73</v>
      </c>
      <c r="AY1587" s="239" t="s">
        <v>140</v>
      </c>
    </row>
    <row r="1588" s="14" customFormat="1">
      <c r="A1588" s="14"/>
      <c r="B1588" s="240"/>
      <c r="C1588" s="241"/>
      <c r="D1588" s="231" t="s">
        <v>150</v>
      </c>
      <c r="E1588" s="242" t="s">
        <v>1</v>
      </c>
      <c r="F1588" s="243" t="s">
        <v>226</v>
      </c>
      <c r="G1588" s="241"/>
      <c r="H1588" s="244">
        <v>16.413</v>
      </c>
      <c r="I1588" s="245"/>
      <c r="J1588" s="241"/>
      <c r="K1588" s="241"/>
      <c r="L1588" s="246"/>
      <c r="M1588" s="247"/>
      <c r="N1588" s="248"/>
      <c r="O1588" s="248"/>
      <c r="P1588" s="248"/>
      <c r="Q1588" s="248"/>
      <c r="R1588" s="248"/>
      <c r="S1588" s="248"/>
      <c r="T1588" s="249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T1588" s="250" t="s">
        <v>150</v>
      </c>
      <c r="AU1588" s="250" t="s">
        <v>148</v>
      </c>
      <c r="AV1588" s="14" t="s">
        <v>148</v>
      </c>
      <c r="AW1588" s="14" t="s">
        <v>30</v>
      </c>
      <c r="AX1588" s="14" t="s">
        <v>73</v>
      </c>
      <c r="AY1588" s="250" t="s">
        <v>140</v>
      </c>
    </row>
    <row r="1589" s="13" customFormat="1">
      <c r="A1589" s="13"/>
      <c r="B1589" s="229"/>
      <c r="C1589" s="230"/>
      <c r="D1589" s="231" t="s">
        <v>150</v>
      </c>
      <c r="E1589" s="232" t="s">
        <v>1</v>
      </c>
      <c r="F1589" s="233" t="s">
        <v>1877</v>
      </c>
      <c r="G1589" s="230"/>
      <c r="H1589" s="232" t="s">
        <v>1</v>
      </c>
      <c r="I1589" s="234"/>
      <c r="J1589" s="230"/>
      <c r="K1589" s="230"/>
      <c r="L1589" s="235"/>
      <c r="M1589" s="236"/>
      <c r="N1589" s="237"/>
      <c r="O1589" s="237"/>
      <c r="P1589" s="237"/>
      <c r="Q1589" s="237"/>
      <c r="R1589" s="237"/>
      <c r="S1589" s="237"/>
      <c r="T1589" s="238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39" t="s">
        <v>150</v>
      </c>
      <c r="AU1589" s="239" t="s">
        <v>148</v>
      </c>
      <c r="AV1589" s="13" t="s">
        <v>81</v>
      </c>
      <c r="AW1589" s="13" t="s">
        <v>30</v>
      </c>
      <c r="AX1589" s="13" t="s">
        <v>73</v>
      </c>
      <c r="AY1589" s="239" t="s">
        <v>140</v>
      </c>
    </row>
    <row r="1590" s="13" customFormat="1">
      <c r="A1590" s="13"/>
      <c r="B1590" s="229"/>
      <c r="C1590" s="230"/>
      <c r="D1590" s="231" t="s">
        <v>150</v>
      </c>
      <c r="E1590" s="232" t="s">
        <v>1</v>
      </c>
      <c r="F1590" s="233" t="s">
        <v>215</v>
      </c>
      <c r="G1590" s="230"/>
      <c r="H1590" s="232" t="s">
        <v>1</v>
      </c>
      <c r="I1590" s="234"/>
      <c r="J1590" s="230"/>
      <c r="K1590" s="230"/>
      <c r="L1590" s="235"/>
      <c r="M1590" s="236"/>
      <c r="N1590" s="237"/>
      <c r="O1590" s="237"/>
      <c r="P1590" s="237"/>
      <c r="Q1590" s="237"/>
      <c r="R1590" s="237"/>
      <c r="S1590" s="237"/>
      <c r="T1590" s="238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T1590" s="239" t="s">
        <v>150</v>
      </c>
      <c r="AU1590" s="239" t="s">
        <v>148</v>
      </c>
      <c r="AV1590" s="13" t="s">
        <v>81</v>
      </c>
      <c r="AW1590" s="13" t="s">
        <v>30</v>
      </c>
      <c r="AX1590" s="13" t="s">
        <v>73</v>
      </c>
      <c r="AY1590" s="239" t="s">
        <v>140</v>
      </c>
    </row>
    <row r="1591" s="14" customFormat="1">
      <c r="A1591" s="14"/>
      <c r="B1591" s="240"/>
      <c r="C1591" s="241"/>
      <c r="D1591" s="231" t="s">
        <v>150</v>
      </c>
      <c r="E1591" s="242" t="s">
        <v>1</v>
      </c>
      <c r="F1591" s="243" t="s">
        <v>255</v>
      </c>
      <c r="G1591" s="241"/>
      <c r="H1591" s="244">
        <v>30.859999999999999</v>
      </c>
      <c r="I1591" s="245"/>
      <c r="J1591" s="241"/>
      <c r="K1591" s="241"/>
      <c r="L1591" s="246"/>
      <c r="M1591" s="247"/>
      <c r="N1591" s="248"/>
      <c r="O1591" s="248"/>
      <c r="P1591" s="248"/>
      <c r="Q1591" s="248"/>
      <c r="R1591" s="248"/>
      <c r="S1591" s="248"/>
      <c r="T1591" s="249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T1591" s="250" t="s">
        <v>150</v>
      </c>
      <c r="AU1591" s="250" t="s">
        <v>148</v>
      </c>
      <c r="AV1591" s="14" t="s">
        <v>148</v>
      </c>
      <c r="AW1591" s="14" t="s">
        <v>30</v>
      </c>
      <c r="AX1591" s="14" t="s">
        <v>73</v>
      </c>
      <c r="AY1591" s="250" t="s">
        <v>140</v>
      </c>
    </row>
    <row r="1592" s="13" customFormat="1">
      <c r="A1592" s="13"/>
      <c r="B1592" s="229"/>
      <c r="C1592" s="230"/>
      <c r="D1592" s="231" t="s">
        <v>150</v>
      </c>
      <c r="E1592" s="232" t="s">
        <v>1</v>
      </c>
      <c r="F1592" s="233" t="s">
        <v>256</v>
      </c>
      <c r="G1592" s="230"/>
      <c r="H1592" s="232" t="s">
        <v>1</v>
      </c>
      <c r="I1592" s="234"/>
      <c r="J1592" s="230"/>
      <c r="K1592" s="230"/>
      <c r="L1592" s="235"/>
      <c r="M1592" s="236"/>
      <c r="N1592" s="237"/>
      <c r="O1592" s="237"/>
      <c r="P1592" s="237"/>
      <c r="Q1592" s="237"/>
      <c r="R1592" s="237"/>
      <c r="S1592" s="237"/>
      <c r="T1592" s="238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T1592" s="239" t="s">
        <v>150</v>
      </c>
      <c r="AU1592" s="239" t="s">
        <v>148</v>
      </c>
      <c r="AV1592" s="13" t="s">
        <v>81</v>
      </c>
      <c r="AW1592" s="13" t="s">
        <v>30</v>
      </c>
      <c r="AX1592" s="13" t="s">
        <v>73</v>
      </c>
      <c r="AY1592" s="239" t="s">
        <v>140</v>
      </c>
    </row>
    <row r="1593" s="14" customFormat="1">
      <c r="A1593" s="14"/>
      <c r="B1593" s="240"/>
      <c r="C1593" s="241"/>
      <c r="D1593" s="231" t="s">
        <v>150</v>
      </c>
      <c r="E1593" s="242" t="s">
        <v>1</v>
      </c>
      <c r="F1593" s="243" t="s">
        <v>257</v>
      </c>
      <c r="G1593" s="241"/>
      <c r="H1593" s="244">
        <v>8.4420000000000002</v>
      </c>
      <c r="I1593" s="245"/>
      <c r="J1593" s="241"/>
      <c r="K1593" s="241"/>
      <c r="L1593" s="246"/>
      <c r="M1593" s="247"/>
      <c r="N1593" s="248"/>
      <c r="O1593" s="248"/>
      <c r="P1593" s="248"/>
      <c r="Q1593" s="248"/>
      <c r="R1593" s="248"/>
      <c r="S1593" s="248"/>
      <c r="T1593" s="249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T1593" s="250" t="s">
        <v>150</v>
      </c>
      <c r="AU1593" s="250" t="s">
        <v>148</v>
      </c>
      <c r="AV1593" s="14" t="s">
        <v>148</v>
      </c>
      <c r="AW1593" s="14" t="s">
        <v>30</v>
      </c>
      <c r="AX1593" s="14" t="s">
        <v>73</v>
      </c>
      <c r="AY1593" s="250" t="s">
        <v>140</v>
      </c>
    </row>
    <row r="1594" s="13" customFormat="1">
      <c r="A1594" s="13"/>
      <c r="B1594" s="229"/>
      <c r="C1594" s="230"/>
      <c r="D1594" s="231" t="s">
        <v>150</v>
      </c>
      <c r="E1594" s="232" t="s">
        <v>1</v>
      </c>
      <c r="F1594" s="233" t="s">
        <v>258</v>
      </c>
      <c r="G1594" s="230"/>
      <c r="H1594" s="232" t="s">
        <v>1</v>
      </c>
      <c r="I1594" s="234"/>
      <c r="J1594" s="230"/>
      <c r="K1594" s="230"/>
      <c r="L1594" s="235"/>
      <c r="M1594" s="236"/>
      <c r="N1594" s="237"/>
      <c r="O1594" s="237"/>
      <c r="P1594" s="237"/>
      <c r="Q1594" s="237"/>
      <c r="R1594" s="237"/>
      <c r="S1594" s="237"/>
      <c r="T1594" s="238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T1594" s="239" t="s">
        <v>150</v>
      </c>
      <c r="AU1594" s="239" t="s">
        <v>148</v>
      </c>
      <c r="AV1594" s="13" t="s">
        <v>81</v>
      </c>
      <c r="AW1594" s="13" t="s">
        <v>30</v>
      </c>
      <c r="AX1594" s="13" t="s">
        <v>73</v>
      </c>
      <c r="AY1594" s="239" t="s">
        <v>140</v>
      </c>
    </row>
    <row r="1595" s="14" customFormat="1">
      <c r="A1595" s="14"/>
      <c r="B1595" s="240"/>
      <c r="C1595" s="241"/>
      <c r="D1595" s="231" t="s">
        <v>150</v>
      </c>
      <c r="E1595" s="242" t="s">
        <v>1</v>
      </c>
      <c r="F1595" s="243" t="s">
        <v>259</v>
      </c>
      <c r="G1595" s="241"/>
      <c r="H1595" s="244">
        <v>14.885999999999999</v>
      </c>
      <c r="I1595" s="245"/>
      <c r="J1595" s="241"/>
      <c r="K1595" s="241"/>
      <c r="L1595" s="246"/>
      <c r="M1595" s="247"/>
      <c r="N1595" s="248"/>
      <c r="O1595" s="248"/>
      <c r="P1595" s="248"/>
      <c r="Q1595" s="248"/>
      <c r="R1595" s="248"/>
      <c r="S1595" s="248"/>
      <c r="T1595" s="249"/>
      <c r="U1595" s="14"/>
      <c r="V1595" s="14"/>
      <c r="W1595" s="14"/>
      <c r="X1595" s="14"/>
      <c r="Y1595" s="14"/>
      <c r="Z1595" s="14"/>
      <c r="AA1595" s="14"/>
      <c r="AB1595" s="14"/>
      <c r="AC1595" s="14"/>
      <c r="AD1595" s="14"/>
      <c r="AE1595" s="14"/>
      <c r="AT1595" s="250" t="s">
        <v>150</v>
      </c>
      <c r="AU1595" s="250" t="s">
        <v>148</v>
      </c>
      <c r="AV1595" s="14" t="s">
        <v>148</v>
      </c>
      <c r="AW1595" s="14" t="s">
        <v>30</v>
      </c>
      <c r="AX1595" s="14" t="s">
        <v>73</v>
      </c>
      <c r="AY1595" s="250" t="s">
        <v>140</v>
      </c>
    </row>
    <row r="1596" s="13" customFormat="1">
      <c r="A1596" s="13"/>
      <c r="B1596" s="229"/>
      <c r="C1596" s="230"/>
      <c r="D1596" s="231" t="s">
        <v>150</v>
      </c>
      <c r="E1596" s="232" t="s">
        <v>1</v>
      </c>
      <c r="F1596" s="233" t="s">
        <v>221</v>
      </c>
      <c r="G1596" s="230"/>
      <c r="H1596" s="232" t="s">
        <v>1</v>
      </c>
      <c r="I1596" s="234"/>
      <c r="J1596" s="230"/>
      <c r="K1596" s="230"/>
      <c r="L1596" s="235"/>
      <c r="M1596" s="236"/>
      <c r="N1596" s="237"/>
      <c r="O1596" s="237"/>
      <c r="P1596" s="237"/>
      <c r="Q1596" s="237"/>
      <c r="R1596" s="237"/>
      <c r="S1596" s="237"/>
      <c r="T1596" s="238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T1596" s="239" t="s">
        <v>150</v>
      </c>
      <c r="AU1596" s="239" t="s">
        <v>148</v>
      </c>
      <c r="AV1596" s="13" t="s">
        <v>81</v>
      </c>
      <c r="AW1596" s="13" t="s">
        <v>30</v>
      </c>
      <c r="AX1596" s="13" t="s">
        <v>73</v>
      </c>
      <c r="AY1596" s="239" t="s">
        <v>140</v>
      </c>
    </row>
    <row r="1597" s="14" customFormat="1">
      <c r="A1597" s="14"/>
      <c r="B1597" s="240"/>
      <c r="C1597" s="241"/>
      <c r="D1597" s="231" t="s">
        <v>150</v>
      </c>
      <c r="E1597" s="242" t="s">
        <v>1</v>
      </c>
      <c r="F1597" s="243" t="s">
        <v>260</v>
      </c>
      <c r="G1597" s="241"/>
      <c r="H1597" s="244">
        <v>21.079999999999998</v>
      </c>
      <c r="I1597" s="245"/>
      <c r="J1597" s="241"/>
      <c r="K1597" s="241"/>
      <c r="L1597" s="246"/>
      <c r="M1597" s="247"/>
      <c r="N1597" s="248"/>
      <c r="O1597" s="248"/>
      <c r="P1597" s="248"/>
      <c r="Q1597" s="248"/>
      <c r="R1597" s="248"/>
      <c r="S1597" s="248"/>
      <c r="T1597" s="249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T1597" s="250" t="s">
        <v>150</v>
      </c>
      <c r="AU1597" s="250" t="s">
        <v>148</v>
      </c>
      <c r="AV1597" s="14" t="s">
        <v>148</v>
      </c>
      <c r="AW1597" s="14" t="s">
        <v>30</v>
      </c>
      <c r="AX1597" s="14" t="s">
        <v>73</v>
      </c>
      <c r="AY1597" s="250" t="s">
        <v>140</v>
      </c>
    </row>
    <row r="1598" s="13" customFormat="1">
      <c r="A1598" s="13"/>
      <c r="B1598" s="229"/>
      <c r="C1598" s="230"/>
      <c r="D1598" s="231" t="s">
        <v>150</v>
      </c>
      <c r="E1598" s="232" t="s">
        <v>1</v>
      </c>
      <c r="F1598" s="233" t="s">
        <v>223</v>
      </c>
      <c r="G1598" s="230"/>
      <c r="H1598" s="232" t="s">
        <v>1</v>
      </c>
      <c r="I1598" s="234"/>
      <c r="J1598" s="230"/>
      <c r="K1598" s="230"/>
      <c r="L1598" s="235"/>
      <c r="M1598" s="236"/>
      <c r="N1598" s="237"/>
      <c r="O1598" s="237"/>
      <c r="P1598" s="237"/>
      <c r="Q1598" s="237"/>
      <c r="R1598" s="237"/>
      <c r="S1598" s="237"/>
      <c r="T1598" s="238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T1598" s="239" t="s">
        <v>150</v>
      </c>
      <c r="AU1598" s="239" t="s">
        <v>148</v>
      </c>
      <c r="AV1598" s="13" t="s">
        <v>81</v>
      </c>
      <c r="AW1598" s="13" t="s">
        <v>30</v>
      </c>
      <c r="AX1598" s="13" t="s">
        <v>73</v>
      </c>
      <c r="AY1598" s="239" t="s">
        <v>140</v>
      </c>
    </row>
    <row r="1599" s="14" customFormat="1">
      <c r="A1599" s="14"/>
      <c r="B1599" s="240"/>
      <c r="C1599" s="241"/>
      <c r="D1599" s="231" t="s">
        <v>150</v>
      </c>
      <c r="E1599" s="242" t="s">
        <v>1</v>
      </c>
      <c r="F1599" s="243" t="s">
        <v>261</v>
      </c>
      <c r="G1599" s="241"/>
      <c r="H1599" s="244">
        <v>30.152000000000001</v>
      </c>
      <c r="I1599" s="245"/>
      <c r="J1599" s="241"/>
      <c r="K1599" s="241"/>
      <c r="L1599" s="246"/>
      <c r="M1599" s="247"/>
      <c r="N1599" s="248"/>
      <c r="O1599" s="248"/>
      <c r="P1599" s="248"/>
      <c r="Q1599" s="248"/>
      <c r="R1599" s="248"/>
      <c r="S1599" s="248"/>
      <c r="T1599" s="249"/>
      <c r="U1599" s="14"/>
      <c r="V1599" s="14"/>
      <c r="W1599" s="14"/>
      <c r="X1599" s="14"/>
      <c r="Y1599" s="14"/>
      <c r="Z1599" s="14"/>
      <c r="AA1599" s="14"/>
      <c r="AB1599" s="14"/>
      <c r="AC1599" s="14"/>
      <c r="AD1599" s="14"/>
      <c r="AE1599" s="14"/>
      <c r="AT1599" s="250" t="s">
        <v>150</v>
      </c>
      <c r="AU1599" s="250" t="s">
        <v>148</v>
      </c>
      <c r="AV1599" s="14" t="s">
        <v>148</v>
      </c>
      <c r="AW1599" s="14" t="s">
        <v>30</v>
      </c>
      <c r="AX1599" s="14" t="s">
        <v>73</v>
      </c>
      <c r="AY1599" s="250" t="s">
        <v>140</v>
      </c>
    </row>
    <row r="1600" s="13" customFormat="1">
      <c r="A1600" s="13"/>
      <c r="B1600" s="229"/>
      <c r="C1600" s="230"/>
      <c r="D1600" s="231" t="s">
        <v>150</v>
      </c>
      <c r="E1600" s="232" t="s">
        <v>1</v>
      </c>
      <c r="F1600" s="233" t="s">
        <v>262</v>
      </c>
      <c r="G1600" s="230"/>
      <c r="H1600" s="232" t="s">
        <v>1</v>
      </c>
      <c r="I1600" s="234"/>
      <c r="J1600" s="230"/>
      <c r="K1600" s="230"/>
      <c r="L1600" s="235"/>
      <c r="M1600" s="236"/>
      <c r="N1600" s="237"/>
      <c r="O1600" s="237"/>
      <c r="P1600" s="237"/>
      <c r="Q1600" s="237"/>
      <c r="R1600" s="237"/>
      <c r="S1600" s="237"/>
      <c r="T1600" s="238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T1600" s="239" t="s">
        <v>150</v>
      </c>
      <c r="AU1600" s="239" t="s">
        <v>148</v>
      </c>
      <c r="AV1600" s="13" t="s">
        <v>81</v>
      </c>
      <c r="AW1600" s="13" t="s">
        <v>30</v>
      </c>
      <c r="AX1600" s="13" t="s">
        <v>73</v>
      </c>
      <c r="AY1600" s="239" t="s">
        <v>140</v>
      </c>
    </row>
    <row r="1601" s="14" customFormat="1">
      <c r="A1601" s="14"/>
      <c r="B1601" s="240"/>
      <c r="C1601" s="241"/>
      <c r="D1601" s="231" t="s">
        <v>150</v>
      </c>
      <c r="E1601" s="242" t="s">
        <v>1</v>
      </c>
      <c r="F1601" s="243" t="s">
        <v>263</v>
      </c>
      <c r="G1601" s="241"/>
      <c r="H1601" s="244">
        <v>36.704999999999998</v>
      </c>
      <c r="I1601" s="245"/>
      <c r="J1601" s="241"/>
      <c r="K1601" s="241"/>
      <c r="L1601" s="246"/>
      <c r="M1601" s="247"/>
      <c r="N1601" s="248"/>
      <c r="O1601" s="248"/>
      <c r="P1601" s="248"/>
      <c r="Q1601" s="248"/>
      <c r="R1601" s="248"/>
      <c r="S1601" s="248"/>
      <c r="T1601" s="249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T1601" s="250" t="s">
        <v>150</v>
      </c>
      <c r="AU1601" s="250" t="s">
        <v>148</v>
      </c>
      <c r="AV1601" s="14" t="s">
        <v>148</v>
      </c>
      <c r="AW1601" s="14" t="s">
        <v>30</v>
      </c>
      <c r="AX1601" s="14" t="s">
        <v>73</v>
      </c>
      <c r="AY1601" s="250" t="s">
        <v>140</v>
      </c>
    </row>
    <row r="1602" s="13" customFormat="1">
      <c r="A1602" s="13"/>
      <c r="B1602" s="229"/>
      <c r="C1602" s="230"/>
      <c r="D1602" s="231" t="s">
        <v>150</v>
      </c>
      <c r="E1602" s="232" t="s">
        <v>1</v>
      </c>
      <c r="F1602" s="233" t="s">
        <v>264</v>
      </c>
      <c r="G1602" s="230"/>
      <c r="H1602" s="232" t="s">
        <v>1</v>
      </c>
      <c r="I1602" s="234"/>
      <c r="J1602" s="230"/>
      <c r="K1602" s="230"/>
      <c r="L1602" s="235"/>
      <c r="M1602" s="236"/>
      <c r="N1602" s="237"/>
      <c r="O1602" s="237"/>
      <c r="P1602" s="237"/>
      <c r="Q1602" s="237"/>
      <c r="R1602" s="237"/>
      <c r="S1602" s="237"/>
      <c r="T1602" s="238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39" t="s">
        <v>150</v>
      </c>
      <c r="AU1602" s="239" t="s">
        <v>148</v>
      </c>
      <c r="AV1602" s="13" t="s">
        <v>81</v>
      </c>
      <c r="AW1602" s="13" t="s">
        <v>30</v>
      </c>
      <c r="AX1602" s="13" t="s">
        <v>73</v>
      </c>
      <c r="AY1602" s="239" t="s">
        <v>140</v>
      </c>
    </row>
    <row r="1603" s="13" customFormat="1">
      <c r="A1603" s="13"/>
      <c r="B1603" s="229"/>
      <c r="C1603" s="230"/>
      <c r="D1603" s="231" t="s">
        <v>150</v>
      </c>
      <c r="E1603" s="232" t="s">
        <v>1</v>
      </c>
      <c r="F1603" s="233" t="s">
        <v>265</v>
      </c>
      <c r="G1603" s="230"/>
      <c r="H1603" s="232" t="s">
        <v>1</v>
      </c>
      <c r="I1603" s="234"/>
      <c r="J1603" s="230"/>
      <c r="K1603" s="230"/>
      <c r="L1603" s="235"/>
      <c r="M1603" s="236"/>
      <c r="N1603" s="237"/>
      <c r="O1603" s="237"/>
      <c r="P1603" s="237"/>
      <c r="Q1603" s="237"/>
      <c r="R1603" s="237"/>
      <c r="S1603" s="237"/>
      <c r="T1603" s="238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T1603" s="239" t="s">
        <v>150</v>
      </c>
      <c r="AU1603" s="239" t="s">
        <v>148</v>
      </c>
      <c r="AV1603" s="13" t="s">
        <v>81</v>
      </c>
      <c r="AW1603" s="13" t="s">
        <v>30</v>
      </c>
      <c r="AX1603" s="13" t="s">
        <v>73</v>
      </c>
      <c r="AY1603" s="239" t="s">
        <v>140</v>
      </c>
    </row>
    <row r="1604" s="14" customFormat="1">
      <c r="A1604" s="14"/>
      <c r="B1604" s="240"/>
      <c r="C1604" s="241"/>
      <c r="D1604" s="231" t="s">
        <v>150</v>
      </c>
      <c r="E1604" s="242" t="s">
        <v>1</v>
      </c>
      <c r="F1604" s="243" t="s">
        <v>266</v>
      </c>
      <c r="G1604" s="241"/>
      <c r="H1604" s="244">
        <v>-11.348000000000001</v>
      </c>
      <c r="I1604" s="245"/>
      <c r="J1604" s="241"/>
      <c r="K1604" s="241"/>
      <c r="L1604" s="246"/>
      <c r="M1604" s="247"/>
      <c r="N1604" s="248"/>
      <c r="O1604" s="248"/>
      <c r="P1604" s="248"/>
      <c r="Q1604" s="248"/>
      <c r="R1604" s="248"/>
      <c r="S1604" s="248"/>
      <c r="T1604" s="249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50" t="s">
        <v>150</v>
      </c>
      <c r="AU1604" s="250" t="s">
        <v>148</v>
      </c>
      <c r="AV1604" s="14" t="s">
        <v>148</v>
      </c>
      <c r="AW1604" s="14" t="s">
        <v>30</v>
      </c>
      <c r="AX1604" s="14" t="s">
        <v>73</v>
      </c>
      <c r="AY1604" s="250" t="s">
        <v>140</v>
      </c>
    </row>
    <row r="1605" s="14" customFormat="1">
      <c r="A1605" s="14"/>
      <c r="B1605" s="240"/>
      <c r="C1605" s="241"/>
      <c r="D1605" s="231" t="s">
        <v>150</v>
      </c>
      <c r="E1605" s="242" t="s">
        <v>1</v>
      </c>
      <c r="F1605" s="243" t="s">
        <v>267</v>
      </c>
      <c r="G1605" s="241"/>
      <c r="H1605" s="244">
        <v>-6.3040000000000003</v>
      </c>
      <c r="I1605" s="245"/>
      <c r="J1605" s="241"/>
      <c r="K1605" s="241"/>
      <c r="L1605" s="246"/>
      <c r="M1605" s="247"/>
      <c r="N1605" s="248"/>
      <c r="O1605" s="248"/>
      <c r="P1605" s="248"/>
      <c r="Q1605" s="248"/>
      <c r="R1605" s="248"/>
      <c r="S1605" s="248"/>
      <c r="T1605" s="249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T1605" s="250" t="s">
        <v>150</v>
      </c>
      <c r="AU1605" s="250" t="s">
        <v>148</v>
      </c>
      <c r="AV1605" s="14" t="s">
        <v>148</v>
      </c>
      <c r="AW1605" s="14" t="s">
        <v>30</v>
      </c>
      <c r="AX1605" s="14" t="s">
        <v>73</v>
      </c>
      <c r="AY1605" s="250" t="s">
        <v>140</v>
      </c>
    </row>
    <row r="1606" s="15" customFormat="1">
      <c r="A1606" s="15"/>
      <c r="B1606" s="251"/>
      <c r="C1606" s="252"/>
      <c r="D1606" s="231" t="s">
        <v>150</v>
      </c>
      <c r="E1606" s="253" t="s">
        <v>1</v>
      </c>
      <c r="F1606" s="254" t="s">
        <v>153</v>
      </c>
      <c r="G1606" s="252"/>
      <c r="H1606" s="255">
        <v>163.29799999999997</v>
      </c>
      <c r="I1606" s="256"/>
      <c r="J1606" s="252"/>
      <c r="K1606" s="252"/>
      <c r="L1606" s="257"/>
      <c r="M1606" s="258"/>
      <c r="N1606" s="259"/>
      <c r="O1606" s="259"/>
      <c r="P1606" s="259"/>
      <c r="Q1606" s="259"/>
      <c r="R1606" s="259"/>
      <c r="S1606" s="259"/>
      <c r="T1606" s="260"/>
      <c r="U1606" s="15"/>
      <c r="V1606" s="15"/>
      <c r="W1606" s="15"/>
      <c r="X1606" s="15"/>
      <c r="Y1606" s="15"/>
      <c r="Z1606" s="15"/>
      <c r="AA1606" s="15"/>
      <c r="AB1606" s="15"/>
      <c r="AC1606" s="15"/>
      <c r="AD1606" s="15"/>
      <c r="AE1606" s="15"/>
      <c r="AT1606" s="261" t="s">
        <v>150</v>
      </c>
      <c r="AU1606" s="261" t="s">
        <v>148</v>
      </c>
      <c r="AV1606" s="15" t="s">
        <v>147</v>
      </c>
      <c r="AW1606" s="15" t="s">
        <v>30</v>
      </c>
      <c r="AX1606" s="15" t="s">
        <v>81</v>
      </c>
      <c r="AY1606" s="261" t="s">
        <v>140</v>
      </c>
    </row>
    <row r="1607" s="2" customFormat="1" ht="16.5" customHeight="1">
      <c r="A1607" s="38"/>
      <c r="B1607" s="39"/>
      <c r="C1607" s="215" t="s">
        <v>1882</v>
      </c>
      <c r="D1607" s="215" t="s">
        <v>143</v>
      </c>
      <c r="E1607" s="216" t="s">
        <v>1883</v>
      </c>
      <c r="F1607" s="217" t="s">
        <v>1884</v>
      </c>
      <c r="G1607" s="218" t="s">
        <v>168</v>
      </c>
      <c r="H1607" s="219">
        <v>38.825000000000003</v>
      </c>
      <c r="I1607" s="220"/>
      <c r="J1607" s="221">
        <f>ROUND(I1607*H1607,2)</f>
        <v>0</v>
      </c>
      <c r="K1607" s="222"/>
      <c r="L1607" s="44"/>
      <c r="M1607" s="223" t="s">
        <v>1</v>
      </c>
      <c r="N1607" s="224" t="s">
        <v>39</v>
      </c>
      <c r="O1607" s="91"/>
      <c r="P1607" s="225">
        <f>O1607*H1607</f>
        <v>0</v>
      </c>
      <c r="Q1607" s="225">
        <v>0.001</v>
      </c>
      <c r="R1607" s="225">
        <f>Q1607*H1607</f>
        <v>0.038825000000000005</v>
      </c>
      <c r="S1607" s="225">
        <v>0.00031</v>
      </c>
      <c r="T1607" s="226">
        <f>S1607*H1607</f>
        <v>0.012035750000000001</v>
      </c>
      <c r="U1607" s="38"/>
      <c r="V1607" s="38"/>
      <c r="W1607" s="38"/>
      <c r="X1607" s="38"/>
      <c r="Y1607" s="38"/>
      <c r="Z1607" s="38"/>
      <c r="AA1607" s="38"/>
      <c r="AB1607" s="38"/>
      <c r="AC1607" s="38"/>
      <c r="AD1607" s="38"/>
      <c r="AE1607" s="38"/>
      <c r="AR1607" s="227" t="s">
        <v>447</v>
      </c>
      <c r="AT1607" s="227" t="s">
        <v>143</v>
      </c>
      <c r="AU1607" s="227" t="s">
        <v>148</v>
      </c>
      <c r="AY1607" s="17" t="s">
        <v>140</v>
      </c>
      <c r="BE1607" s="228">
        <f>IF(N1607="základní",J1607,0)</f>
        <v>0</v>
      </c>
      <c r="BF1607" s="228">
        <f>IF(N1607="snížená",J1607,0)</f>
        <v>0</v>
      </c>
      <c r="BG1607" s="228">
        <f>IF(N1607="zákl. přenesená",J1607,0)</f>
        <v>0</v>
      </c>
      <c r="BH1607" s="228">
        <f>IF(N1607="sníž. přenesená",J1607,0)</f>
        <v>0</v>
      </c>
      <c r="BI1607" s="228">
        <f>IF(N1607="nulová",J1607,0)</f>
        <v>0</v>
      </c>
      <c r="BJ1607" s="17" t="s">
        <v>148</v>
      </c>
      <c r="BK1607" s="228">
        <f>ROUND(I1607*H1607,2)</f>
        <v>0</v>
      </c>
      <c r="BL1607" s="17" t="s">
        <v>447</v>
      </c>
      <c r="BM1607" s="227" t="s">
        <v>1885</v>
      </c>
    </row>
    <row r="1608" s="13" customFormat="1">
      <c r="A1608" s="13"/>
      <c r="B1608" s="229"/>
      <c r="C1608" s="230"/>
      <c r="D1608" s="231" t="s">
        <v>150</v>
      </c>
      <c r="E1608" s="232" t="s">
        <v>1</v>
      </c>
      <c r="F1608" s="233" t="s">
        <v>1875</v>
      </c>
      <c r="G1608" s="230"/>
      <c r="H1608" s="232" t="s">
        <v>1</v>
      </c>
      <c r="I1608" s="234"/>
      <c r="J1608" s="230"/>
      <c r="K1608" s="230"/>
      <c r="L1608" s="235"/>
      <c r="M1608" s="236"/>
      <c r="N1608" s="237"/>
      <c r="O1608" s="237"/>
      <c r="P1608" s="237"/>
      <c r="Q1608" s="237"/>
      <c r="R1608" s="237"/>
      <c r="S1608" s="237"/>
      <c r="T1608" s="238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T1608" s="239" t="s">
        <v>150</v>
      </c>
      <c r="AU1608" s="239" t="s">
        <v>148</v>
      </c>
      <c r="AV1608" s="13" t="s">
        <v>81</v>
      </c>
      <c r="AW1608" s="13" t="s">
        <v>30</v>
      </c>
      <c r="AX1608" s="13" t="s">
        <v>73</v>
      </c>
      <c r="AY1608" s="239" t="s">
        <v>140</v>
      </c>
    </row>
    <row r="1609" s="13" customFormat="1">
      <c r="A1609" s="13"/>
      <c r="B1609" s="229"/>
      <c r="C1609" s="230"/>
      <c r="D1609" s="231" t="s">
        <v>150</v>
      </c>
      <c r="E1609" s="232" t="s">
        <v>1</v>
      </c>
      <c r="F1609" s="233" t="s">
        <v>215</v>
      </c>
      <c r="G1609" s="230"/>
      <c r="H1609" s="232" t="s">
        <v>1</v>
      </c>
      <c r="I1609" s="234"/>
      <c r="J1609" s="230"/>
      <c r="K1609" s="230"/>
      <c r="L1609" s="235"/>
      <c r="M1609" s="236"/>
      <c r="N1609" s="237"/>
      <c r="O1609" s="237"/>
      <c r="P1609" s="237"/>
      <c r="Q1609" s="237"/>
      <c r="R1609" s="237"/>
      <c r="S1609" s="237"/>
      <c r="T1609" s="238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T1609" s="239" t="s">
        <v>150</v>
      </c>
      <c r="AU1609" s="239" t="s">
        <v>148</v>
      </c>
      <c r="AV1609" s="13" t="s">
        <v>81</v>
      </c>
      <c r="AW1609" s="13" t="s">
        <v>30</v>
      </c>
      <c r="AX1609" s="13" t="s">
        <v>73</v>
      </c>
      <c r="AY1609" s="239" t="s">
        <v>140</v>
      </c>
    </row>
    <row r="1610" s="14" customFormat="1">
      <c r="A1610" s="14"/>
      <c r="B1610" s="240"/>
      <c r="C1610" s="241"/>
      <c r="D1610" s="231" t="s">
        <v>150</v>
      </c>
      <c r="E1610" s="242" t="s">
        <v>1</v>
      </c>
      <c r="F1610" s="243" t="s">
        <v>216</v>
      </c>
      <c r="G1610" s="241"/>
      <c r="H1610" s="244">
        <v>7.2690000000000001</v>
      </c>
      <c r="I1610" s="245"/>
      <c r="J1610" s="241"/>
      <c r="K1610" s="241"/>
      <c r="L1610" s="246"/>
      <c r="M1610" s="247"/>
      <c r="N1610" s="248"/>
      <c r="O1610" s="248"/>
      <c r="P1610" s="248"/>
      <c r="Q1610" s="248"/>
      <c r="R1610" s="248"/>
      <c r="S1610" s="248"/>
      <c r="T1610" s="249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T1610" s="250" t="s">
        <v>150</v>
      </c>
      <c r="AU1610" s="250" t="s">
        <v>148</v>
      </c>
      <c r="AV1610" s="14" t="s">
        <v>148</v>
      </c>
      <c r="AW1610" s="14" t="s">
        <v>30</v>
      </c>
      <c r="AX1610" s="14" t="s">
        <v>73</v>
      </c>
      <c r="AY1610" s="250" t="s">
        <v>140</v>
      </c>
    </row>
    <row r="1611" s="13" customFormat="1">
      <c r="A1611" s="13"/>
      <c r="B1611" s="229"/>
      <c r="C1611" s="230"/>
      <c r="D1611" s="231" t="s">
        <v>150</v>
      </c>
      <c r="E1611" s="232" t="s">
        <v>1</v>
      </c>
      <c r="F1611" s="233" t="s">
        <v>221</v>
      </c>
      <c r="G1611" s="230"/>
      <c r="H1611" s="232" t="s">
        <v>1</v>
      </c>
      <c r="I1611" s="234"/>
      <c r="J1611" s="230"/>
      <c r="K1611" s="230"/>
      <c r="L1611" s="235"/>
      <c r="M1611" s="236"/>
      <c r="N1611" s="237"/>
      <c r="O1611" s="237"/>
      <c r="P1611" s="237"/>
      <c r="Q1611" s="237"/>
      <c r="R1611" s="237"/>
      <c r="S1611" s="237"/>
      <c r="T1611" s="238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39" t="s">
        <v>150</v>
      </c>
      <c r="AU1611" s="239" t="s">
        <v>148</v>
      </c>
      <c r="AV1611" s="13" t="s">
        <v>81</v>
      </c>
      <c r="AW1611" s="13" t="s">
        <v>30</v>
      </c>
      <c r="AX1611" s="13" t="s">
        <v>73</v>
      </c>
      <c r="AY1611" s="239" t="s">
        <v>140</v>
      </c>
    </row>
    <row r="1612" s="14" customFormat="1">
      <c r="A1612" s="14"/>
      <c r="B1612" s="240"/>
      <c r="C1612" s="241"/>
      <c r="D1612" s="231" t="s">
        <v>150</v>
      </c>
      <c r="E1612" s="242" t="s">
        <v>1</v>
      </c>
      <c r="F1612" s="243" t="s">
        <v>222</v>
      </c>
      <c r="G1612" s="241"/>
      <c r="H1612" s="244">
        <v>4.8360000000000003</v>
      </c>
      <c r="I1612" s="245"/>
      <c r="J1612" s="241"/>
      <c r="K1612" s="241"/>
      <c r="L1612" s="246"/>
      <c r="M1612" s="247"/>
      <c r="N1612" s="248"/>
      <c r="O1612" s="248"/>
      <c r="P1612" s="248"/>
      <c r="Q1612" s="248"/>
      <c r="R1612" s="248"/>
      <c r="S1612" s="248"/>
      <c r="T1612" s="249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T1612" s="250" t="s">
        <v>150</v>
      </c>
      <c r="AU1612" s="250" t="s">
        <v>148</v>
      </c>
      <c r="AV1612" s="14" t="s">
        <v>148</v>
      </c>
      <c r="AW1612" s="14" t="s">
        <v>30</v>
      </c>
      <c r="AX1612" s="14" t="s">
        <v>73</v>
      </c>
      <c r="AY1612" s="250" t="s">
        <v>140</v>
      </c>
    </row>
    <row r="1613" s="13" customFormat="1">
      <c r="A1613" s="13"/>
      <c r="B1613" s="229"/>
      <c r="C1613" s="230"/>
      <c r="D1613" s="231" t="s">
        <v>150</v>
      </c>
      <c r="E1613" s="232" t="s">
        <v>1</v>
      </c>
      <c r="F1613" s="233" t="s">
        <v>223</v>
      </c>
      <c r="G1613" s="230"/>
      <c r="H1613" s="232" t="s">
        <v>1</v>
      </c>
      <c r="I1613" s="234"/>
      <c r="J1613" s="230"/>
      <c r="K1613" s="230"/>
      <c r="L1613" s="235"/>
      <c r="M1613" s="236"/>
      <c r="N1613" s="237"/>
      <c r="O1613" s="237"/>
      <c r="P1613" s="237"/>
      <c r="Q1613" s="237"/>
      <c r="R1613" s="237"/>
      <c r="S1613" s="237"/>
      <c r="T1613" s="238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39" t="s">
        <v>150</v>
      </c>
      <c r="AU1613" s="239" t="s">
        <v>148</v>
      </c>
      <c r="AV1613" s="13" t="s">
        <v>81</v>
      </c>
      <c r="AW1613" s="13" t="s">
        <v>30</v>
      </c>
      <c r="AX1613" s="13" t="s">
        <v>73</v>
      </c>
      <c r="AY1613" s="239" t="s">
        <v>140</v>
      </c>
    </row>
    <row r="1614" s="14" customFormat="1">
      <c r="A1614" s="14"/>
      <c r="B1614" s="240"/>
      <c r="C1614" s="241"/>
      <c r="D1614" s="231" t="s">
        <v>150</v>
      </c>
      <c r="E1614" s="242" t="s">
        <v>1</v>
      </c>
      <c r="F1614" s="243" t="s">
        <v>224</v>
      </c>
      <c r="G1614" s="241"/>
      <c r="H1614" s="244">
        <v>10.307</v>
      </c>
      <c r="I1614" s="245"/>
      <c r="J1614" s="241"/>
      <c r="K1614" s="241"/>
      <c r="L1614" s="246"/>
      <c r="M1614" s="247"/>
      <c r="N1614" s="248"/>
      <c r="O1614" s="248"/>
      <c r="P1614" s="248"/>
      <c r="Q1614" s="248"/>
      <c r="R1614" s="248"/>
      <c r="S1614" s="248"/>
      <c r="T1614" s="249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50" t="s">
        <v>150</v>
      </c>
      <c r="AU1614" s="250" t="s">
        <v>148</v>
      </c>
      <c r="AV1614" s="14" t="s">
        <v>148</v>
      </c>
      <c r="AW1614" s="14" t="s">
        <v>30</v>
      </c>
      <c r="AX1614" s="14" t="s">
        <v>73</v>
      </c>
      <c r="AY1614" s="250" t="s">
        <v>140</v>
      </c>
    </row>
    <row r="1615" s="13" customFormat="1">
      <c r="A1615" s="13"/>
      <c r="B1615" s="229"/>
      <c r="C1615" s="230"/>
      <c r="D1615" s="231" t="s">
        <v>150</v>
      </c>
      <c r="E1615" s="232" t="s">
        <v>1</v>
      </c>
      <c r="F1615" s="233" t="s">
        <v>225</v>
      </c>
      <c r="G1615" s="230"/>
      <c r="H1615" s="232" t="s">
        <v>1</v>
      </c>
      <c r="I1615" s="234"/>
      <c r="J1615" s="230"/>
      <c r="K1615" s="230"/>
      <c r="L1615" s="235"/>
      <c r="M1615" s="236"/>
      <c r="N1615" s="237"/>
      <c r="O1615" s="237"/>
      <c r="P1615" s="237"/>
      <c r="Q1615" s="237"/>
      <c r="R1615" s="237"/>
      <c r="S1615" s="237"/>
      <c r="T1615" s="238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T1615" s="239" t="s">
        <v>150</v>
      </c>
      <c r="AU1615" s="239" t="s">
        <v>148</v>
      </c>
      <c r="AV1615" s="13" t="s">
        <v>81</v>
      </c>
      <c r="AW1615" s="13" t="s">
        <v>30</v>
      </c>
      <c r="AX1615" s="13" t="s">
        <v>73</v>
      </c>
      <c r="AY1615" s="239" t="s">
        <v>140</v>
      </c>
    </row>
    <row r="1616" s="14" customFormat="1">
      <c r="A1616" s="14"/>
      <c r="B1616" s="240"/>
      <c r="C1616" s="241"/>
      <c r="D1616" s="231" t="s">
        <v>150</v>
      </c>
      <c r="E1616" s="242" t="s">
        <v>1</v>
      </c>
      <c r="F1616" s="243" t="s">
        <v>226</v>
      </c>
      <c r="G1616" s="241"/>
      <c r="H1616" s="244">
        <v>16.413</v>
      </c>
      <c r="I1616" s="245"/>
      <c r="J1616" s="241"/>
      <c r="K1616" s="241"/>
      <c r="L1616" s="246"/>
      <c r="M1616" s="247"/>
      <c r="N1616" s="248"/>
      <c r="O1616" s="248"/>
      <c r="P1616" s="248"/>
      <c r="Q1616" s="248"/>
      <c r="R1616" s="248"/>
      <c r="S1616" s="248"/>
      <c r="T1616" s="249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T1616" s="250" t="s">
        <v>150</v>
      </c>
      <c r="AU1616" s="250" t="s">
        <v>148</v>
      </c>
      <c r="AV1616" s="14" t="s">
        <v>148</v>
      </c>
      <c r="AW1616" s="14" t="s">
        <v>30</v>
      </c>
      <c r="AX1616" s="14" t="s">
        <v>73</v>
      </c>
      <c r="AY1616" s="250" t="s">
        <v>140</v>
      </c>
    </row>
    <row r="1617" s="15" customFormat="1">
      <c r="A1617" s="15"/>
      <c r="B1617" s="251"/>
      <c r="C1617" s="252"/>
      <c r="D1617" s="231" t="s">
        <v>150</v>
      </c>
      <c r="E1617" s="253" t="s">
        <v>1</v>
      </c>
      <c r="F1617" s="254" t="s">
        <v>153</v>
      </c>
      <c r="G1617" s="252"/>
      <c r="H1617" s="255">
        <v>38.825000000000003</v>
      </c>
      <c r="I1617" s="256"/>
      <c r="J1617" s="252"/>
      <c r="K1617" s="252"/>
      <c r="L1617" s="257"/>
      <c r="M1617" s="258"/>
      <c r="N1617" s="259"/>
      <c r="O1617" s="259"/>
      <c r="P1617" s="259"/>
      <c r="Q1617" s="259"/>
      <c r="R1617" s="259"/>
      <c r="S1617" s="259"/>
      <c r="T1617" s="260"/>
      <c r="U1617" s="15"/>
      <c r="V1617" s="15"/>
      <c r="W1617" s="15"/>
      <c r="X1617" s="15"/>
      <c r="Y1617" s="15"/>
      <c r="Z1617" s="15"/>
      <c r="AA1617" s="15"/>
      <c r="AB1617" s="15"/>
      <c r="AC1617" s="15"/>
      <c r="AD1617" s="15"/>
      <c r="AE1617" s="15"/>
      <c r="AT1617" s="261" t="s">
        <v>150</v>
      </c>
      <c r="AU1617" s="261" t="s">
        <v>148</v>
      </c>
      <c r="AV1617" s="15" t="s">
        <v>147</v>
      </c>
      <c r="AW1617" s="15" t="s">
        <v>30</v>
      </c>
      <c r="AX1617" s="15" t="s">
        <v>81</v>
      </c>
      <c r="AY1617" s="261" t="s">
        <v>140</v>
      </c>
    </row>
    <row r="1618" s="2" customFormat="1" ht="24.15" customHeight="1">
      <c r="A1618" s="38"/>
      <c r="B1618" s="39"/>
      <c r="C1618" s="215" t="s">
        <v>1886</v>
      </c>
      <c r="D1618" s="215" t="s">
        <v>143</v>
      </c>
      <c r="E1618" s="216" t="s">
        <v>1887</v>
      </c>
      <c r="F1618" s="217" t="s">
        <v>1888</v>
      </c>
      <c r="G1618" s="218" t="s">
        <v>168</v>
      </c>
      <c r="H1618" s="219">
        <v>38.825000000000003</v>
      </c>
      <c r="I1618" s="220"/>
      <c r="J1618" s="221">
        <f>ROUND(I1618*H1618,2)</f>
        <v>0</v>
      </c>
      <c r="K1618" s="222"/>
      <c r="L1618" s="44"/>
      <c r="M1618" s="223" t="s">
        <v>1</v>
      </c>
      <c r="N1618" s="224" t="s">
        <v>39</v>
      </c>
      <c r="O1618" s="91"/>
      <c r="P1618" s="225">
        <f>O1618*H1618</f>
        <v>0</v>
      </c>
      <c r="Q1618" s="225">
        <v>0</v>
      </c>
      <c r="R1618" s="225">
        <f>Q1618*H1618</f>
        <v>0</v>
      </c>
      <c r="S1618" s="225">
        <v>0</v>
      </c>
      <c r="T1618" s="226">
        <f>S1618*H1618</f>
        <v>0</v>
      </c>
      <c r="U1618" s="38"/>
      <c r="V1618" s="38"/>
      <c r="W1618" s="38"/>
      <c r="X1618" s="38"/>
      <c r="Y1618" s="38"/>
      <c r="Z1618" s="38"/>
      <c r="AA1618" s="38"/>
      <c r="AB1618" s="38"/>
      <c r="AC1618" s="38"/>
      <c r="AD1618" s="38"/>
      <c r="AE1618" s="38"/>
      <c r="AR1618" s="227" t="s">
        <v>447</v>
      </c>
      <c r="AT1618" s="227" t="s">
        <v>143</v>
      </c>
      <c r="AU1618" s="227" t="s">
        <v>148</v>
      </c>
      <c r="AY1618" s="17" t="s">
        <v>140</v>
      </c>
      <c r="BE1618" s="228">
        <f>IF(N1618="základní",J1618,0)</f>
        <v>0</v>
      </c>
      <c r="BF1618" s="228">
        <f>IF(N1618="snížená",J1618,0)</f>
        <v>0</v>
      </c>
      <c r="BG1618" s="228">
        <f>IF(N1618="zákl. přenesená",J1618,0)</f>
        <v>0</v>
      </c>
      <c r="BH1618" s="228">
        <f>IF(N1618="sníž. přenesená",J1618,0)</f>
        <v>0</v>
      </c>
      <c r="BI1618" s="228">
        <f>IF(N1618="nulová",J1618,0)</f>
        <v>0</v>
      </c>
      <c r="BJ1618" s="17" t="s">
        <v>148</v>
      </c>
      <c r="BK1618" s="228">
        <f>ROUND(I1618*H1618,2)</f>
        <v>0</v>
      </c>
      <c r="BL1618" s="17" t="s">
        <v>447</v>
      </c>
      <c r="BM1618" s="227" t="s">
        <v>1889</v>
      </c>
    </row>
    <row r="1619" s="13" customFormat="1">
      <c r="A1619" s="13"/>
      <c r="B1619" s="229"/>
      <c r="C1619" s="230"/>
      <c r="D1619" s="231" t="s">
        <v>150</v>
      </c>
      <c r="E1619" s="232" t="s">
        <v>1</v>
      </c>
      <c r="F1619" s="233" t="s">
        <v>1875</v>
      </c>
      <c r="G1619" s="230"/>
      <c r="H1619" s="232" t="s">
        <v>1</v>
      </c>
      <c r="I1619" s="234"/>
      <c r="J1619" s="230"/>
      <c r="K1619" s="230"/>
      <c r="L1619" s="235"/>
      <c r="M1619" s="236"/>
      <c r="N1619" s="237"/>
      <c r="O1619" s="237"/>
      <c r="P1619" s="237"/>
      <c r="Q1619" s="237"/>
      <c r="R1619" s="237"/>
      <c r="S1619" s="237"/>
      <c r="T1619" s="238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T1619" s="239" t="s">
        <v>150</v>
      </c>
      <c r="AU1619" s="239" t="s">
        <v>148</v>
      </c>
      <c r="AV1619" s="13" t="s">
        <v>81</v>
      </c>
      <c r="AW1619" s="13" t="s">
        <v>30</v>
      </c>
      <c r="AX1619" s="13" t="s">
        <v>73</v>
      </c>
      <c r="AY1619" s="239" t="s">
        <v>140</v>
      </c>
    </row>
    <row r="1620" s="13" customFormat="1">
      <c r="A1620" s="13"/>
      <c r="B1620" s="229"/>
      <c r="C1620" s="230"/>
      <c r="D1620" s="231" t="s">
        <v>150</v>
      </c>
      <c r="E1620" s="232" t="s">
        <v>1</v>
      </c>
      <c r="F1620" s="233" t="s">
        <v>215</v>
      </c>
      <c r="G1620" s="230"/>
      <c r="H1620" s="232" t="s">
        <v>1</v>
      </c>
      <c r="I1620" s="234"/>
      <c r="J1620" s="230"/>
      <c r="K1620" s="230"/>
      <c r="L1620" s="235"/>
      <c r="M1620" s="236"/>
      <c r="N1620" s="237"/>
      <c r="O1620" s="237"/>
      <c r="P1620" s="237"/>
      <c r="Q1620" s="237"/>
      <c r="R1620" s="237"/>
      <c r="S1620" s="237"/>
      <c r="T1620" s="238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T1620" s="239" t="s">
        <v>150</v>
      </c>
      <c r="AU1620" s="239" t="s">
        <v>148</v>
      </c>
      <c r="AV1620" s="13" t="s">
        <v>81</v>
      </c>
      <c r="AW1620" s="13" t="s">
        <v>30</v>
      </c>
      <c r="AX1620" s="13" t="s">
        <v>73</v>
      </c>
      <c r="AY1620" s="239" t="s">
        <v>140</v>
      </c>
    </row>
    <row r="1621" s="14" customFormat="1">
      <c r="A1621" s="14"/>
      <c r="B1621" s="240"/>
      <c r="C1621" s="241"/>
      <c r="D1621" s="231" t="s">
        <v>150</v>
      </c>
      <c r="E1621" s="242" t="s">
        <v>1</v>
      </c>
      <c r="F1621" s="243" t="s">
        <v>216</v>
      </c>
      <c r="G1621" s="241"/>
      <c r="H1621" s="244">
        <v>7.2690000000000001</v>
      </c>
      <c r="I1621" s="245"/>
      <c r="J1621" s="241"/>
      <c r="K1621" s="241"/>
      <c r="L1621" s="246"/>
      <c r="M1621" s="247"/>
      <c r="N1621" s="248"/>
      <c r="O1621" s="248"/>
      <c r="P1621" s="248"/>
      <c r="Q1621" s="248"/>
      <c r="R1621" s="248"/>
      <c r="S1621" s="248"/>
      <c r="T1621" s="249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T1621" s="250" t="s">
        <v>150</v>
      </c>
      <c r="AU1621" s="250" t="s">
        <v>148</v>
      </c>
      <c r="AV1621" s="14" t="s">
        <v>148</v>
      </c>
      <c r="AW1621" s="14" t="s">
        <v>30</v>
      </c>
      <c r="AX1621" s="14" t="s">
        <v>73</v>
      </c>
      <c r="AY1621" s="250" t="s">
        <v>140</v>
      </c>
    </row>
    <row r="1622" s="13" customFormat="1">
      <c r="A1622" s="13"/>
      <c r="B1622" s="229"/>
      <c r="C1622" s="230"/>
      <c r="D1622" s="231" t="s">
        <v>150</v>
      </c>
      <c r="E1622" s="232" t="s">
        <v>1</v>
      </c>
      <c r="F1622" s="233" t="s">
        <v>221</v>
      </c>
      <c r="G1622" s="230"/>
      <c r="H1622" s="232" t="s">
        <v>1</v>
      </c>
      <c r="I1622" s="234"/>
      <c r="J1622" s="230"/>
      <c r="K1622" s="230"/>
      <c r="L1622" s="235"/>
      <c r="M1622" s="236"/>
      <c r="N1622" s="237"/>
      <c r="O1622" s="237"/>
      <c r="P1622" s="237"/>
      <c r="Q1622" s="237"/>
      <c r="R1622" s="237"/>
      <c r="S1622" s="237"/>
      <c r="T1622" s="238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239" t="s">
        <v>150</v>
      </c>
      <c r="AU1622" s="239" t="s">
        <v>148</v>
      </c>
      <c r="AV1622" s="13" t="s">
        <v>81</v>
      </c>
      <c r="AW1622" s="13" t="s">
        <v>30</v>
      </c>
      <c r="AX1622" s="13" t="s">
        <v>73</v>
      </c>
      <c r="AY1622" s="239" t="s">
        <v>140</v>
      </c>
    </row>
    <row r="1623" s="14" customFormat="1">
      <c r="A1623" s="14"/>
      <c r="B1623" s="240"/>
      <c r="C1623" s="241"/>
      <c r="D1623" s="231" t="s">
        <v>150</v>
      </c>
      <c r="E1623" s="242" t="s">
        <v>1</v>
      </c>
      <c r="F1623" s="243" t="s">
        <v>222</v>
      </c>
      <c r="G1623" s="241"/>
      <c r="H1623" s="244">
        <v>4.8360000000000003</v>
      </c>
      <c r="I1623" s="245"/>
      <c r="J1623" s="241"/>
      <c r="K1623" s="241"/>
      <c r="L1623" s="246"/>
      <c r="M1623" s="247"/>
      <c r="N1623" s="248"/>
      <c r="O1623" s="248"/>
      <c r="P1623" s="248"/>
      <c r="Q1623" s="248"/>
      <c r="R1623" s="248"/>
      <c r="S1623" s="248"/>
      <c r="T1623" s="249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50" t="s">
        <v>150</v>
      </c>
      <c r="AU1623" s="250" t="s">
        <v>148</v>
      </c>
      <c r="AV1623" s="14" t="s">
        <v>148</v>
      </c>
      <c r="AW1623" s="14" t="s">
        <v>30</v>
      </c>
      <c r="AX1623" s="14" t="s">
        <v>73</v>
      </c>
      <c r="AY1623" s="250" t="s">
        <v>140</v>
      </c>
    </row>
    <row r="1624" s="13" customFormat="1">
      <c r="A1624" s="13"/>
      <c r="B1624" s="229"/>
      <c r="C1624" s="230"/>
      <c r="D1624" s="231" t="s">
        <v>150</v>
      </c>
      <c r="E1624" s="232" t="s">
        <v>1</v>
      </c>
      <c r="F1624" s="233" t="s">
        <v>223</v>
      </c>
      <c r="G1624" s="230"/>
      <c r="H1624" s="232" t="s">
        <v>1</v>
      </c>
      <c r="I1624" s="234"/>
      <c r="J1624" s="230"/>
      <c r="K1624" s="230"/>
      <c r="L1624" s="235"/>
      <c r="M1624" s="236"/>
      <c r="N1624" s="237"/>
      <c r="O1624" s="237"/>
      <c r="P1624" s="237"/>
      <c r="Q1624" s="237"/>
      <c r="R1624" s="237"/>
      <c r="S1624" s="237"/>
      <c r="T1624" s="238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T1624" s="239" t="s">
        <v>150</v>
      </c>
      <c r="AU1624" s="239" t="s">
        <v>148</v>
      </c>
      <c r="AV1624" s="13" t="s">
        <v>81</v>
      </c>
      <c r="AW1624" s="13" t="s">
        <v>30</v>
      </c>
      <c r="AX1624" s="13" t="s">
        <v>73</v>
      </c>
      <c r="AY1624" s="239" t="s">
        <v>140</v>
      </c>
    </row>
    <row r="1625" s="14" customFormat="1">
      <c r="A1625" s="14"/>
      <c r="B1625" s="240"/>
      <c r="C1625" s="241"/>
      <c r="D1625" s="231" t="s">
        <v>150</v>
      </c>
      <c r="E1625" s="242" t="s">
        <v>1</v>
      </c>
      <c r="F1625" s="243" t="s">
        <v>224</v>
      </c>
      <c r="G1625" s="241"/>
      <c r="H1625" s="244">
        <v>10.307</v>
      </c>
      <c r="I1625" s="245"/>
      <c r="J1625" s="241"/>
      <c r="K1625" s="241"/>
      <c r="L1625" s="246"/>
      <c r="M1625" s="247"/>
      <c r="N1625" s="248"/>
      <c r="O1625" s="248"/>
      <c r="P1625" s="248"/>
      <c r="Q1625" s="248"/>
      <c r="R1625" s="248"/>
      <c r="S1625" s="248"/>
      <c r="T1625" s="249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T1625" s="250" t="s">
        <v>150</v>
      </c>
      <c r="AU1625" s="250" t="s">
        <v>148</v>
      </c>
      <c r="AV1625" s="14" t="s">
        <v>148</v>
      </c>
      <c r="AW1625" s="14" t="s">
        <v>30</v>
      </c>
      <c r="AX1625" s="14" t="s">
        <v>73</v>
      </c>
      <c r="AY1625" s="250" t="s">
        <v>140</v>
      </c>
    </row>
    <row r="1626" s="13" customFormat="1">
      <c r="A1626" s="13"/>
      <c r="B1626" s="229"/>
      <c r="C1626" s="230"/>
      <c r="D1626" s="231" t="s">
        <v>150</v>
      </c>
      <c r="E1626" s="232" t="s">
        <v>1</v>
      </c>
      <c r="F1626" s="233" t="s">
        <v>225</v>
      </c>
      <c r="G1626" s="230"/>
      <c r="H1626" s="232" t="s">
        <v>1</v>
      </c>
      <c r="I1626" s="234"/>
      <c r="J1626" s="230"/>
      <c r="K1626" s="230"/>
      <c r="L1626" s="235"/>
      <c r="M1626" s="236"/>
      <c r="N1626" s="237"/>
      <c r="O1626" s="237"/>
      <c r="P1626" s="237"/>
      <c r="Q1626" s="237"/>
      <c r="R1626" s="237"/>
      <c r="S1626" s="237"/>
      <c r="T1626" s="238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39" t="s">
        <v>150</v>
      </c>
      <c r="AU1626" s="239" t="s">
        <v>148</v>
      </c>
      <c r="AV1626" s="13" t="s">
        <v>81</v>
      </c>
      <c r="AW1626" s="13" t="s">
        <v>30</v>
      </c>
      <c r="AX1626" s="13" t="s">
        <v>73</v>
      </c>
      <c r="AY1626" s="239" t="s">
        <v>140</v>
      </c>
    </row>
    <row r="1627" s="14" customFormat="1">
      <c r="A1627" s="14"/>
      <c r="B1627" s="240"/>
      <c r="C1627" s="241"/>
      <c r="D1627" s="231" t="s">
        <v>150</v>
      </c>
      <c r="E1627" s="242" t="s">
        <v>1</v>
      </c>
      <c r="F1627" s="243" t="s">
        <v>226</v>
      </c>
      <c r="G1627" s="241"/>
      <c r="H1627" s="244">
        <v>16.413</v>
      </c>
      <c r="I1627" s="245"/>
      <c r="J1627" s="241"/>
      <c r="K1627" s="241"/>
      <c r="L1627" s="246"/>
      <c r="M1627" s="247"/>
      <c r="N1627" s="248"/>
      <c r="O1627" s="248"/>
      <c r="P1627" s="248"/>
      <c r="Q1627" s="248"/>
      <c r="R1627" s="248"/>
      <c r="S1627" s="248"/>
      <c r="T1627" s="249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T1627" s="250" t="s">
        <v>150</v>
      </c>
      <c r="AU1627" s="250" t="s">
        <v>148</v>
      </c>
      <c r="AV1627" s="14" t="s">
        <v>148</v>
      </c>
      <c r="AW1627" s="14" t="s">
        <v>30</v>
      </c>
      <c r="AX1627" s="14" t="s">
        <v>73</v>
      </c>
      <c r="AY1627" s="250" t="s">
        <v>140</v>
      </c>
    </row>
    <row r="1628" s="15" customFormat="1">
      <c r="A1628" s="15"/>
      <c r="B1628" s="251"/>
      <c r="C1628" s="252"/>
      <c r="D1628" s="231" t="s">
        <v>150</v>
      </c>
      <c r="E1628" s="253" t="s">
        <v>1</v>
      </c>
      <c r="F1628" s="254" t="s">
        <v>153</v>
      </c>
      <c r="G1628" s="252"/>
      <c r="H1628" s="255">
        <v>38.825000000000003</v>
      </c>
      <c r="I1628" s="256"/>
      <c r="J1628" s="252"/>
      <c r="K1628" s="252"/>
      <c r="L1628" s="257"/>
      <c r="M1628" s="258"/>
      <c r="N1628" s="259"/>
      <c r="O1628" s="259"/>
      <c r="P1628" s="259"/>
      <c r="Q1628" s="259"/>
      <c r="R1628" s="259"/>
      <c r="S1628" s="259"/>
      <c r="T1628" s="260"/>
      <c r="U1628" s="15"/>
      <c r="V1628" s="15"/>
      <c r="W1628" s="15"/>
      <c r="X1628" s="15"/>
      <c r="Y1628" s="15"/>
      <c r="Z1628" s="15"/>
      <c r="AA1628" s="15"/>
      <c r="AB1628" s="15"/>
      <c r="AC1628" s="15"/>
      <c r="AD1628" s="15"/>
      <c r="AE1628" s="15"/>
      <c r="AT1628" s="261" t="s">
        <v>150</v>
      </c>
      <c r="AU1628" s="261" t="s">
        <v>148</v>
      </c>
      <c r="AV1628" s="15" t="s">
        <v>147</v>
      </c>
      <c r="AW1628" s="15" t="s">
        <v>30</v>
      </c>
      <c r="AX1628" s="15" t="s">
        <v>81</v>
      </c>
      <c r="AY1628" s="261" t="s">
        <v>140</v>
      </c>
    </row>
    <row r="1629" s="2" customFormat="1" ht="24.15" customHeight="1">
      <c r="A1629" s="38"/>
      <c r="B1629" s="39"/>
      <c r="C1629" s="215" t="s">
        <v>1890</v>
      </c>
      <c r="D1629" s="215" t="s">
        <v>143</v>
      </c>
      <c r="E1629" s="216" t="s">
        <v>1891</v>
      </c>
      <c r="F1629" s="217" t="s">
        <v>1892</v>
      </c>
      <c r="G1629" s="218" t="s">
        <v>168</v>
      </c>
      <c r="H1629" s="219">
        <v>118.797</v>
      </c>
      <c r="I1629" s="220"/>
      <c r="J1629" s="221">
        <f>ROUND(I1629*H1629,2)</f>
        <v>0</v>
      </c>
      <c r="K1629" s="222"/>
      <c r="L1629" s="44"/>
      <c r="M1629" s="223" t="s">
        <v>1</v>
      </c>
      <c r="N1629" s="224" t="s">
        <v>39</v>
      </c>
      <c r="O1629" s="91"/>
      <c r="P1629" s="225">
        <f>O1629*H1629</f>
        <v>0</v>
      </c>
      <c r="Q1629" s="225">
        <v>0</v>
      </c>
      <c r="R1629" s="225">
        <f>Q1629*H1629</f>
        <v>0</v>
      </c>
      <c r="S1629" s="225">
        <v>0.00014999999999999999</v>
      </c>
      <c r="T1629" s="226">
        <f>S1629*H1629</f>
        <v>0.017819549999999997</v>
      </c>
      <c r="U1629" s="38"/>
      <c r="V1629" s="38"/>
      <c r="W1629" s="38"/>
      <c r="X1629" s="38"/>
      <c r="Y1629" s="38"/>
      <c r="Z1629" s="38"/>
      <c r="AA1629" s="38"/>
      <c r="AB1629" s="38"/>
      <c r="AC1629" s="38"/>
      <c r="AD1629" s="38"/>
      <c r="AE1629" s="38"/>
      <c r="AR1629" s="227" t="s">
        <v>447</v>
      </c>
      <c r="AT1629" s="227" t="s">
        <v>143</v>
      </c>
      <c r="AU1629" s="227" t="s">
        <v>148</v>
      </c>
      <c r="AY1629" s="17" t="s">
        <v>140</v>
      </c>
      <c r="BE1629" s="228">
        <f>IF(N1629="základní",J1629,0)</f>
        <v>0</v>
      </c>
      <c r="BF1629" s="228">
        <f>IF(N1629="snížená",J1629,0)</f>
        <v>0</v>
      </c>
      <c r="BG1629" s="228">
        <f>IF(N1629="zákl. přenesená",J1629,0)</f>
        <v>0</v>
      </c>
      <c r="BH1629" s="228">
        <f>IF(N1629="sníž. přenesená",J1629,0)</f>
        <v>0</v>
      </c>
      <c r="BI1629" s="228">
        <f>IF(N1629="nulová",J1629,0)</f>
        <v>0</v>
      </c>
      <c r="BJ1629" s="17" t="s">
        <v>148</v>
      </c>
      <c r="BK1629" s="228">
        <f>ROUND(I1629*H1629,2)</f>
        <v>0</v>
      </c>
      <c r="BL1629" s="17" t="s">
        <v>447</v>
      </c>
      <c r="BM1629" s="227" t="s">
        <v>1893</v>
      </c>
    </row>
    <row r="1630" s="13" customFormat="1">
      <c r="A1630" s="13"/>
      <c r="B1630" s="229"/>
      <c r="C1630" s="230"/>
      <c r="D1630" s="231" t="s">
        <v>150</v>
      </c>
      <c r="E1630" s="232" t="s">
        <v>1</v>
      </c>
      <c r="F1630" s="233" t="s">
        <v>1877</v>
      </c>
      <c r="G1630" s="230"/>
      <c r="H1630" s="232" t="s">
        <v>1</v>
      </c>
      <c r="I1630" s="234"/>
      <c r="J1630" s="230"/>
      <c r="K1630" s="230"/>
      <c r="L1630" s="235"/>
      <c r="M1630" s="236"/>
      <c r="N1630" s="237"/>
      <c r="O1630" s="237"/>
      <c r="P1630" s="237"/>
      <c r="Q1630" s="237"/>
      <c r="R1630" s="237"/>
      <c r="S1630" s="237"/>
      <c r="T1630" s="238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39" t="s">
        <v>150</v>
      </c>
      <c r="AU1630" s="239" t="s">
        <v>148</v>
      </c>
      <c r="AV1630" s="13" t="s">
        <v>81</v>
      </c>
      <c r="AW1630" s="13" t="s">
        <v>30</v>
      </c>
      <c r="AX1630" s="13" t="s">
        <v>73</v>
      </c>
      <c r="AY1630" s="239" t="s">
        <v>140</v>
      </c>
    </row>
    <row r="1631" s="13" customFormat="1">
      <c r="A1631" s="13"/>
      <c r="B1631" s="229"/>
      <c r="C1631" s="230"/>
      <c r="D1631" s="231" t="s">
        <v>150</v>
      </c>
      <c r="E1631" s="232" t="s">
        <v>1</v>
      </c>
      <c r="F1631" s="233" t="s">
        <v>215</v>
      </c>
      <c r="G1631" s="230"/>
      <c r="H1631" s="232" t="s">
        <v>1</v>
      </c>
      <c r="I1631" s="234"/>
      <c r="J1631" s="230"/>
      <c r="K1631" s="230"/>
      <c r="L1631" s="235"/>
      <c r="M1631" s="236"/>
      <c r="N1631" s="237"/>
      <c r="O1631" s="237"/>
      <c r="P1631" s="237"/>
      <c r="Q1631" s="237"/>
      <c r="R1631" s="237"/>
      <c r="S1631" s="237"/>
      <c r="T1631" s="238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39" t="s">
        <v>150</v>
      </c>
      <c r="AU1631" s="239" t="s">
        <v>148</v>
      </c>
      <c r="AV1631" s="13" t="s">
        <v>81</v>
      </c>
      <c r="AW1631" s="13" t="s">
        <v>30</v>
      </c>
      <c r="AX1631" s="13" t="s">
        <v>73</v>
      </c>
      <c r="AY1631" s="239" t="s">
        <v>140</v>
      </c>
    </row>
    <row r="1632" s="14" customFormat="1">
      <c r="A1632" s="14"/>
      <c r="B1632" s="240"/>
      <c r="C1632" s="241"/>
      <c r="D1632" s="231" t="s">
        <v>150</v>
      </c>
      <c r="E1632" s="242" t="s">
        <v>1</v>
      </c>
      <c r="F1632" s="243" t="s">
        <v>255</v>
      </c>
      <c r="G1632" s="241"/>
      <c r="H1632" s="244">
        <v>30.859999999999999</v>
      </c>
      <c r="I1632" s="245"/>
      <c r="J1632" s="241"/>
      <c r="K1632" s="241"/>
      <c r="L1632" s="246"/>
      <c r="M1632" s="247"/>
      <c r="N1632" s="248"/>
      <c r="O1632" s="248"/>
      <c r="P1632" s="248"/>
      <c r="Q1632" s="248"/>
      <c r="R1632" s="248"/>
      <c r="S1632" s="248"/>
      <c r="T1632" s="249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50" t="s">
        <v>150</v>
      </c>
      <c r="AU1632" s="250" t="s">
        <v>148</v>
      </c>
      <c r="AV1632" s="14" t="s">
        <v>148</v>
      </c>
      <c r="AW1632" s="14" t="s">
        <v>30</v>
      </c>
      <c r="AX1632" s="14" t="s">
        <v>73</v>
      </c>
      <c r="AY1632" s="250" t="s">
        <v>140</v>
      </c>
    </row>
    <row r="1633" s="13" customFormat="1">
      <c r="A1633" s="13"/>
      <c r="B1633" s="229"/>
      <c r="C1633" s="230"/>
      <c r="D1633" s="231" t="s">
        <v>150</v>
      </c>
      <c r="E1633" s="232" t="s">
        <v>1</v>
      </c>
      <c r="F1633" s="233" t="s">
        <v>221</v>
      </c>
      <c r="G1633" s="230"/>
      <c r="H1633" s="232" t="s">
        <v>1</v>
      </c>
      <c r="I1633" s="234"/>
      <c r="J1633" s="230"/>
      <c r="K1633" s="230"/>
      <c r="L1633" s="235"/>
      <c r="M1633" s="236"/>
      <c r="N1633" s="237"/>
      <c r="O1633" s="237"/>
      <c r="P1633" s="237"/>
      <c r="Q1633" s="237"/>
      <c r="R1633" s="237"/>
      <c r="S1633" s="237"/>
      <c r="T1633" s="238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T1633" s="239" t="s">
        <v>150</v>
      </c>
      <c r="AU1633" s="239" t="s">
        <v>148</v>
      </c>
      <c r="AV1633" s="13" t="s">
        <v>81</v>
      </c>
      <c r="AW1633" s="13" t="s">
        <v>30</v>
      </c>
      <c r="AX1633" s="13" t="s">
        <v>73</v>
      </c>
      <c r="AY1633" s="239" t="s">
        <v>140</v>
      </c>
    </row>
    <row r="1634" s="14" customFormat="1">
      <c r="A1634" s="14"/>
      <c r="B1634" s="240"/>
      <c r="C1634" s="241"/>
      <c r="D1634" s="231" t="s">
        <v>150</v>
      </c>
      <c r="E1634" s="242" t="s">
        <v>1</v>
      </c>
      <c r="F1634" s="243" t="s">
        <v>260</v>
      </c>
      <c r="G1634" s="241"/>
      <c r="H1634" s="244">
        <v>21.079999999999998</v>
      </c>
      <c r="I1634" s="245"/>
      <c r="J1634" s="241"/>
      <c r="K1634" s="241"/>
      <c r="L1634" s="246"/>
      <c r="M1634" s="247"/>
      <c r="N1634" s="248"/>
      <c r="O1634" s="248"/>
      <c r="P1634" s="248"/>
      <c r="Q1634" s="248"/>
      <c r="R1634" s="248"/>
      <c r="S1634" s="248"/>
      <c r="T1634" s="249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50" t="s">
        <v>150</v>
      </c>
      <c r="AU1634" s="250" t="s">
        <v>148</v>
      </c>
      <c r="AV1634" s="14" t="s">
        <v>148</v>
      </c>
      <c r="AW1634" s="14" t="s">
        <v>30</v>
      </c>
      <c r="AX1634" s="14" t="s">
        <v>73</v>
      </c>
      <c r="AY1634" s="250" t="s">
        <v>140</v>
      </c>
    </row>
    <row r="1635" s="13" customFormat="1">
      <c r="A1635" s="13"/>
      <c r="B1635" s="229"/>
      <c r="C1635" s="230"/>
      <c r="D1635" s="231" t="s">
        <v>150</v>
      </c>
      <c r="E1635" s="232" t="s">
        <v>1</v>
      </c>
      <c r="F1635" s="233" t="s">
        <v>223</v>
      </c>
      <c r="G1635" s="230"/>
      <c r="H1635" s="232" t="s">
        <v>1</v>
      </c>
      <c r="I1635" s="234"/>
      <c r="J1635" s="230"/>
      <c r="K1635" s="230"/>
      <c r="L1635" s="235"/>
      <c r="M1635" s="236"/>
      <c r="N1635" s="237"/>
      <c r="O1635" s="237"/>
      <c r="P1635" s="237"/>
      <c r="Q1635" s="237"/>
      <c r="R1635" s="237"/>
      <c r="S1635" s="237"/>
      <c r="T1635" s="238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39" t="s">
        <v>150</v>
      </c>
      <c r="AU1635" s="239" t="s">
        <v>148</v>
      </c>
      <c r="AV1635" s="13" t="s">
        <v>81</v>
      </c>
      <c r="AW1635" s="13" t="s">
        <v>30</v>
      </c>
      <c r="AX1635" s="13" t="s">
        <v>73</v>
      </c>
      <c r="AY1635" s="239" t="s">
        <v>140</v>
      </c>
    </row>
    <row r="1636" s="14" customFormat="1">
      <c r="A1636" s="14"/>
      <c r="B1636" s="240"/>
      <c r="C1636" s="241"/>
      <c r="D1636" s="231" t="s">
        <v>150</v>
      </c>
      <c r="E1636" s="242" t="s">
        <v>1</v>
      </c>
      <c r="F1636" s="243" t="s">
        <v>261</v>
      </c>
      <c r="G1636" s="241"/>
      <c r="H1636" s="244">
        <v>30.152000000000001</v>
      </c>
      <c r="I1636" s="245"/>
      <c r="J1636" s="241"/>
      <c r="K1636" s="241"/>
      <c r="L1636" s="246"/>
      <c r="M1636" s="247"/>
      <c r="N1636" s="248"/>
      <c r="O1636" s="248"/>
      <c r="P1636" s="248"/>
      <c r="Q1636" s="248"/>
      <c r="R1636" s="248"/>
      <c r="S1636" s="248"/>
      <c r="T1636" s="249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50" t="s">
        <v>150</v>
      </c>
      <c r="AU1636" s="250" t="s">
        <v>148</v>
      </c>
      <c r="AV1636" s="14" t="s">
        <v>148</v>
      </c>
      <c r="AW1636" s="14" t="s">
        <v>30</v>
      </c>
      <c r="AX1636" s="14" t="s">
        <v>73</v>
      </c>
      <c r="AY1636" s="250" t="s">
        <v>140</v>
      </c>
    </row>
    <row r="1637" s="13" customFormat="1">
      <c r="A1637" s="13"/>
      <c r="B1637" s="229"/>
      <c r="C1637" s="230"/>
      <c r="D1637" s="231" t="s">
        <v>150</v>
      </c>
      <c r="E1637" s="232" t="s">
        <v>1</v>
      </c>
      <c r="F1637" s="233" t="s">
        <v>262</v>
      </c>
      <c r="G1637" s="230"/>
      <c r="H1637" s="232" t="s">
        <v>1</v>
      </c>
      <c r="I1637" s="234"/>
      <c r="J1637" s="230"/>
      <c r="K1637" s="230"/>
      <c r="L1637" s="235"/>
      <c r="M1637" s="236"/>
      <c r="N1637" s="237"/>
      <c r="O1637" s="237"/>
      <c r="P1637" s="237"/>
      <c r="Q1637" s="237"/>
      <c r="R1637" s="237"/>
      <c r="S1637" s="237"/>
      <c r="T1637" s="238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39" t="s">
        <v>150</v>
      </c>
      <c r="AU1637" s="239" t="s">
        <v>148</v>
      </c>
      <c r="AV1637" s="13" t="s">
        <v>81</v>
      </c>
      <c r="AW1637" s="13" t="s">
        <v>30</v>
      </c>
      <c r="AX1637" s="13" t="s">
        <v>73</v>
      </c>
      <c r="AY1637" s="239" t="s">
        <v>140</v>
      </c>
    </row>
    <row r="1638" s="14" customFormat="1">
      <c r="A1638" s="14"/>
      <c r="B1638" s="240"/>
      <c r="C1638" s="241"/>
      <c r="D1638" s="231" t="s">
        <v>150</v>
      </c>
      <c r="E1638" s="242" t="s">
        <v>1</v>
      </c>
      <c r="F1638" s="243" t="s">
        <v>263</v>
      </c>
      <c r="G1638" s="241"/>
      <c r="H1638" s="244">
        <v>36.704999999999998</v>
      </c>
      <c r="I1638" s="245"/>
      <c r="J1638" s="241"/>
      <c r="K1638" s="241"/>
      <c r="L1638" s="246"/>
      <c r="M1638" s="247"/>
      <c r="N1638" s="248"/>
      <c r="O1638" s="248"/>
      <c r="P1638" s="248"/>
      <c r="Q1638" s="248"/>
      <c r="R1638" s="248"/>
      <c r="S1638" s="248"/>
      <c r="T1638" s="249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50" t="s">
        <v>150</v>
      </c>
      <c r="AU1638" s="250" t="s">
        <v>148</v>
      </c>
      <c r="AV1638" s="14" t="s">
        <v>148</v>
      </c>
      <c r="AW1638" s="14" t="s">
        <v>30</v>
      </c>
      <c r="AX1638" s="14" t="s">
        <v>73</v>
      </c>
      <c r="AY1638" s="250" t="s">
        <v>140</v>
      </c>
    </row>
    <row r="1639" s="15" customFormat="1">
      <c r="A1639" s="15"/>
      <c r="B1639" s="251"/>
      <c r="C1639" s="252"/>
      <c r="D1639" s="231" t="s">
        <v>150</v>
      </c>
      <c r="E1639" s="253" t="s">
        <v>1</v>
      </c>
      <c r="F1639" s="254" t="s">
        <v>153</v>
      </c>
      <c r="G1639" s="252"/>
      <c r="H1639" s="255">
        <v>118.797</v>
      </c>
      <c r="I1639" s="256"/>
      <c r="J1639" s="252"/>
      <c r="K1639" s="252"/>
      <c r="L1639" s="257"/>
      <c r="M1639" s="258"/>
      <c r="N1639" s="259"/>
      <c r="O1639" s="259"/>
      <c r="P1639" s="259"/>
      <c r="Q1639" s="259"/>
      <c r="R1639" s="259"/>
      <c r="S1639" s="259"/>
      <c r="T1639" s="260"/>
      <c r="U1639" s="15"/>
      <c r="V1639" s="15"/>
      <c r="W1639" s="15"/>
      <c r="X1639" s="15"/>
      <c r="Y1639" s="15"/>
      <c r="Z1639" s="15"/>
      <c r="AA1639" s="15"/>
      <c r="AB1639" s="15"/>
      <c r="AC1639" s="15"/>
      <c r="AD1639" s="15"/>
      <c r="AE1639" s="15"/>
      <c r="AT1639" s="261" t="s">
        <v>150</v>
      </c>
      <c r="AU1639" s="261" t="s">
        <v>148</v>
      </c>
      <c r="AV1639" s="15" t="s">
        <v>147</v>
      </c>
      <c r="AW1639" s="15" t="s">
        <v>30</v>
      </c>
      <c r="AX1639" s="15" t="s">
        <v>81</v>
      </c>
      <c r="AY1639" s="261" t="s">
        <v>140</v>
      </c>
    </row>
    <row r="1640" s="2" customFormat="1" ht="24.15" customHeight="1">
      <c r="A1640" s="38"/>
      <c r="B1640" s="39"/>
      <c r="C1640" s="215" t="s">
        <v>1894</v>
      </c>
      <c r="D1640" s="215" t="s">
        <v>143</v>
      </c>
      <c r="E1640" s="216" t="s">
        <v>1895</v>
      </c>
      <c r="F1640" s="217" t="s">
        <v>1896</v>
      </c>
      <c r="G1640" s="218" t="s">
        <v>190</v>
      </c>
      <c r="H1640" s="219">
        <v>50</v>
      </c>
      <c r="I1640" s="220"/>
      <c r="J1640" s="221">
        <f>ROUND(I1640*H1640,2)</f>
        <v>0</v>
      </c>
      <c r="K1640" s="222"/>
      <c r="L1640" s="44"/>
      <c r="M1640" s="223" t="s">
        <v>1</v>
      </c>
      <c r="N1640" s="224" t="s">
        <v>39</v>
      </c>
      <c r="O1640" s="91"/>
      <c r="P1640" s="225">
        <f>O1640*H1640</f>
        <v>0</v>
      </c>
      <c r="Q1640" s="225">
        <v>1.0000000000000001E-05</v>
      </c>
      <c r="R1640" s="225">
        <f>Q1640*H1640</f>
        <v>0.00050000000000000001</v>
      </c>
      <c r="S1640" s="225">
        <v>0</v>
      </c>
      <c r="T1640" s="226">
        <f>S1640*H1640</f>
        <v>0</v>
      </c>
      <c r="U1640" s="38"/>
      <c r="V1640" s="38"/>
      <c r="W1640" s="38"/>
      <c r="X1640" s="38"/>
      <c r="Y1640" s="38"/>
      <c r="Z1640" s="38"/>
      <c r="AA1640" s="38"/>
      <c r="AB1640" s="38"/>
      <c r="AC1640" s="38"/>
      <c r="AD1640" s="38"/>
      <c r="AE1640" s="38"/>
      <c r="AR1640" s="227" t="s">
        <v>447</v>
      </c>
      <c r="AT1640" s="227" t="s">
        <v>143</v>
      </c>
      <c r="AU1640" s="227" t="s">
        <v>148</v>
      </c>
      <c r="AY1640" s="17" t="s">
        <v>140</v>
      </c>
      <c r="BE1640" s="228">
        <f>IF(N1640="základní",J1640,0)</f>
        <v>0</v>
      </c>
      <c r="BF1640" s="228">
        <f>IF(N1640="snížená",J1640,0)</f>
        <v>0</v>
      </c>
      <c r="BG1640" s="228">
        <f>IF(N1640="zákl. přenesená",J1640,0)</f>
        <v>0</v>
      </c>
      <c r="BH1640" s="228">
        <f>IF(N1640="sníž. přenesená",J1640,0)</f>
        <v>0</v>
      </c>
      <c r="BI1640" s="228">
        <f>IF(N1640="nulová",J1640,0)</f>
        <v>0</v>
      </c>
      <c r="BJ1640" s="17" t="s">
        <v>148</v>
      </c>
      <c r="BK1640" s="228">
        <f>ROUND(I1640*H1640,2)</f>
        <v>0</v>
      </c>
      <c r="BL1640" s="17" t="s">
        <v>447</v>
      </c>
      <c r="BM1640" s="227" t="s">
        <v>1897</v>
      </c>
    </row>
    <row r="1641" s="13" customFormat="1">
      <c r="A1641" s="13"/>
      <c r="B1641" s="229"/>
      <c r="C1641" s="230"/>
      <c r="D1641" s="231" t="s">
        <v>150</v>
      </c>
      <c r="E1641" s="232" t="s">
        <v>1</v>
      </c>
      <c r="F1641" s="233" t="s">
        <v>1898</v>
      </c>
      <c r="G1641" s="230"/>
      <c r="H1641" s="232" t="s">
        <v>1</v>
      </c>
      <c r="I1641" s="234"/>
      <c r="J1641" s="230"/>
      <c r="K1641" s="230"/>
      <c r="L1641" s="235"/>
      <c r="M1641" s="236"/>
      <c r="N1641" s="237"/>
      <c r="O1641" s="237"/>
      <c r="P1641" s="237"/>
      <c r="Q1641" s="237"/>
      <c r="R1641" s="237"/>
      <c r="S1641" s="237"/>
      <c r="T1641" s="238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39" t="s">
        <v>150</v>
      </c>
      <c r="AU1641" s="239" t="s">
        <v>148</v>
      </c>
      <c r="AV1641" s="13" t="s">
        <v>81</v>
      </c>
      <c r="AW1641" s="13" t="s">
        <v>30</v>
      </c>
      <c r="AX1641" s="13" t="s">
        <v>73</v>
      </c>
      <c r="AY1641" s="239" t="s">
        <v>140</v>
      </c>
    </row>
    <row r="1642" s="14" customFormat="1">
      <c r="A1642" s="14"/>
      <c r="B1642" s="240"/>
      <c r="C1642" s="241"/>
      <c r="D1642" s="231" t="s">
        <v>150</v>
      </c>
      <c r="E1642" s="242" t="s">
        <v>1</v>
      </c>
      <c r="F1642" s="243" t="s">
        <v>400</v>
      </c>
      <c r="G1642" s="241"/>
      <c r="H1642" s="244">
        <v>50</v>
      </c>
      <c r="I1642" s="245"/>
      <c r="J1642" s="241"/>
      <c r="K1642" s="241"/>
      <c r="L1642" s="246"/>
      <c r="M1642" s="247"/>
      <c r="N1642" s="248"/>
      <c r="O1642" s="248"/>
      <c r="P1642" s="248"/>
      <c r="Q1642" s="248"/>
      <c r="R1642" s="248"/>
      <c r="S1642" s="248"/>
      <c r="T1642" s="249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50" t="s">
        <v>150</v>
      </c>
      <c r="AU1642" s="250" t="s">
        <v>148</v>
      </c>
      <c r="AV1642" s="14" t="s">
        <v>148</v>
      </c>
      <c r="AW1642" s="14" t="s">
        <v>30</v>
      </c>
      <c r="AX1642" s="14" t="s">
        <v>81</v>
      </c>
      <c r="AY1642" s="250" t="s">
        <v>140</v>
      </c>
    </row>
    <row r="1643" s="2" customFormat="1" ht="16.5" customHeight="1">
      <c r="A1643" s="38"/>
      <c r="B1643" s="39"/>
      <c r="C1643" s="215" t="s">
        <v>1899</v>
      </c>
      <c r="D1643" s="215" t="s">
        <v>143</v>
      </c>
      <c r="E1643" s="216" t="s">
        <v>1900</v>
      </c>
      <c r="F1643" s="217" t="s">
        <v>1901</v>
      </c>
      <c r="G1643" s="218" t="s">
        <v>168</v>
      </c>
      <c r="H1643" s="219">
        <v>42.173999999999999</v>
      </c>
      <c r="I1643" s="220"/>
      <c r="J1643" s="221">
        <f>ROUND(I1643*H1643,2)</f>
        <v>0</v>
      </c>
      <c r="K1643" s="222"/>
      <c r="L1643" s="44"/>
      <c r="M1643" s="223" t="s">
        <v>1</v>
      </c>
      <c r="N1643" s="224" t="s">
        <v>39</v>
      </c>
      <c r="O1643" s="91"/>
      <c r="P1643" s="225">
        <f>O1643*H1643</f>
        <v>0</v>
      </c>
      <c r="Q1643" s="225">
        <v>0</v>
      </c>
      <c r="R1643" s="225">
        <f>Q1643*H1643</f>
        <v>0</v>
      </c>
      <c r="S1643" s="225">
        <v>3.0000000000000001E-05</v>
      </c>
      <c r="T1643" s="226">
        <f>S1643*H1643</f>
        <v>0.0012652200000000001</v>
      </c>
      <c r="U1643" s="38"/>
      <c r="V1643" s="38"/>
      <c r="W1643" s="38"/>
      <c r="X1643" s="38"/>
      <c r="Y1643" s="38"/>
      <c r="Z1643" s="38"/>
      <c r="AA1643" s="38"/>
      <c r="AB1643" s="38"/>
      <c r="AC1643" s="38"/>
      <c r="AD1643" s="38"/>
      <c r="AE1643" s="38"/>
      <c r="AR1643" s="227" t="s">
        <v>447</v>
      </c>
      <c r="AT1643" s="227" t="s">
        <v>143</v>
      </c>
      <c r="AU1643" s="227" t="s">
        <v>148</v>
      </c>
      <c r="AY1643" s="17" t="s">
        <v>140</v>
      </c>
      <c r="BE1643" s="228">
        <f>IF(N1643="základní",J1643,0)</f>
        <v>0</v>
      </c>
      <c r="BF1643" s="228">
        <f>IF(N1643="snížená",J1643,0)</f>
        <v>0</v>
      </c>
      <c r="BG1643" s="228">
        <f>IF(N1643="zákl. přenesená",J1643,0)</f>
        <v>0</v>
      </c>
      <c r="BH1643" s="228">
        <f>IF(N1643="sníž. přenesená",J1643,0)</f>
        <v>0</v>
      </c>
      <c r="BI1643" s="228">
        <f>IF(N1643="nulová",J1643,0)</f>
        <v>0</v>
      </c>
      <c r="BJ1643" s="17" t="s">
        <v>148</v>
      </c>
      <c r="BK1643" s="228">
        <f>ROUND(I1643*H1643,2)</f>
        <v>0</v>
      </c>
      <c r="BL1643" s="17" t="s">
        <v>447</v>
      </c>
      <c r="BM1643" s="227" t="s">
        <v>1902</v>
      </c>
    </row>
    <row r="1644" s="13" customFormat="1">
      <c r="A1644" s="13"/>
      <c r="B1644" s="229"/>
      <c r="C1644" s="230"/>
      <c r="D1644" s="231" t="s">
        <v>150</v>
      </c>
      <c r="E1644" s="232" t="s">
        <v>1</v>
      </c>
      <c r="F1644" s="233" t="s">
        <v>215</v>
      </c>
      <c r="G1644" s="230"/>
      <c r="H1644" s="232" t="s">
        <v>1</v>
      </c>
      <c r="I1644" s="234"/>
      <c r="J1644" s="230"/>
      <c r="K1644" s="230"/>
      <c r="L1644" s="235"/>
      <c r="M1644" s="236"/>
      <c r="N1644" s="237"/>
      <c r="O1644" s="237"/>
      <c r="P1644" s="237"/>
      <c r="Q1644" s="237"/>
      <c r="R1644" s="237"/>
      <c r="S1644" s="237"/>
      <c r="T1644" s="238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239" t="s">
        <v>150</v>
      </c>
      <c r="AU1644" s="239" t="s">
        <v>148</v>
      </c>
      <c r="AV1644" s="13" t="s">
        <v>81</v>
      </c>
      <c r="AW1644" s="13" t="s">
        <v>30</v>
      </c>
      <c r="AX1644" s="13" t="s">
        <v>73</v>
      </c>
      <c r="AY1644" s="239" t="s">
        <v>140</v>
      </c>
    </row>
    <row r="1645" s="14" customFormat="1">
      <c r="A1645" s="14"/>
      <c r="B1645" s="240"/>
      <c r="C1645" s="241"/>
      <c r="D1645" s="231" t="s">
        <v>150</v>
      </c>
      <c r="E1645" s="242" t="s">
        <v>1</v>
      </c>
      <c r="F1645" s="243" t="s">
        <v>216</v>
      </c>
      <c r="G1645" s="241"/>
      <c r="H1645" s="244">
        <v>7.2690000000000001</v>
      </c>
      <c r="I1645" s="245"/>
      <c r="J1645" s="241"/>
      <c r="K1645" s="241"/>
      <c r="L1645" s="246"/>
      <c r="M1645" s="247"/>
      <c r="N1645" s="248"/>
      <c r="O1645" s="248"/>
      <c r="P1645" s="248"/>
      <c r="Q1645" s="248"/>
      <c r="R1645" s="248"/>
      <c r="S1645" s="248"/>
      <c r="T1645" s="249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50" t="s">
        <v>150</v>
      </c>
      <c r="AU1645" s="250" t="s">
        <v>148</v>
      </c>
      <c r="AV1645" s="14" t="s">
        <v>148</v>
      </c>
      <c r="AW1645" s="14" t="s">
        <v>30</v>
      </c>
      <c r="AX1645" s="14" t="s">
        <v>73</v>
      </c>
      <c r="AY1645" s="250" t="s">
        <v>140</v>
      </c>
    </row>
    <row r="1646" s="13" customFormat="1">
      <c r="A1646" s="13"/>
      <c r="B1646" s="229"/>
      <c r="C1646" s="230"/>
      <c r="D1646" s="231" t="s">
        <v>150</v>
      </c>
      <c r="E1646" s="232" t="s">
        <v>1</v>
      </c>
      <c r="F1646" s="233" t="s">
        <v>322</v>
      </c>
      <c r="G1646" s="230"/>
      <c r="H1646" s="232" t="s">
        <v>1</v>
      </c>
      <c r="I1646" s="234"/>
      <c r="J1646" s="230"/>
      <c r="K1646" s="230"/>
      <c r="L1646" s="235"/>
      <c r="M1646" s="236"/>
      <c r="N1646" s="237"/>
      <c r="O1646" s="237"/>
      <c r="P1646" s="237"/>
      <c r="Q1646" s="237"/>
      <c r="R1646" s="237"/>
      <c r="S1646" s="237"/>
      <c r="T1646" s="238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T1646" s="239" t="s">
        <v>150</v>
      </c>
      <c r="AU1646" s="239" t="s">
        <v>148</v>
      </c>
      <c r="AV1646" s="13" t="s">
        <v>81</v>
      </c>
      <c r="AW1646" s="13" t="s">
        <v>30</v>
      </c>
      <c r="AX1646" s="13" t="s">
        <v>73</v>
      </c>
      <c r="AY1646" s="239" t="s">
        <v>140</v>
      </c>
    </row>
    <row r="1647" s="14" customFormat="1">
      <c r="A1647" s="14"/>
      <c r="B1647" s="240"/>
      <c r="C1647" s="241"/>
      <c r="D1647" s="231" t="s">
        <v>150</v>
      </c>
      <c r="E1647" s="242" t="s">
        <v>1</v>
      </c>
      <c r="F1647" s="243" t="s">
        <v>218</v>
      </c>
      <c r="G1647" s="241"/>
      <c r="H1647" s="244">
        <v>0.89600000000000002</v>
      </c>
      <c r="I1647" s="245"/>
      <c r="J1647" s="241"/>
      <c r="K1647" s="241"/>
      <c r="L1647" s="246"/>
      <c r="M1647" s="247"/>
      <c r="N1647" s="248"/>
      <c r="O1647" s="248"/>
      <c r="P1647" s="248"/>
      <c r="Q1647" s="248"/>
      <c r="R1647" s="248"/>
      <c r="S1647" s="248"/>
      <c r="T1647" s="249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T1647" s="250" t="s">
        <v>150</v>
      </c>
      <c r="AU1647" s="250" t="s">
        <v>148</v>
      </c>
      <c r="AV1647" s="14" t="s">
        <v>148</v>
      </c>
      <c r="AW1647" s="14" t="s">
        <v>30</v>
      </c>
      <c r="AX1647" s="14" t="s">
        <v>73</v>
      </c>
      <c r="AY1647" s="250" t="s">
        <v>140</v>
      </c>
    </row>
    <row r="1648" s="13" customFormat="1">
      <c r="A1648" s="13"/>
      <c r="B1648" s="229"/>
      <c r="C1648" s="230"/>
      <c r="D1648" s="231" t="s">
        <v>150</v>
      </c>
      <c r="E1648" s="232" t="s">
        <v>1</v>
      </c>
      <c r="F1648" s="233" t="s">
        <v>258</v>
      </c>
      <c r="G1648" s="230"/>
      <c r="H1648" s="232" t="s">
        <v>1</v>
      </c>
      <c r="I1648" s="234"/>
      <c r="J1648" s="230"/>
      <c r="K1648" s="230"/>
      <c r="L1648" s="235"/>
      <c r="M1648" s="236"/>
      <c r="N1648" s="237"/>
      <c r="O1648" s="237"/>
      <c r="P1648" s="237"/>
      <c r="Q1648" s="237"/>
      <c r="R1648" s="237"/>
      <c r="S1648" s="237"/>
      <c r="T1648" s="238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T1648" s="239" t="s">
        <v>150</v>
      </c>
      <c r="AU1648" s="239" t="s">
        <v>148</v>
      </c>
      <c r="AV1648" s="13" t="s">
        <v>81</v>
      </c>
      <c r="AW1648" s="13" t="s">
        <v>30</v>
      </c>
      <c r="AX1648" s="13" t="s">
        <v>73</v>
      </c>
      <c r="AY1648" s="239" t="s">
        <v>140</v>
      </c>
    </row>
    <row r="1649" s="14" customFormat="1">
      <c r="A1649" s="14"/>
      <c r="B1649" s="240"/>
      <c r="C1649" s="241"/>
      <c r="D1649" s="231" t="s">
        <v>150</v>
      </c>
      <c r="E1649" s="242" t="s">
        <v>1</v>
      </c>
      <c r="F1649" s="243" t="s">
        <v>323</v>
      </c>
      <c r="G1649" s="241"/>
      <c r="H1649" s="244">
        <v>2.4529999999999998</v>
      </c>
      <c r="I1649" s="245"/>
      <c r="J1649" s="241"/>
      <c r="K1649" s="241"/>
      <c r="L1649" s="246"/>
      <c r="M1649" s="247"/>
      <c r="N1649" s="248"/>
      <c r="O1649" s="248"/>
      <c r="P1649" s="248"/>
      <c r="Q1649" s="248"/>
      <c r="R1649" s="248"/>
      <c r="S1649" s="248"/>
      <c r="T1649" s="249"/>
      <c r="U1649" s="14"/>
      <c r="V1649" s="14"/>
      <c r="W1649" s="14"/>
      <c r="X1649" s="14"/>
      <c r="Y1649" s="14"/>
      <c r="Z1649" s="14"/>
      <c r="AA1649" s="14"/>
      <c r="AB1649" s="14"/>
      <c r="AC1649" s="14"/>
      <c r="AD1649" s="14"/>
      <c r="AE1649" s="14"/>
      <c r="AT1649" s="250" t="s">
        <v>150</v>
      </c>
      <c r="AU1649" s="250" t="s">
        <v>148</v>
      </c>
      <c r="AV1649" s="14" t="s">
        <v>148</v>
      </c>
      <c r="AW1649" s="14" t="s">
        <v>30</v>
      </c>
      <c r="AX1649" s="14" t="s">
        <v>73</v>
      </c>
      <c r="AY1649" s="250" t="s">
        <v>140</v>
      </c>
    </row>
    <row r="1650" s="13" customFormat="1">
      <c r="A1650" s="13"/>
      <c r="B1650" s="229"/>
      <c r="C1650" s="230"/>
      <c r="D1650" s="231" t="s">
        <v>150</v>
      </c>
      <c r="E1650" s="232" t="s">
        <v>1</v>
      </c>
      <c r="F1650" s="233" t="s">
        <v>221</v>
      </c>
      <c r="G1650" s="230"/>
      <c r="H1650" s="232" t="s">
        <v>1</v>
      </c>
      <c r="I1650" s="234"/>
      <c r="J1650" s="230"/>
      <c r="K1650" s="230"/>
      <c r="L1650" s="235"/>
      <c r="M1650" s="236"/>
      <c r="N1650" s="237"/>
      <c r="O1650" s="237"/>
      <c r="P1650" s="237"/>
      <c r="Q1650" s="237"/>
      <c r="R1650" s="237"/>
      <c r="S1650" s="237"/>
      <c r="T1650" s="238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T1650" s="239" t="s">
        <v>150</v>
      </c>
      <c r="AU1650" s="239" t="s">
        <v>148</v>
      </c>
      <c r="AV1650" s="13" t="s">
        <v>81</v>
      </c>
      <c r="AW1650" s="13" t="s">
        <v>30</v>
      </c>
      <c r="AX1650" s="13" t="s">
        <v>73</v>
      </c>
      <c r="AY1650" s="239" t="s">
        <v>140</v>
      </c>
    </row>
    <row r="1651" s="14" customFormat="1">
      <c r="A1651" s="14"/>
      <c r="B1651" s="240"/>
      <c r="C1651" s="241"/>
      <c r="D1651" s="231" t="s">
        <v>150</v>
      </c>
      <c r="E1651" s="242" t="s">
        <v>1</v>
      </c>
      <c r="F1651" s="243" t="s">
        <v>324</v>
      </c>
      <c r="G1651" s="241"/>
      <c r="H1651" s="244">
        <v>4.8360000000000003</v>
      </c>
      <c r="I1651" s="245"/>
      <c r="J1651" s="241"/>
      <c r="K1651" s="241"/>
      <c r="L1651" s="246"/>
      <c r="M1651" s="247"/>
      <c r="N1651" s="248"/>
      <c r="O1651" s="248"/>
      <c r="P1651" s="248"/>
      <c r="Q1651" s="248"/>
      <c r="R1651" s="248"/>
      <c r="S1651" s="248"/>
      <c r="T1651" s="249"/>
      <c r="U1651" s="14"/>
      <c r="V1651" s="14"/>
      <c r="W1651" s="14"/>
      <c r="X1651" s="14"/>
      <c r="Y1651" s="14"/>
      <c r="Z1651" s="14"/>
      <c r="AA1651" s="14"/>
      <c r="AB1651" s="14"/>
      <c r="AC1651" s="14"/>
      <c r="AD1651" s="14"/>
      <c r="AE1651" s="14"/>
      <c r="AT1651" s="250" t="s">
        <v>150</v>
      </c>
      <c r="AU1651" s="250" t="s">
        <v>148</v>
      </c>
      <c r="AV1651" s="14" t="s">
        <v>148</v>
      </c>
      <c r="AW1651" s="14" t="s">
        <v>30</v>
      </c>
      <c r="AX1651" s="14" t="s">
        <v>73</v>
      </c>
      <c r="AY1651" s="250" t="s">
        <v>140</v>
      </c>
    </row>
    <row r="1652" s="13" customFormat="1">
      <c r="A1652" s="13"/>
      <c r="B1652" s="229"/>
      <c r="C1652" s="230"/>
      <c r="D1652" s="231" t="s">
        <v>150</v>
      </c>
      <c r="E1652" s="232" t="s">
        <v>1</v>
      </c>
      <c r="F1652" s="233" t="s">
        <v>223</v>
      </c>
      <c r="G1652" s="230"/>
      <c r="H1652" s="232" t="s">
        <v>1</v>
      </c>
      <c r="I1652" s="234"/>
      <c r="J1652" s="230"/>
      <c r="K1652" s="230"/>
      <c r="L1652" s="235"/>
      <c r="M1652" s="236"/>
      <c r="N1652" s="237"/>
      <c r="O1652" s="237"/>
      <c r="P1652" s="237"/>
      <c r="Q1652" s="237"/>
      <c r="R1652" s="237"/>
      <c r="S1652" s="237"/>
      <c r="T1652" s="238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T1652" s="239" t="s">
        <v>150</v>
      </c>
      <c r="AU1652" s="239" t="s">
        <v>148</v>
      </c>
      <c r="AV1652" s="13" t="s">
        <v>81</v>
      </c>
      <c r="AW1652" s="13" t="s">
        <v>30</v>
      </c>
      <c r="AX1652" s="13" t="s">
        <v>73</v>
      </c>
      <c r="AY1652" s="239" t="s">
        <v>140</v>
      </c>
    </row>
    <row r="1653" s="14" customFormat="1">
      <c r="A1653" s="14"/>
      <c r="B1653" s="240"/>
      <c r="C1653" s="241"/>
      <c r="D1653" s="231" t="s">
        <v>150</v>
      </c>
      <c r="E1653" s="242" t="s">
        <v>1</v>
      </c>
      <c r="F1653" s="243" t="s">
        <v>224</v>
      </c>
      <c r="G1653" s="241"/>
      <c r="H1653" s="244">
        <v>10.307</v>
      </c>
      <c r="I1653" s="245"/>
      <c r="J1653" s="241"/>
      <c r="K1653" s="241"/>
      <c r="L1653" s="246"/>
      <c r="M1653" s="247"/>
      <c r="N1653" s="248"/>
      <c r="O1653" s="248"/>
      <c r="P1653" s="248"/>
      <c r="Q1653" s="248"/>
      <c r="R1653" s="248"/>
      <c r="S1653" s="248"/>
      <c r="T1653" s="249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T1653" s="250" t="s">
        <v>150</v>
      </c>
      <c r="AU1653" s="250" t="s">
        <v>148</v>
      </c>
      <c r="AV1653" s="14" t="s">
        <v>148</v>
      </c>
      <c r="AW1653" s="14" t="s">
        <v>30</v>
      </c>
      <c r="AX1653" s="14" t="s">
        <v>73</v>
      </c>
      <c r="AY1653" s="250" t="s">
        <v>140</v>
      </c>
    </row>
    <row r="1654" s="13" customFormat="1">
      <c r="A1654" s="13"/>
      <c r="B1654" s="229"/>
      <c r="C1654" s="230"/>
      <c r="D1654" s="231" t="s">
        <v>150</v>
      </c>
      <c r="E1654" s="232" t="s">
        <v>1</v>
      </c>
      <c r="F1654" s="233" t="s">
        <v>225</v>
      </c>
      <c r="G1654" s="230"/>
      <c r="H1654" s="232" t="s">
        <v>1</v>
      </c>
      <c r="I1654" s="234"/>
      <c r="J1654" s="230"/>
      <c r="K1654" s="230"/>
      <c r="L1654" s="235"/>
      <c r="M1654" s="236"/>
      <c r="N1654" s="237"/>
      <c r="O1654" s="237"/>
      <c r="P1654" s="237"/>
      <c r="Q1654" s="237"/>
      <c r="R1654" s="237"/>
      <c r="S1654" s="237"/>
      <c r="T1654" s="238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T1654" s="239" t="s">
        <v>150</v>
      </c>
      <c r="AU1654" s="239" t="s">
        <v>148</v>
      </c>
      <c r="AV1654" s="13" t="s">
        <v>81</v>
      </c>
      <c r="AW1654" s="13" t="s">
        <v>30</v>
      </c>
      <c r="AX1654" s="13" t="s">
        <v>73</v>
      </c>
      <c r="AY1654" s="239" t="s">
        <v>140</v>
      </c>
    </row>
    <row r="1655" s="14" customFormat="1">
      <c r="A1655" s="14"/>
      <c r="B1655" s="240"/>
      <c r="C1655" s="241"/>
      <c r="D1655" s="231" t="s">
        <v>150</v>
      </c>
      <c r="E1655" s="242" t="s">
        <v>1</v>
      </c>
      <c r="F1655" s="243" t="s">
        <v>226</v>
      </c>
      <c r="G1655" s="241"/>
      <c r="H1655" s="244">
        <v>16.413</v>
      </c>
      <c r="I1655" s="245"/>
      <c r="J1655" s="241"/>
      <c r="K1655" s="241"/>
      <c r="L1655" s="246"/>
      <c r="M1655" s="247"/>
      <c r="N1655" s="248"/>
      <c r="O1655" s="248"/>
      <c r="P1655" s="248"/>
      <c r="Q1655" s="248"/>
      <c r="R1655" s="248"/>
      <c r="S1655" s="248"/>
      <c r="T1655" s="249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T1655" s="250" t="s">
        <v>150</v>
      </c>
      <c r="AU1655" s="250" t="s">
        <v>148</v>
      </c>
      <c r="AV1655" s="14" t="s">
        <v>148</v>
      </c>
      <c r="AW1655" s="14" t="s">
        <v>30</v>
      </c>
      <c r="AX1655" s="14" t="s">
        <v>73</v>
      </c>
      <c r="AY1655" s="250" t="s">
        <v>140</v>
      </c>
    </row>
    <row r="1656" s="15" customFormat="1">
      <c r="A1656" s="15"/>
      <c r="B1656" s="251"/>
      <c r="C1656" s="252"/>
      <c r="D1656" s="231" t="s">
        <v>150</v>
      </c>
      <c r="E1656" s="253" t="s">
        <v>1</v>
      </c>
      <c r="F1656" s="254" t="s">
        <v>153</v>
      </c>
      <c r="G1656" s="252"/>
      <c r="H1656" s="255">
        <v>42.174000000000007</v>
      </c>
      <c r="I1656" s="256"/>
      <c r="J1656" s="252"/>
      <c r="K1656" s="252"/>
      <c r="L1656" s="257"/>
      <c r="M1656" s="258"/>
      <c r="N1656" s="259"/>
      <c r="O1656" s="259"/>
      <c r="P1656" s="259"/>
      <c r="Q1656" s="259"/>
      <c r="R1656" s="259"/>
      <c r="S1656" s="259"/>
      <c r="T1656" s="260"/>
      <c r="U1656" s="15"/>
      <c r="V1656" s="15"/>
      <c r="W1656" s="15"/>
      <c r="X1656" s="15"/>
      <c r="Y1656" s="15"/>
      <c r="Z1656" s="15"/>
      <c r="AA1656" s="15"/>
      <c r="AB1656" s="15"/>
      <c r="AC1656" s="15"/>
      <c r="AD1656" s="15"/>
      <c r="AE1656" s="15"/>
      <c r="AT1656" s="261" t="s">
        <v>150</v>
      </c>
      <c r="AU1656" s="261" t="s">
        <v>148</v>
      </c>
      <c r="AV1656" s="15" t="s">
        <v>147</v>
      </c>
      <c r="AW1656" s="15" t="s">
        <v>30</v>
      </c>
      <c r="AX1656" s="15" t="s">
        <v>81</v>
      </c>
      <c r="AY1656" s="261" t="s">
        <v>140</v>
      </c>
    </row>
    <row r="1657" s="2" customFormat="1" ht="16.5" customHeight="1">
      <c r="A1657" s="38"/>
      <c r="B1657" s="39"/>
      <c r="C1657" s="262" t="s">
        <v>1903</v>
      </c>
      <c r="D1657" s="262" t="s">
        <v>154</v>
      </c>
      <c r="E1657" s="263" t="s">
        <v>1904</v>
      </c>
      <c r="F1657" s="264" t="s">
        <v>1905</v>
      </c>
      <c r="G1657" s="265" t="s">
        <v>168</v>
      </c>
      <c r="H1657" s="266">
        <v>44.283000000000001</v>
      </c>
      <c r="I1657" s="267"/>
      <c r="J1657" s="268">
        <f>ROUND(I1657*H1657,2)</f>
        <v>0</v>
      </c>
      <c r="K1657" s="269"/>
      <c r="L1657" s="270"/>
      <c r="M1657" s="271" t="s">
        <v>1</v>
      </c>
      <c r="N1657" s="272" t="s">
        <v>39</v>
      </c>
      <c r="O1657" s="91"/>
      <c r="P1657" s="225">
        <f>O1657*H1657</f>
        <v>0</v>
      </c>
      <c r="Q1657" s="225">
        <v>1.0000000000000001E-05</v>
      </c>
      <c r="R1657" s="225">
        <f>Q1657*H1657</f>
        <v>0.00044283000000000007</v>
      </c>
      <c r="S1657" s="225">
        <v>0</v>
      </c>
      <c r="T1657" s="226">
        <f>S1657*H1657</f>
        <v>0</v>
      </c>
      <c r="U1657" s="38"/>
      <c r="V1657" s="38"/>
      <c r="W1657" s="38"/>
      <c r="X1657" s="38"/>
      <c r="Y1657" s="38"/>
      <c r="Z1657" s="38"/>
      <c r="AA1657" s="38"/>
      <c r="AB1657" s="38"/>
      <c r="AC1657" s="38"/>
      <c r="AD1657" s="38"/>
      <c r="AE1657" s="38"/>
      <c r="AR1657" s="227" t="s">
        <v>359</v>
      </c>
      <c r="AT1657" s="227" t="s">
        <v>154</v>
      </c>
      <c r="AU1657" s="227" t="s">
        <v>148</v>
      </c>
      <c r="AY1657" s="17" t="s">
        <v>140</v>
      </c>
      <c r="BE1657" s="228">
        <f>IF(N1657="základní",J1657,0)</f>
        <v>0</v>
      </c>
      <c r="BF1657" s="228">
        <f>IF(N1657="snížená",J1657,0)</f>
        <v>0</v>
      </c>
      <c r="BG1657" s="228">
        <f>IF(N1657="zákl. přenesená",J1657,0)</f>
        <v>0</v>
      </c>
      <c r="BH1657" s="228">
        <f>IF(N1657="sníž. přenesená",J1657,0)</f>
        <v>0</v>
      </c>
      <c r="BI1657" s="228">
        <f>IF(N1657="nulová",J1657,0)</f>
        <v>0</v>
      </c>
      <c r="BJ1657" s="17" t="s">
        <v>148</v>
      </c>
      <c r="BK1657" s="228">
        <f>ROUND(I1657*H1657,2)</f>
        <v>0</v>
      </c>
      <c r="BL1657" s="17" t="s">
        <v>447</v>
      </c>
      <c r="BM1657" s="227" t="s">
        <v>1906</v>
      </c>
    </row>
    <row r="1658" s="14" customFormat="1">
      <c r="A1658" s="14"/>
      <c r="B1658" s="240"/>
      <c r="C1658" s="241"/>
      <c r="D1658" s="231" t="s">
        <v>150</v>
      </c>
      <c r="E1658" s="241"/>
      <c r="F1658" s="243" t="s">
        <v>1907</v>
      </c>
      <c r="G1658" s="241"/>
      <c r="H1658" s="244">
        <v>44.283000000000001</v>
      </c>
      <c r="I1658" s="245"/>
      <c r="J1658" s="241"/>
      <c r="K1658" s="241"/>
      <c r="L1658" s="246"/>
      <c r="M1658" s="247"/>
      <c r="N1658" s="248"/>
      <c r="O1658" s="248"/>
      <c r="P1658" s="248"/>
      <c r="Q1658" s="248"/>
      <c r="R1658" s="248"/>
      <c r="S1658" s="248"/>
      <c r="T1658" s="249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T1658" s="250" t="s">
        <v>150</v>
      </c>
      <c r="AU1658" s="250" t="s">
        <v>148</v>
      </c>
      <c r="AV1658" s="14" t="s">
        <v>148</v>
      </c>
      <c r="AW1658" s="14" t="s">
        <v>4</v>
      </c>
      <c r="AX1658" s="14" t="s">
        <v>81</v>
      </c>
      <c r="AY1658" s="250" t="s">
        <v>140</v>
      </c>
    </row>
    <row r="1659" s="2" customFormat="1" ht="21.75" customHeight="1">
      <c r="A1659" s="38"/>
      <c r="B1659" s="39"/>
      <c r="C1659" s="215" t="s">
        <v>1908</v>
      </c>
      <c r="D1659" s="215" t="s">
        <v>143</v>
      </c>
      <c r="E1659" s="216" t="s">
        <v>1909</v>
      </c>
      <c r="F1659" s="217" t="s">
        <v>1910</v>
      </c>
      <c r="G1659" s="218" t="s">
        <v>168</v>
      </c>
      <c r="H1659" s="219">
        <v>20</v>
      </c>
      <c r="I1659" s="220"/>
      <c r="J1659" s="221">
        <f>ROUND(I1659*H1659,2)</f>
        <v>0</v>
      </c>
      <c r="K1659" s="222"/>
      <c r="L1659" s="44"/>
      <c r="M1659" s="223" t="s">
        <v>1</v>
      </c>
      <c r="N1659" s="224" t="s">
        <v>39</v>
      </c>
      <c r="O1659" s="91"/>
      <c r="P1659" s="225">
        <f>O1659*H1659</f>
        <v>0</v>
      </c>
      <c r="Q1659" s="225">
        <v>0</v>
      </c>
      <c r="R1659" s="225">
        <f>Q1659*H1659</f>
        <v>0</v>
      </c>
      <c r="S1659" s="225">
        <v>3.0000000000000001E-05</v>
      </c>
      <c r="T1659" s="226">
        <f>S1659*H1659</f>
        <v>0.00060000000000000006</v>
      </c>
      <c r="U1659" s="38"/>
      <c r="V1659" s="38"/>
      <c r="W1659" s="38"/>
      <c r="X1659" s="38"/>
      <c r="Y1659" s="38"/>
      <c r="Z1659" s="38"/>
      <c r="AA1659" s="38"/>
      <c r="AB1659" s="38"/>
      <c r="AC1659" s="38"/>
      <c r="AD1659" s="38"/>
      <c r="AE1659" s="38"/>
      <c r="AR1659" s="227" t="s">
        <v>447</v>
      </c>
      <c r="AT1659" s="227" t="s">
        <v>143</v>
      </c>
      <c r="AU1659" s="227" t="s">
        <v>148</v>
      </c>
      <c r="AY1659" s="17" t="s">
        <v>140</v>
      </c>
      <c r="BE1659" s="228">
        <f>IF(N1659="základní",J1659,0)</f>
        <v>0</v>
      </c>
      <c r="BF1659" s="228">
        <f>IF(N1659="snížená",J1659,0)</f>
        <v>0</v>
      </c>
      <c r="BG1659" s="228">
        <f>IF(N1659="zákl. přenesená",J1659,0)</f>
        <v>0</v>
      </c>
      <c r="BH1659" s="228">
        <f>IF(N1659="sníž. přenesená",J1659,0)</f>
        <v>0</v>
      </c>
      <c r="BI1659" s="228">
        <f>IF(N1659="nulová",J1659,0)</f>
        <v>0</v>
      </c>
      <c r="BJ1659" s="17" t="s">
        <v>148</v>
      </c>
      <c r="BK1659" s="228">
        <f>ROUND(I1659*H1659,2)</f>
        <v>0</v>
      </c>
      <c r="BL1659" s="17" t="s">
        <v>447</v>
      </c>
      <c r="BM1659" s="227" t="s">
        <v>1911</v>
      </c>
    </row>
    <row r="1660" s="14" customFormat="1">
      <c r="A1660" s="14"/>
      <c r="B1660" s="240"/>
      <c r="C1660" s="241"/>
      <c r="D1660" s="231" t="s">
        <v>150</v>
      </c>
      <c r="E1660" s="242" t="s">
        <v>1</v>
      </c>
      <c r="F1660" s="243" t="s">
        <v>303</v>
      </c>
      <c r="G1660" s="241"/>
      <c r="H1660" s="244">
        <v>20</v>
      </c>
      <c r="I1660" s="245"/>
      <c r="J1660" s="241"/>
      <c r="K1660" s="241"/>
      <c r="L1660" s="246"/>
      <c r="M1660" s="247"/>
      <c r="N1660" s="248"/>
      <c r="O1660" s="248"/>
      <c r="P1660" s="248"/>
      <c r="Q1660" s="248"/>
      <c r="R1660" s="248"/>
      <c r="S1660" s="248"/>
      <c r="T1660" s="249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T1660" s="250" t="s">
        <v>150</v>
      </c>
      <c r="AU1660" s="250" t="s">
        <v>148</v>
      </c>
      <c r="AV1660" s="14" t="s">
        <v>148</v>
      </c>
      <c r="AW1660" s="14" t="s">
        <v>30</v>
      </c>
      <c r="AX1660" s="14" t="s">
        <v>81</v>
      </c>
      <c r="AY1660" s="250" t="s">
        <v>140</v>
      </c>
    </row>
    <row r="1661" s="2" customFormat="1" ht="16.5" customHeight="1">
      <c r="A1661" s="38"/>
      <c r="B1661" s="39"/>
      <c r="C1661" s="262" t="s">
        <v>1912</v>
      </c>
      <c r="D1661" s="262" t="s">
        <v>154</v>
      </c>
      <c r="E1661" s="263" t="s">
        <v>1904</v>
      </c>
      <c r="F1661" s="264" t="s">
        <v>1905</v>
      </c>
      <c r="G1661" s="265" t="s">
        <v>168</v>
      </c>
      <c r="H1661" s="266">
        <v>21</v>
      </c>
      <c r="I1661" s="267"/>
      <c r="J1661" s="268">
        <f>ROUND(I1661*H1661,2)</f>
        <v>0</v>
      </c>
      <c r="K1661" s="269"/>
      <c r="L1661" s="270"/>
      <c r="M1661" s="271" t="s">
        <v>1</v>
      </c>
      <c r="N1661" s="272" t="s">
        <v>39</v>
      </c>
      <c r="O1661" s="91"/>
      <c r="P1661" s="225">
        <f>O1661*H1661</f>
        <v>0</v>
      </c>
      <c r="Q1661" s="225">
        <v>1.0000000000000001E-05</v>
      </c>
      <c r="R1661" s="225">
        <f>Q1661*H1661</f>
        <v>0.00021000000000000001</v>
      </c>
      <c r="S1661" s="225">
        <v>0</v>
      </c>
      <c r="T1661" s="226">
        <f>S1661*H1661</f>
        <v>0</v>
      </c>
      <c r="U1661" s="38"/>
      <c r="V1661" s="38"/>
      <c r="W1661" s="38"/>
      <c r="X1661" s="38"/>
      <c r="Y1661" s="38"/>
      <c r="Z1661" s="38"/>
      <c r="AA1661" s="38"/>
      <c r="AB1661" s="38"/>
      <c r="AC1661" s="38"/>
      <c r="AD1661" s="38"/>
      <c r="AE1661" s="38"/>
      <c r="AR1661" s="227" t="s">
        <v>359</v>
      </c>
      <c r="AT1661" s="227" t="s">
        <v>154</v>
      </c>
      <c r="AU1661" s="227" t="s">
        <v>148</v>
      </c>
      <c r="AY1661" s="17" t="s">
        <v>140</v>
      </c>
      <c r="BE1661" s="228">
        <f>IF(N1661="základní",J1661,0)</f>
        <v>0</v>
      </c>
      <c r="BF1661" s="228">
        <f>IF(N1661="snížená",J1661,0)</f>
        <v>0</v>
      </c>
      <c r="BG1661" s="228">
        <f>IF(N1661="zákl. přenesená",J1661,0)</f>
        <v>0</v>
      </c>
      <c r="BH1661" s="228">
        <f>IF(N1661="sníž. přenesená",J1661,0)</f>
        <v>0</v>
      </c>
      <c r="BI1661" s="228">
        <f>IF(N1661="nulová",J1661,0)</f>
        <v>0</v>
      </c>
      <c r="BJ1661" s="17" t="s">
        <v>148</v>
      </c>
      <c r="BK1661" s="228">
        <f>ROUND(I1661*H1661,2)</f>
        <v>0</v>
      </c>
      <c r="BL1661" s="17" t="s">
        <v>447</v>
      </c>
      <c r="BM1661" s="227" t="s">
        <v>1913</v>
      </c>
    </row>
    <row r="1662" s="14" customFormat="1">
      <c r="A1662" s="14"/>
      <c r="B1662" s="240"/>
      <c r="C1662" s="241"/>
      <c r="D1662" s="231" t="s">
        <v>150</v>
      </c>
      <c r="E1662" s="241"/>
      <c r="F1662" s="243" t="s">
        <v>1914</v>
      </c>
      <c r="G1662" s="241"/>
      <c r="H1662" s="244">
        <v>21</v>
      </c>
      <c r="I1662" s="245"/>
      <c r="J1662" s="241"/>
      <c r="K1662" s="241"/>
      <c r="L1662" s="246"/>
      <c r="M1662" s="247"/>
      <c r="N1662" s="248"/>
      <c r="O1662" s="248"/>
      <c r="P1662" s="248"/>
      <c r="Q1662" s="248"/>
      <c r="R1662" s="248"/>
      <c r="S1662" s="248"/>
      <c r="T1662" s="249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T1662" s="250" t="s">
        <v>150</v>
      </c>
      <c r="AU1662" s="250" t="s">
        <v>148</v>
      </c>
      <c r="AV1662" s="14" t="s">
        <v>148</v>
      </c>
      <c r="AW1662" s="14" t="s">
        <v>4</v>
      </c>
      <c r="AX1662" s="14" t="s">
        <v>81</v>
      </c>
      <c r="AY1662" s="250" t="s">
        <v>140</v>
      </c>
    </row>
    <row r="1663" s="2" customFormat="1" ht="24.15" customHeight="1">
      <c r="A1663" s="38"/>
      <c r="B1663" s="39"/>
      <c r="C1663" s="215" t="s">
        <v>1915</v>
      </c>
      <c r="D1663" s="215" t="s">
        <v>143</v>
      </c>
      <c r="E1663" s="216" t="s">
        <v>1916</v>
      </c>
      <c r="F1663" s="217" t="s">
        <v>1917</v>
      </c>
      <c r="G1663" s="218" t="s">
        <v>168</v>
      </c>
      <c r="H1663" s="219">
        <v>166.654</v>
      </c>
      <c r="I1663" s="220"/>
      <c r="J1663" s="221">
        <f>ROUND(I1663*H1663,2)</f>
        <v>0</v>
      </c>
      <c r="K1663" s="222"/>
      <c r="L1663" s="44"/>
      <c r="M1663" s="223" t="s">
        <v>1</v>
      </c>
      <c r="N1663" s="224" t="s">
        <v>39</v>
      </c>
      <c r="O1663" s="91"/>
      <c r="P1663" s="225">
        <f>O1663*H1663</f>
        <v>0</v>
      </c>
      <c r="Q1663" s="225">
        <v>0.00020000000000000001</v>
      </c>
      <c r="R1663" s="225">
        <f>Q1663*H1663</f>
        <v>0.033330800000000001</v>
      </c>
      <c r="S1663" s="225">
        <v>0</v>
      </c>
      <c r="T1663" s="226">
        <f>S1663*H1663</f>
        <v>0</v>
      </c>
      <c r="U1663" s="38"/>
      <c r="V1663" s="38"/>
      <c r="W1663" s="38"/>
      <c r="X1663" s="38"/>
      <c r="Y1663" s="38"/>
      <c r="Z1663" s="38"/>
      <c r="AA1663" s="38"/>
      <c r="AB1663" s="38"/>
      <c r="AC1663" s="38"/>
      <c r="AD1663" s="38"/>
      <c r="AE1663" s="38"/>
      <c r="AR1663" s="227" t="s">
        <v>447</v>
      </c>
      <c r="AT1663" s="227" t="s">
        <v>143</v>
      </c>
      <c r="AU1663" s="227" t="s">
        <v>148</v>
      </c>
      <c r="AY1663" s="17" t="s">
        <v>140</v>
      </c>
      <c r="BE1663" s="228">
        <f>IF(N1663="základní",J1663,0)</f>
        <v>0</v>
      </c>
      <c r="BF1663" s="228">
        <f>IF(N1663="snížená",J1663,0)</f>
        <v>0</v>
      </c>
      <c r="BG1663" s="228">
        <f>IF(N1663="zákl. přenesená",J1663,0)</f>
        <v>0</v>
      </c>
      <c r="BH1663" s="228">
        <f>IF(N1663="sníž. přenesená",J1663,0)</f>
        <v>0</v>
      </c>
      <c r="BI1663" s="228">
        <f>IF(N1663="nulová",J1663,0)</f>
        <v>0</v>
      </c>
      <c r="BJ1663" s="17" t="s">
        <v>148</v>
      </c>
      <c r="BK1663" s="228">
        <f>ROUND(I1663*H1663,2)</f>
        <v>0</v>
      </c>
      <c r="BL1663" s="17" t="s">
        <v>447</v>
      </c>
      <c r="BM1663" s="227" t="s">
        <v>1918</v>
      </c>
    </row>
    <row r="1664" s="13" customFormat="1">
      <c r="A1664" s="13"/>
      <c r="B1664" s="229"/>
      <c r="C1664" s="230"/>
      <c r="D1664" s="231" t="s">
        <v>150</v>
      </c>
      <c r="E1664" s="232" t="s">
        <v>1</v>
      </c>
      <c r="F1664" s="233" t="s">
        <v>1875</v>
      </c>
      <c r="G1664" s="230"/>
      <c r="H1664" s="232" t="s">
        <v>1</v>
      </c>
      <c r="I1664" s="234"/>
      <c r="J1664" s="230"/>
      <c r="K1664" s="230"/>
      <c r="L1664" s="235"/>
      <c r="M1664" s="236"/>
      <c r="N1664" s="237"/>
      <c r="O1664" s="237"/>
      <c r="P1664" s="237"/>
      <c r="Q1664" s="237"/>
      <c r="R1664" s="237"/>
      <c r="S1664" s="237"/>
      <c r="T1664" s="238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T1664" s="239" t="s">
        <v>150</v>
      </c>
      <c r="AU1664" s="239" t="s">
        <v>148</v>
      </c>
      <c r="AV1664" s="13" t="s">
        <v>81</v>
      </c>
      <c r="AW1664" s="13" t="s">
        <v>30</v>
      </c>
      <c r="AX1664" s="13" t="s">
        <v>73</v>
      </c>
      <c r="AY1664" s="239" t="s">
        <v>140</v>
      </c>
    </row>
    <row r="1665" s="13" customFormat="1">
      <c r="A1665" s="13"/>
      <c r="B1665" s="229"/>
      <c r="C1665" s="230"/>
      <c r="D1665" s="231" t="s">
        <v>150</v>
      </c>
      <c r="E1665" s="232" t="s">
        <v>1</v>
      </c>
      <c r="F1665" s="233" t="s">
        <v>215</v>
      </c>
      <c r="G1665" s="230"/>
      <c r="H1665" s="232" t="s">
        <v>1</v>
      </c>
      <c r="I1665" s="234"/>
      <c r="J1665" s="230"/>
      <c r="K1665" s="230"/>
      <c r="L1665" s="235"/>
      <c r="M1665" s="236"/>
      <c r="N1665" s="237"/>
      <c r="O1665" s="237"/>
      <c r="P1665" s="237"/>
      <c r="Q1665" s="237"/>
      <c r="R1665" s="237"/>
      <c r="S1665" s="237"/>
      <c r="T1665" s="238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39" t="s">
        <v>150</v>
      </c>
      <c r="AU1665" s="239" t="s">
        <v>148</v>
      </c>
      <c r="AV1665" s="13" t="s">
        <v>81</v>
      </c>
      <c r="AW1665" s="13" t="s">
        <v>30</v>
      </c>
      <c r="AX1665" s="13" t="s">
        <v>73</v>
      </c>
      <c r="AY1665" s="239" t="s">
        <v>140</v>
      </c>
    </row>
    <row r="1666" s="14" customFormat="1">
      <c r="A1666" s="14"/>
      <c r="B1666" s="240"/>
      <c r="C1666" s="241"/>
      <c r="D1666" s="231" t="s">
        <v>150</v>
      </c>
      <c r="E1666" s="242" t="s">
        <v>1</v>
      </c>
      <c r="F1666" s="243" t="s">
        <v>216</v>
      </c>
      <c r="G1666" s="241"/>
      <c r="H1666" s="244">
        <v>7.2690000000000001</v>
      </c>
      <c r="I1666" s="245"/>
      <c r="J1666" s="241"/>
      <c r="K1666" s="241"/>
      <c r="L1666" s="246"/>
      <c r="M1666" s="247"/>
      <c r="N1666" s="248"/>
      <c r="O1666" s="248"/>
      <c r="P1666" s="248"/>
      <c r="Q1666" s="248"/>
      <c r="R1666" s="248"/>
      <c r="S1666" s="248"/>
      <c r="T1666" s="249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T1666" s="250" t="s">
        <v>150</v>
      </c>
      <c r="AU1666" s="250" t="s">
        <v>148</v>
      </c>
      <c r="AV1666" s="14" t="s">
        <v>148</v>
      </c>
      <c r="AW1666" s="14" t="s">
        <v>30</v>
      </c>
      <c r="AX1666" s="14" t="s">
        <v>73</v>
      </c>
      <c r="AY1666" s="250" t="s">
        <v>140</v>
      </c>
    </row>
    <row r="1667" s="13" customFormat="1">
      <c r="A1667" s="13"/>
      <c r="B1667" s="229"/>
      <c r="C1667" s="230"/>
      <c r="D1667" s="231" t="s">
        <v>150</v>
      </c>
      <c r="E1667" s="232" t="s">
        <v>1</v>
      </c>
      <c r="F1667" s="233" t="s">
        <v>217</v>
      </c>
      <c r="G1667" s="230"/>
      <c r="H1667" s="232" t="s">
        <v>1</v>
      </c>
      <c r="I1667" s="234"/>
      <c r="J1667" s="230"/>
      <c r="K1667" s="230"/>
      <c r="L1667" s="235"/>
      <c r="M1667" s="236"/>
      <c r="N1667" s="237"/>
      <c r="O1667" s="237"/>
      <c r="P1667" s="237"/>
      <c r="Q1667" s="237"/>
      <c r="R1667" s="237"/>
      <c r="S1667" s="237"/>
      <c r="T1667" s="238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T1667" s="239" t="s">
        <v>150</v>
      </c>
      <c r="AU1667" s="239" t="s">
        <v>148</v>
      </c>
      <c r="AV1667" s="13" t="s">
        <v>81</v>
      </c>
      <c r="AW1667" s="13" t="s">
        <v>30</v>
      </c>
      <c r="AX1667" s="13" t="s">
        <v>73</v>
      </c>
      <c r="AY1667" s="239" t="s">
        <v>140</v>
      </c>
    </row>
    <row r="1668" s="14" customFormat="1">
      <c r="A1668" s="14"/>
      <c r="B1668" s="240"/>
      <c r="C1668" s="241"/>
      <c r="D1668" s="231" t="s">
        <v>150</v>
      </c>
      <c r="E1668" s="242" t="s">
        <v>1</v>
      </c>
      <c r="F1668" s="243" t="s">
        <v>1876</v>
      </c>
      <c r="G1668" s="241"/>
      <c r="H1668" s="244">
        <v>0.90300000000000002</v>
      </c>
      <c r="I1668" s="245"/>
      <c r="J1668" s="241"/>
      <c r="K1668" s="241"/>
      <c r="L1668" s="246"/>
      <c r="M1668" s="247"/>
      <c r="N1668" s="248"/>
      <c r="O1668" s="248"/>
      <c r="P1668" s="248"/>
      <c r="Q1668" s="248"/>
      <c r="R1668" s="248"/>
      <c r="S1668" s="248"/>
      <c r="T1668" s="249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T1668" s="250" t="s">
        <v>150</v>
      </c>
      <c r="AU1668" s="250" t="s">
        <v>148</v>
      </c>
      <c r="AV1668" s="14" t="s">
        <v>148</v>
      </c>
      <c r="AW1668" s="14" t="s">
        <v>30</v>
      </c>
      <c r="AX1668" s="14" t="s">
        <v>73</v>
      </c>
      <c r="AY1668" s="250" t="s">
        <v>140</v>
      </c>
    </row>
    <row r="1669" s="13" customFormat="1">
      <c r="A1669" s="13"/>
      <c r="B1669" s="229"/>
      <c r="C1669" s="230"/>
      <c r="D1669" s="231" t="s">
        <v>150</v>
      </c>
      <c r="E1669" s="232" t="s">
        <v>1</v>
      </c>
      <c r="F1669" s="233" t="s">
        <v>219</v>
      </c>
      <c r="G1669" s="230"/>
      <c r="H1669" s="232" t="s">
        <v>1</v>
      </c>
      <c r="I1669" s="234"/>
      <c r="J1669" s="230"/>
      <c r="K1669" s="230"/>
      <c r="L1669" s="235"/>
      <c r="M1669" s="236"/>
      <c r="N1669" s="237"/>
      <c r="O1669" s="237"/>
      <c r="P1669" s="237"/>
      <c r="Q1669" s="237"/>
      <c r="R1669" s="237"/>
      <c r="S1669" s="237"/>
      <c r="T1669" s="238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39" t="s">
        <v>150</v>
      </c>
      <c r="AU1669" s="239" t="s">
        <v>148</v>
      </c>
      <c r="AV1669" s="13" t="s">
        <v>81</v>
      </c>
      <c r="AW1669" s="13" t="s">
        <v>30</v>
      </c>
      <c r="AX1669" s="13" t="s">
        <v>73</v>
      </c>
      <c r="AY1669" s="239" t="s">
        <v>140</v>
      </c>
    </row>
    <row r="1670" s="14" customFormat="1">
      <c r="A1670" s="14"/>
      <c r="B1670" s="240"/>
      <c r="C1670" s="241"/>
      <c r="D1670" s="231" t="s">
        <v>150</v>
      </c>
      <c r="E1670" s="242" t="s">
        <v>1</v>
      </c>
      <c r="F1670" s="243" t="s">
        <v>323</v>
      </c>
      <c r="G1670" s="241"/>
      <c r="H1670" s="244">
        <v>2.4529999999999998</v>
      </c>
      <c r="I1670" s="245"/>
      <c r="J1670" s="241"/>
      <c r="K1670" s="241"/>
      <c r="L1670" s="246"/>
      <c r="M1670" s="247"/>
      <c r="N1670" s="248"/>
      <c r="O1670" s="248"/>
      <c r="P1670" s="248"/>
      <c r="Q1670" s="248"/>
      <c r="R1670" s="248"/>
      <c r="S1670" s="248"/>
      <c r="T1670" s="249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T1670" s="250" t="s">
        <v>150</v>
      </c>
      <c r="AU1670" s="250" t="s">
        <v>148</v>
      </c>
      <c r="AV1670" s="14" t="s">
        <v>148</v>
      </c>
      <c r="AW1670" s="14" t="s">
        <v>30</v>
      </c>
      <c r="AX1670" s="14" t="s">
        <v>73</v>
      </c>
      <c r="AY1670" s="250" t="s">
        <v>140</v>
      </c>
    </row>
    <row r="1671" s="13" customFormat="1">
      <c r="A1671" s="13"/>
      <c r="B1671" s="229"/>
      <c r="C1671" s="230"/>
      <c r="D1671" s="231" t="s">
        <v>150</v>
      </c>
      <c r="E1671" s="232" t="s">
        <v>1</v>
      </c>
      <c r="F1671" s="233" t="s">
        <v>221</v>
      </c>
      <c r="G1671" s="230"/>
      <c r="H1671" s="232" t="s">
        <v>1</v>
      </c>
      <c r="I1671" s="234"/>
      <c r="J1671" s="230"/>
      <c r="K1671" s="230"/>
      <c r="L1671" s="235"/>
      <c r="M1671" s="236"/>
      <c r="N1671" s="237"/>
      <c r="O1671" s="237"/>
      <c r="P1671" s="237"/>
      <c r="Q1671" s="237"/>
      <c r="R1671" s="237"/>
      <c r="S1671" s="237"/>
      <c r="T1671" s="238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39" t="s">
        <v>150</v>
      </c>
      <c r="AU1671" s="239" t="s">
        <v>148</v>
      </c>
      <c r="AV1671" s="13" t="s">
        <v>81</v>
      </c>
      <c r="AW1671" s="13" t="s">
        <v>30</v>
      </c>
      <c r="AX1671" s="13" t="s">
        <v>73</v>
      </c>
      <c r="AY1671" s="239" t="s">
        <v>140</v>
      </c>
    </row>
    <row r="1672" s="14" customFormat="1">
      <c r="A1672" s="14"/>
      <c r="B1672" s="240"/>
      <c r="C1672" s="241"/>
      <c r="D1672" s="231" t="s">
        <v>150</v>
      </c>
      <c r="E1672" s="242" t="s">
        <v>1</v>
      </c>
      <c r="F1672" s="243" t="s">
        <v>222</v>
      </c>
      <c r="G1672" s="241"/>
      <c r="H1672" s="244">
        <v>4.8360000000000003</v>
      </c>
      <c r="I1672" s="245"/>
      <c r="J1672" s="241"/>
      <c r="K1672" s="241"/>
      <c r="L1672" s="246"/>
      <c r="M1672" s="247"/>
      <c r="N1672" s="248"/>
      <c r="O1672" s="248"/>
      <c r="P1672" s="248"/>
      <c r="Q1672" s="248"/>
      <c r="R1672" s="248"/>
      <c r="S1672" s="248"/>
      <c r="T1672" s="249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T1672" s="250" t="s">
        <v>150</v>
      </c>
      <c r="AU1672" s="250" t="s">
        <v>148</v>
      </c>
      <c r="AV1672" s="14" t="s">
        <v>148</v>
      </c>
      <c r="AW1672" s="14" t="s">
        <v>30</v>
      </c>
      <c r="AX1672" s="14" t="s">
        <v>73</v>
      </c>
      <c r="AY1672" s="250" t="s">
        <v>140</v>
      </c>
    </row>
    <row r="1673" s="13" customFormat="1">
      <c r="A1673" s="13"/>
      <c r="B1673" s="229"/>
      <c r="C1673" s="230"/>
      <c r="D1673" s="231" t="s">
        <v>150</v>
      </c>
      <c r="E1673" s="232" t="s">
        <v>1</v>
      </c>
      <c r="F1673" s="233" t="s">
        <v>223</v>
      </c>
      <c r="G1673" s="230"/>
      <c r="H1673" s="232" t="s">
        <v>1</v>
      </c>
      <c r="I1673" s="234"/>
      <c r="J1673" s="230"/>
      <c r="K1673" s="230"/>
      <c r="L1673" s="235"/>
      <c r="M1673" s="236"/>
      <c r="N1673" s="237"/>
      <c r="O1673" s="237"/>
      <c r="P1673" s="237"/>
      <c r="Q1673" s="237"/>
      <c r="R1673" s="237"/>
      <c r="S1673" s="237"/>
      <c r="T1673" s="238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T1673" s="239" t="s">
        <v>150</v>
      </c>
      <c r="AU1673" s="239" t="s">
        <v>148</v>
      </c>
      <c r="AV1673" s="13" t="s">
        <v>81</v>
      </c>
      <c r="AW1673" s="13" t="s">
        <v>30</v>
      </c>
      <c r="AX1673" s="13" t="s">
        <v>73</v>
      </c>
      <c r="AY1673" s="239" t="s">
        <v>140</v>
      </c>
    </row>
    <row r="1674" s="14" customFormat="1">
      <c r="A1674" s="14"/>
      <c r="B1674" s="240"/>
      <c r="C1674" s="241"/>
      <c r="D1674" s="231" t="s">
        <v>150</v>
      </c>
      <c r="E1674" s="242" t="s">
        <v>1</v>
      </c>
      <c r="F1674" s="243" t="s">
        <v>224</v>
      </c>
      <c r="G1674" s="241"/>
      <c r="H1674" s="244">
        <v>10.307</v>
      </c>
      <c r="I1674" s="245"/>
      <c r="J1674" s="241"/>
      <c r="K1674" s="241"/>
      <c r="L1674" s="246"/>
      <c r="M1674" s="247"/>
      <c r="N1674" s="248"/>
      <c r="O1674" s="248"/>
      <c r="P1674" s="248"/>
      <c r="Q1674" s="248"/>
      <c r="R1674" s="248"/>
      <c r="S1674" s="248"/>
      <c r="T1674" s="249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50" t="s">
        <v>150</v>
      </c>
      <c r="AU1674" s="250" t="s">
        <v>148</v>
      </c>
      <c r="AV1674" s="14" t="s">
        <v>148</v>
      </c>
      <c r="AW1674" s="14" t="s">
        <v>30</v>
      </c>
      <c r="AX1674" s="14" t="s">
        <v>73</v>
      </c>
      <c r="AY1674" s="250" t="s">
        <v>140</v>
      </c>
    </row>
    <row r="1675" s="13" customFormat="1">
      <c r="A1675" s="13"/>
      <c r="B1675" s="229"/>
      <c r="C1675" s="230"/>
      <c r="D1675" s="231" t="s">
        <v>150</v>
      </c>
      <c r="E1675" s="232" t="s">
        <v>1</v>
      </c>
      <c r="F1675" s="233" t="s">
        <v>225</v>
      </c>
      <c r="G1675" s="230"/>
      <c r="H1675" s="232" t="s">
        <v>1</v>
      </c>
      <c r="I1675" s="234"/>
      <c r="J1675" s="230"/>
      <c r="K1675" s="230"/>
      <c r="L1675" s="235"/>
      <c r="M1675" s="236"/>
      <c r="N1675" s="237"/>
      <c r="O1675" s="237"/>
      <c r="P1675" s="237"/>
      <c r="Q1675" s="237"/>
      <c r="R1675" s="237"/>
      <c r="S1675" s="237"/>
      <c r="T1675" s="238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239" t="s">
        <v>150</v>
      </c>
      <c r="AU1675" s="239" t="s">
        <v>148</v>
      </c>
      <c r="AV1675" s="13" t="s">
        <v>81</v>
      </c>
      <c r="AW1675" s="13" t="s">
        <v>30</v>
      </c>
      <c r="AX1675" s="13" t="s">
        <v>73</v>
      </c>
      <c r="AY1675" s="239" t="s">
        <v>140</v>
      </c>
    </row>
    <row r="1676" s="14" customFormat="1">
      <c r="A1676" s="14"/>
      <c r="B1676" s="240"/>
      <c r="C1676" s="241"/>
      <c r="D1676" s="231" t="s">
        <v>150</v>
      </c>
      <c r="E1676" s="242" t="s">
        <v>1</v>
      </c>
      <c r="F1676" s="243" t="s">
        <v>226</v>
      </c>
      <c r="G1676" s="241"/>
      <c r="H1676" s="244">
        <v>16.413</v>
      </c>
      <c r="I1676" s="245"/>
      <c r="J1676" s="241"/>
      <c r="K1676" s="241"/>
      <c r="L1676" s="246"/>
      <c r="M1676" s="247"/>
      <c r="N1676" s="248"/>
      <c r="O1676" s="248"/>
      <c r="P1676" s="248"/>
      <c r="Q1676" s="248"/>
      <c r="R1676" s="248"/>
      <c r="S1676" s="248"/>
      <c r="T1676" s="249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T1676" s="250" t="s">
        <v>150</v>
      </c>
      <c r="AU1676" s="250" t="s">
        <v>148</v>
      </c>
      <c r="AV1676" s="14" t="s">
        <v>148</v>
      </c>
      <c r="AW1676" s="14" t="s">
        <v>30</v>
      </c>
      <c r="AX1676" s="14" t="s">
        <v>73</v>
      </c>
      <c r="AY1676" s="250" t="s">
        <v>140</v>
      </c>
    </row>
    <row r="1677" s="13" customFormat="1">
      <c r="A1677" s="13"/>
      <c r="B1677" s="229"/>
      <c r="C1677" s="230"/>
      <c r="D1677" s="231" t="s">
        <v>150</v>
      </c>
      <c r="E1677" s="232" t="s">
        <v>1</v>
      </c>
      <c r="F1677" s="233" t="s">
        <v>1877</v>
      </c>
      <c r="G1677" s="230"/>
      <c r="H1677" s="232" t="s">
        <v>1</v>
      </c>
      <c r="I1677" s="234"/>
      <c r="J1677" s="230"/>
      <c r="K1677" s="230"/>
      <c r="L1677" s="235"/>
      <c r="M1677" s="236"/>
      <c r="N1677" s="237"/>
      <c r="O1677" s="237"/>
      <c r="P1677" s="237"/>
      <c r="Q1677" s="237"/>
      <c r="R1677" s="237"/>
      <c r="S1677" s="237"/>
      <c r="T1677" s="238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T1677" s="239" t="s">
        <v>150</v>
      </c>
      <c r="AU1677" s="239" t="s">
        <v>148</v>
      </c>
      <c r="AV1677" s="13" t="s">
        <v>81</v>
      </c>
      <c r="AW1677" s="13" t="s">
        <v>30</v>
      </c>
      <c r="AX1677" s="13" t="s">
        <v>73</v>
      </c>
      <c r="AY1677" s="239" t="s">
        <v>140</v>
      </c>
    </row>
    <row r="1678" s="13" customFormat="1">
      <c r="A1678" s="13"/>
      <c r="B1678" s="229"/>
      <c r="C1678" s="230"/>
      <c r="D1678" s="231" t="s">
        <v>150</v>
      </c>
      <c r="E1678" s="232" t="s">
        <v>1</v>
      </c>
      <c r="F1678" s="233" t="s">
        <v>215</v>
      </c>
      <c r="G1678" s="230"/>
      <c r="H1678" s="232" t="s">
        <v>1</v>
      </c>
      <c r="I1678" s="234"/>
      <c r="J1678" s="230"/>
      <c r="K1678" s="230"/>
      <c r="L1678" s="235"/>
      <c r="M1678" s="236"/>
      <c r="N1678" s="237"/>
      <c r="O1678" s="237"/>
      <c r="P1678" s="237"/>
      <c r="Q1678" s="237"/>
      <c r="R1678" s="237"/>
      <c r="S1678" s="237"/>
      <c r="T1678" s="238"/>
      <c r="U1678" s="13"/>
      <c r="V1678" s="13"/>
      <c r="W1678" s="13"/>
      <c r="X1678" s="13"/>
      <c r="Y1678" s="13"/>
      <c r="Z1678" s="13"/>
      <c r="AA1678" s="13"/>
      <c r="AB1678" s="13"/>
      <c r="AC1678" s="13"/>
      <c r="AD1678" s="13"/>
      <c r="AE1678" s="13"/>
      <c r="AT1678" s="239" t="s">
        <v>150</v>
      </c>
      <c r="AU1678" s="239" t="s">
        <v>148</v>
      </c>
      <c r="AV1678" s="13" t="s">
        <v>81</v>
      </c>
      <c r="AW1678" s="13" t="s">
        <v>30</v>
      </c>
      <c r="AX1678" s="13" t="s">
        <v>73</v>
      </c>
      <c r="AY1678" s="239" t="s">
        <v>140</v>
      </c>
    </row>
    <row r="1679" s="14" customFormat="1">
      <c r="A1679" s="14"/>
      <c r="B1679" s="240"/>
      <c r="C1679" s="241"/>
      <c r="D1679" s="231" t="s">
        <v>150</v>
      </c>
      <c r="E1679" s="242" t="s">
        <v>1</v>
      </c>
      <c r="F1679" s="243" t="s">
        <v>255</v>
      </c>
      <c r="G1679" s="241"/>
      <c r="H1679" s="244">
        <v>30.859999999999999</v>
      </c>
      <c r="I1679" s="245"/>
      <c r="J1679" s="241"/>
      <c r="K1679" s="241"/>
      <c r="L1679" s="246"/>
      <c r="M1679" s="247"/>
      <c r="N1679" s="248"/>
      <c r="O1679" s="248"/>
      <c r="P1679" s="248"/>
      <c r="Q1679" s="248"/>
      <c r="R1679" s="248"/>
      <c r="S1679" s="248"/>
      <c r="T1679" s="249"/>
      <c r="U1679" s="14"/>
      <c r="V1679" s="14"/>
      <c r="W1679" s="14"/>
      <c r="X1679" s="14"/>
      <c r="Y1679" s="14"/>
      <c r="Z1679" s="14"/>
      <c r="AA1679" s="14"/>
      <c r="AB1679" s="14"/>
      <c r="AC1679" s="14"/>
      <c r="AD1679" s="14"/>
      <c r="AE1679" s="14"/>
      <c r="AT1679" s="250" t="s">
        <v>150</v>
      </c>
      <c r="AU1679" s="250" t="s">
        <v>148</v>
      </c>
      <c r="AV1679" s="14" t="s">
        <v>148</v>
      </c>
      <c r="AW1679" s="14" t="s">
        <v>30</v>
      </c>
      <c r="AX1679" s="14" t="s">
        <v>73</v>
      </c>
      <c r="AY1679" s="250" t="s">
        <v>140</v>
      </c>
    </row>
    <row r="1680" s="13" customFormat="1">
      <c r="A1680" s="13"/>
      <c r="B1680" s="229"/>
      <c r="C1680" s="230"/>
      <c r="D1680" s="231" t="s">
        <v>150</v>
      </c>
      <c r="E1680" s="232" t="s">
        <v>1</v>
      </c>
      <c r="F1680" s="233" t="s">
        <v>256</v>
      </c>
      <c r="G1680" s="230"/>
      <c r="H1680" s="232" t="s">
        <v>1</v>
      </c>
      <c r="I1680" s="234"/>
      <c r="J1680" s="230"/>
      <c r="K1680" s="230"/>
      <c r="L1680" s="235"/>
      <c r="M1680" s="236"/>
      <c r="N1680" s="237"/>
      <c r="O1680" s="237"/>
      <c r="P1680" s="237"/>
      <c r="Q1680" s="237"/>
      <c r="R1680" s="237"/>
      <c r="S1680" s="237"/>
      <c r="T1680" s="238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T1680" s="239" t="s">
        <v>150</v>
      </c>
      <c r="AU1680" s="239" t="s">
        <v>148</v>
      </c>
      <c r="AV1680" s="13" t="s">
        <v>81</v>
      </c>
      <c r="AW1680" s="13" t="s">
        <v>30</v>
      </c>
      <c r="AX1680" s="13" t="s">
        <v>73</v>
      </c>
      <c r="AY1680" s="239" t="s">
        <v>140</v>
      </c>
    </row>
    <row r="1681" s="14" customFormat="1">
      <c r="A1681" s="14"/>
      <c r="B1681" s="240"/>
      <c r="C1681" s="241"/>
      <c r="D1681" s="231" t="s">
        <v>150</v>
      </c>
      <c r="E1681" s="242" t="s">
        <v>1</v>
      </c>
      <c r="F1681" s="243" t="s">
        <v>257</v>
      </c>
      <c r="G1681" s="241"/>
      <c r="H1681" s="244">
        <v>8.4420000000000002</v>
      </c>
      <c r="I1681" s="245"/>
      <c r="J1681" s="241"/>
      <c r="K1681" s="241"/>
      <c r="L1681" s="246"/>
      <c r="M1681" s="247"/>
      <c r="N1681" s="248"/>
      <c r="O1681" s="248"/>
      <c r="P1681" s="248"/>
      <c r="Q1681" s="248"/>
      <c r="R1681" s="248"/>
      <c r="S1681" s="248"/>
      <c r="T1681" s="249"/>
      <c r="U1681" s="14"/>
      <c r="V1681" s="14"/>
      <c r="W1681" s="14"/>
      <c r="X1681" s="14"/>
      <c r="Y1681" s="14"/>
      <c r="Z1681" s="14"/>
      <c r="AA1681" s="14"/>
      <c r="AB1681" s="14"/>
      <c r="AC1681" s="14"/>
      <c r="AD1681" s="14"/>
      <c r="AE1681" s="14"/>
      <c r="AT1681" s="250" t="s">
        <v>150</v>
      </c>
      <c r="AU1681" s="250" t="s">
        <v>148</v>
      </c>
      <c r="AV1681" s="14" t="s">
        <v>148</v>
      </c>
      <c r="AW1681" s="14" t="s">
        <v>30</v>
      </c>
      <c r="AX1681" s="14" t="s">
        <v>73</v>
      </c>
      <c r="AY1681" s="250" t="s">
        <v>140</v>
      </c>
    </row>
    <row r="1682" s="13" customFormat="1">
      <c r="A1682" s="13"/>
      <c r="B1682" s="229"/>
      <c r="C1682" s="230"/>
      <c r="D1682" s="231" t="s">
        <v>150</v>
      </c>
      <c r="E1682" s="232" t="s">
        <v>1</v>
      </c>
      <c r="F1682" s="233" t="s">
        <v>258</v>
      </c>
      <c r="G1682" s="230"/>
      <c r="H1682" s="232" t="s">
        <v>1</v>
      </c>
      <c r="I1682" s="234"/>
      <c r="J1682" s="230"/>
      <c r="K1682" s="230"/>
      <c r="L1682" s="235"/>
      <c r="M1682" s="236"/>
      <c r="N1682" s="237"/>
      <c r="O1682" s="237"/>
      <c r="P1682" s="237"/>
      <c r="Q1682" s="237"/>
      <c r="R1682" s="237"/>
      <c r="S1682" s="237"/>
      <c r="T1682" s="238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T1682" s="239" t="s">
        <v>150</v>
      </c>
      <c r="AU1682" s="239" t="s">
        <v>148</v>
      </c>
      <c r="AV1682" s="13" t="s">
        <v>81</v>
      </c>
      <c r="AW1682" s="13" t="s">
        <v>30</v>
      </c>
      <c r="AX1682" s="13" t="s">
        <v>73</v>
      </c>
      <c r="AY1682" s="239" t="s">
        <v>140</v>
      </c>
    </row>
    <row r="1683" s="14" customFormat="1">
      <c r="A1683" s="14"/>
      <c r="B1683" s="240"/>
      <c r="C1683" s="241"/>
      <c r="D1683" s="231" t="s">
        <v>150</v>
      </c>
      <c r="E1683" s="242" t="s">
        <v>1</v>
      </c>
      <c r="F1683" s="243" t="s">
        <v>259</v>
      </c>
      <c r="G1683" s="241"/>
      <c r="H1683" s="244">
        <v>14.885999999999999</v>
      </c>
      <c r="I1683" s="245"/>
      <c r="J1683" s="241"/>
      <c r="K1683" s="241"/>
      <c r="L1683" s="246"/>
      <c r="M1683" s="247"/>
      <c r="N1683" s="248"/>
      <c r="O1683" s="248"/>
      <c r="P1683" s="248"/>
      <c r="Q1683" s="248"/>
      <c r="R1683" s="248"/>
      <c r="S1683" s="248"/>
      <c r="T1683" s="249"/>
      <c r="U1683" s="14"/>
      <c r="V1683" s="14"/>
      <c r="W1683" s="14"/>
      <c r="X1683" s="14"/>
      <c r="Y1683" s="14"/>
      <c r="Z1683" s="14"/>
      <c r="AA1683" s="14"/>
      <c r="AB1683" s="14"/>
      <c r="AC1683" s="14"/>
      <c r="AD1683" s="14"/>
      <c r="AE1683" s="14"/>
      <c r="AT1683" s="250" t="s">
        <v>150</v>
      </c>
      <c r="AU1683" s="250" t="s">
        <v>148</v>
      </c>
      <c r="AV1683" s="14" t="s">
        <v>148</v>
      </c>
      <c r="AW1683" s="14" t="s">
        <v>30</v>
      </c>
      <c r="AX1683" s="14" t="s">
        <v>73</v>
      </c>
      <c r="AY1683" s="250" t="s">
        <v>140</v>
      </c>
    </row>
    <row r="1684" s="13" customFormat="1">
      <c r="A1684" s="13"/>
      <c r="B1684" s="229"/>
      <c r="C1684" s="230"/>
      <c r="D1684" s="231" t="s">
        <v>150</v>
      </c>
      <c r="E1684" s="232" t="s">
        <v>1</v>
      </c>
      <c r="F1684" s="233" t="s">
        <v>221</v>
      </c>
      <c r="G1684" s="230"/>
      <c r="H1684" s="232" t="s">
        <v>1</v>
      </c>
      <c r="I1684" s="234"/>
      <c r="J1684" s="230"/>
      <c r="K1684" s="230"/>
      <c r="L1684" s="235"/>
      <c r="M1684" s="236"/>
      <c r="N1684" s="237"/>
      <c r="O1684" s="237"/>
      <c r="P1684" s="237"/>
      <c r="Q1684" s="237"/>
      <c r="R1684" s="237"/>
      <c r="S1684" s="237"/>
      <c r="T1684" s="238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T1684" s="239" t="s">
        <v>150</v>
      </c>
      <c r="AU1684" s="239" t="s">
        <v>148</v>
      </c>
      <c r="AV1684" s="13" t="s">
        <v>81</v>
      </c>
      <c r="AW1684" s="13" t="s">
        <v>30</v>
      </c>
      <c r="AX1684" s="13" t="s">
        <v>73</v>
      </c>
      <c r="AY1684" s="239" t="s">
        <v>140</v>
      </c>
    </row>
    <row r="1685" s="14" customFormat="1">
      <c r="A1685" s="14"/>
      <c r="B1685" s="240"/>
      <c r="C1685" s="241"/>
      <c r="D1685" s="231" t="s">
        <v>150</v>
      </c>
      <c r="E1685" s="242" t="s">
        <v>1</v>
      </c>
      <c r="F1685" s="243" t="s">
        <v>260</v>
      </c>
      <c r="G1685" s="241"/>
      <c r="H1685" s="244">
        <v>21.079999999999998</v>
      </c>
      <c r="I1685" s="245"/>
      <c r="J1685" s="241"/>
      <c r="K1685" s="241"/>
      <c r="L1685" s="246"/>
      <c r="M1685" s="247"/>
      <c r="N1685" s="248"/>
      <c r="O1685" s="248"/>
      <c r="P1685" s="248"/>
      <c r="Q1685" s="248"/>
      <c r="R1685" s="248"/>
      <c r="S1685" s="248"/>
      <c r="T1685" s="249"/>
      <c r="U1685" s="14"/>
      <c r="V1685" s="14"/>
      <c r="W1685" s="14"/>
      <c r="X1685" s="14"/>
      <c r="Y1685" s="14"/>
      <c r="Z1685" s="14"/>
      <c r="AA1685" s="14"/>
      <c r="AB1685" s="14"/>
      <c r="AC1685" s="14"/>
      <c r="AD1685" s="14"/>
      <c r="AE1685" s="14"/>
      <c r="AT1685" s="250" t="s">
        <v>150</v>
      </c>
      <c r="AU1685" s="250" t="s">
        <v>148</v>
      </c>
      <c r="AV1685" s="14" t="s">
        <v>148</v>
      </c>
      <c r="AW1685" s="14" t="s">
        <v>30</v>
      </c>
      <c r="AX1685" s="14" t="s">
        <v>73</v>
      </c>
      <c r="AY1685" s="250" t="s">
        <v>140</v>
      </c>
    </row>
    <row r="1686" s="13" customFormat="1">
      <c r="A1686" s="13"/>
      <c r="B1686" s="229"/>
      <c r="C1686" s="230"/>
      <c r="D1686" s="231" t="s">
        <v>150</v>
      </c>
      <c r="E1686" s="232" t="s">
        <v>1</v>
      </c>
      <c r="F1686" s="233" t="s">
        <v>223</v>
      </c>
      <c r="G1686" s="230"/>
      <c r="H1686" s="232" t="s">
        <v>1</v>
      </c>
      <c r="I1686" s="234"/>
      <c r="J1686" s="230"/>
      <c r="K1686" s="230"/>
      <c r="L1686" s="235"/>
      <c r="M1686" s="236"/>
      <c r="N1686" s="237"/>
      <c r="O1686" s="237"/>
      <c r="P1686" s="237"/>
      <c r="Q1686" s="237"/>
      <c r="R1686" s="237"/>
      <c r="S1686" s="237"/>
      <c r="T1686" s="238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239" t="s">
        <v>150</v>
      </c>
      <c r="AU1686" s="239" t="s">
        <v>148</v>
      </c>
      <c r="AV1686" s="13" t="s">
        <v>81</v>
      </c>
      <c r="AW1686" s="13" t="s">
        <v>30</v>
      </c>
      <c r="AX1686" s="13" t="s">
        <v>73</v>
      </c>
      <c r="AY1686" s="239" t="s">
        <v>140</v>
      </c>
    </row>
    <row r="1687" s="14" customFormat="1">
      <c r="A1687" s="14"/>
      <c r="B1687" s="240"/>
      <c r="C1687" s="241"/>
      <c r="D1687" s="231" t="s">
        <v>150</v>
      </c>
      <c r="E1687" s="242" t="s">
        <v>1</v>
      </c>
      <c r="F1687" s="243" t="s">
        <v>261</v>
      </c>
      <c r="G1687" s="241"/>
      <c r="H1687" s="244">
        <v>30.152000000000001</v>
      </c>
      <c r="I1687" s="245"/>
      <c r="J1687" s="241"/>
      <c r="K1687" s="241"/>
      <c r="L1687" s="246"/>
      <c r="M1687" s="247"/>
      <c r="N1687" s="248"/>
      <c r="O1687" s="248"/>
      <c r="P1687" s="248"/>
      <c r="Q1687" s="248"/>
      <c r="R1687" s="248"/>
      <c r="S1687" s="248"/>
      <c r="T1687" s="249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T1687" s="250" t="s">
        <v>150</v>
      </c>
      <c r="AU1687" s="250" t="s">
        <v>148</v>
      </c>
      <c r="AV1687" s="14" t="s">
        <v>148</v>
      </c>
      <c r="AW1687" s="14" t="s">
        <v>30</v>
      </c>
      <c r="AX1687" s="14" t="s">
        <v>73</v>
      </c>
      <c r="AY1687" s="250" t="s">
        <v>140</v>
      </c>
    </row>
    <row r="1688" s="13" customFormat="1">
      <c r="A1688" s="13"/>
      <c r="B1688" s="229"/>
      <c r="C1688" s="230"/>
      <c r="D1688" s="231" t="s">
        <v>150</v>
      </c>
      <c r="E1688" s="232" t="s">
        <v>1</v>
      </c>
      <c r="F1688" s="233" t="s">
        <v>262</v>
      </c>
      <c r="G1688" s="230"/>
      <c r="H1688" s="232" t="s">
        <v>1</v>
      </c>
      <c r="I1688" s="234"/>
      <c r="J1688" s="230"/>
      <c r="K1688" s="230"/>
      <c r="L1688" s="235"/>
      <c r="M1688" s="236"/>
      <c r="N1688" s="237"/>
      <c r="O1688" s="237"/>
      <c r="P1688" s="237"/>
      <c r="Q1688" s="237"/>
      <c r="R1688" s="237"/>
      <c r="S1688" s="237"/>
      <c r="T1688" s="238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T1688" s="239" t="s">
        <v>150</v>
      </c>
      <c r="AU1688" s="239" t="s">
        <v>148</v>
      </c>
      <c r="AV1688" s="13" t="s">
        <v>81</v>
      </c>
      <c r="AW1688" s="13" t="s">
        <v>30</v>
      </c>
      <c r="AX1688" s="13" t="s">
        <v>73</v>
      </c>
      <c r="AY1688" s="239" t="s">
        <v>140</v>
      </c>
    </row>
    <row r="1689" s="14" customFormat="1">
      <c r="A1689" s="14"/>
      <c r="B1689" s="240"/>
      <c r="C1689" s="241"/>
      <c r="D1689" s="231" t="s">
        <v>150</v>
      </c>
      <c r="E1689" s="242" t="s">
        <v>1</v>
      </c>
      <c r="F1689" s="243" t="s">
        <v>263</v>
      </c>
      <c r="G1689" s="241"/>
      <c r="H1689" s="244">
        <v>36.704999999999998</v>
      </c>
      <c r="I1689" s="245"/>
      <c r="J1689" s="241"/>
      <c r="K1689" s="241"/>
      <c r="L1689" s="246"/>
      <c r="M1689" s="247"/>
      <c r="N1689" s="248"/>
      <c r="O1689" s="248"/>
      <c r="P1689" s="248"/>
      <c r="Q1689" s="248"/>
      <c r="R1689" s="248"/>
      <c r="S1689" s="248"/>
      <c r="T1689" s="249"/>
      <c r="U1689" s="14"/>
      <c r="V1689" s="14"/>
      <c r="W1689" s="14"/>
      <c r="X1689" s="14"/>
      <c r="Y1689" s="14"/>
      <c r="Z1689" s="14"/>
      <c r="AA1689" s="14"/>
      <c r="AB1689" s="14"/>
      <c r="AC1689" s="14"/>
      <c r="AD1689" s="14"/>
      <c r="AE1689" s="14"/>
      <c r="AT1689" s="250" t="s">
        <v>150</v>
      </c>
      <c r="AU1689" s="250" t="s">
        <v>148</v>
      </c>
      <c r="AV1689" s="14" t="s">
        <v>148</v>
      </c>
      <c r="AW1689" s="14" t="s">
        <v>30</v>
      </c>
      <c r="AX1689" s="14" t="s">
        <v>73</v>
      </c>
      <c r="AY1689" s="250" t="s">
        <v>140</v>
      </c>
    </row>
    <row r="1690" s="13" customFormat="1">
      <c r="A1690" s="13"/>
      <c r="B1690" s="229"/>
      <c r="C1690" s="230"/>
      <c r="D1690" s="231" t="s">
        <v>150</v>
      </c>
      <c r="E1690" s="232" t="s">
        <v>1</v>
      </c>
      <c r="F1690" s="233" t="s">
        <v>264</v>
      </c>
      <c r="G1690" s="230"/>
      <c r="H1690" s="232" t="s">
        <v>1</v>
      </c>
      <c r="I1690" s="234"/>
      <c r="J1690" s="230"/>
      <c r="K1690" s="230"/>
      <c r="L1690" s="235"/>
      <c r="M1690" s="236"/>
      <c r="N1690" s="237"/>
      <c r="O1690" s="237"/>
      <c r="P1690" s="237"/>
      <c r="Q1690" s="237"/>
      <c r="R1690" s="237"/>
      <c r="S1690" s="237"/>
      <c r="T1690" s="238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T1690" s="239" t="s">
        <v>150</v>
      </c>
      <c r="AU1690" s="239" t="s">
        <v>148</v>
      </c>
      <c r="AV1690" s="13" t="s">
        <v>81</v>
      </c>
      <c r="AW1690" s="13" t="s">
        <v>30</v>
      </c>
      <c r="AX1690" s="13" t="s">
        <v>73</v>
      </c>
      <c r="AY1690" s="239" t="s">
        <v>140</v>
      </c>
    </row>
    <row r="1691" s="13" customFormat="1">
      <c r="A1691" s="13"/>
      <c r="B1691" s="229"/>
      <c r="C1691" s="230"/>
      <c r="D1691" s="231" t="s">
        <v>150</v>
      </c>
      <c r="E1691" s="232" t="s">
        <v>1</v>
      </c>
      <c r="F1691" s="233" t="s">
        <v>265</v>
      </c>
      <c r="G1691" s="230"/>
      <c r="H1691" s="232" t="s">
        <v>1</v>
      </c>
      <c r="I1691" s="234"/>
      <c r="J1691" s="230"/>
      <c r="K1691" s="230"/>
      <c r="L1691" s="235"/>
      <c r="M1691" s="236"/>
      <c r="N1691" s="237"/>
      <c r="O1691" s="237"/>
      <c r="P1691" s="237"/>
      <c r="Q1691" s="237"/>
      <c r="R1691" s="237"/>
      <c r="S1691" s="237"/>
      <c r="T1691" s="238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T1691" s="239" t="s">
        <v>150</v>
      </c>
      <c r="AU1691" s="239" t="s">
        <v>148</v>
      </c>
      <c r="AV1691" s="13" t="s">
        <v>81</v>
      </c>
      <c r="AW1691" s="13" t="s">
        <v>30</v>
      </c>
      <c r="AX1691" s="13" t="s">
        <v>73</v>
      </c>
      <c r="AY1691" s="239" t="s">
        <v>140</v>
      </c>
    </row>
    <row r="1692" s="14" customFormat="1">
      <c r="A1692" s="14"/>
      <c r="B1692" s="240"/>
      <c r="C1692" s="241"/>
      <c r="D1692" s="231" t="s">
        <v>150</v>
      </c>
      <c r="E1692" s="242" t="s">
        <v>1</v>
      </c>
      <c r="F1692" s="243" t="s">
        <v>266</v>
      </c>
      <c r="G1692" s="241"/>
      <c r="H1692" s="244">
        <v>-11.348000000000001</v>
      </c>
      <c r="I1692" s="245"/>
      <c r="J1692" s="241"/>
      <c r="K1692" s="241"/>
      <c r="L1692" s="246"/>
      <c r="M1692" s="247"/>
      <c r="N1692" s="248"/>
      <c r="O1692" s="248"/>
      <c r="P1692" s="248"/>
      <c r="Q1692" s="248"/>
      <c r="R1692" s="248"/>
      <c r="S1692" s="248"/>
      <c r="T1692" s="249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T1692" s="250" t="s">
        <v>150</v>
      </c>
      <c r="AU1692" s="250" t="s">
        <v>148</v>
      </c>
      <c r="AV1692" s="14" t="s">
        <v>148</v>
      </c>
      <c r="AW1692" s="14" t="s">
        <v>30</v>
      </c>
      <c r="AX1692" s="14" t="s">
        <v>73</v>
      </c>
      <c r="AY1692" s="250" t="s">
        <v>140</v>
      </c>
    </row>
    <row r="1693" s="14" customFormat="1">
      <c r="A1693" s="14"/>
      <c r="B1693" s="240"/>
      <c r="C1693" s="241"/>
      <c r="D1693" s="231" t="s">
        <v>150</v>
      </c>
      <c r="E1693" s="242" t="s">
        <v>1</v>
      </c>
      <c r="F1693" s="243" t="s">
        <v>267</v>
      </c>
      <c r="G1693" s="241"/>
      <c r="H1693" s="244">
        <v>-6.3040000000000003</v>
      </c>
      <c r="I1693" s="245"/>
      <c r="J1693" s="241"/>
      <c r="K1693" s="241"/>
      <c r="L1693" s="246"/>
      <c r="M1693" s="247"/>
      <c r="N1693" s="248"/>
      <c r="O1693" s="248"/>
      <c r="P1693" s="248"/>
      <c r="Q1693" s="248"/>
      <c r="R1693" s="248"/>
      <c r="S1693" s="248"/>
      <c r="T1693" s="249"/>
      <c r="U1693" s="14"/>
      <c r="V1693" s="14"/>
      <c r="W1693" s="14"/>
      <c r="X1693" s="14"/>
      <c r="Y1693" s="14"/>
      <c r="Z1693" s="14"/>
      <c r="AA1693" s="14"/>
      <c r="AB1693" s="14"/>
      <c r="AC1693" s="14"/>
      <c r="AD1693" s="14"/>
      <c r="AE1693" s="14"/>
      <c r="AT1693" s="250" t="s">
        <v>150</v>
      </c>
      <c r="AU1693" s="250" t="s">
        <v>148</v>
      </c>
      <c r="AV1693" s="14" t="s">
        <v>148</v>
      </c>
      <c r="AW1693" s="14" t="s">
        <v>30</v>
      </c>
      <c r="AX1693" s="14" t="s">
        <v>73</v>
      </c>
      <c r="AY1693" s="250" t="s">
        <v>140</v>
      </c>
    </row>
    <row r="1694" s="15" customFormat="1">
      <c r="A1694" s="15"/>
      <c r="B1694" s="251"/>
      <c r="C1694" s="252"/>
      <c r="D1694" s="231" t="s">
        <v>150</v>
      </c>
      <c r="E1694" s="253" t="s">
        <v>1</v>
      </c>
      <c r="F1694" s="254" t="s">
        <v>153</v>
      </c>
      <c r="G1694" s="252"/>
      <c r="H1694" s="255">
        <v>166.65399999999997</v>
      </c>
      <c r="I1694" s="256"/>
      <c r="J1694" s="252"/>
      <c r="K1694" s="252"/>
      <c r="L1694" s="257"/>
      <c r="M1694" s="258"/>
      <c r="N1694" s="259"/>
      <c r="O1694" s="259"/>
      <c r="P1694" s="259"/>
      <c r="Q1694" s="259"/>
      <c r="R1694" s="259"/>
      <c r="S1694" s="259"/>
      <c r="T1694" s="260"/>
      <c r="U1694" s="15"/>
      <c r="V1694" s="15"/>
      <c r="W1694" s="15"/>
      <c r="X1694" s="15"/>
      <c r="Y1694" s="15"/>
      <c r="Z1694" s="15"/>
      <c r="AA1694" s="15"/>
      <c r="AB1694" s="15"/>
      <c r="AC1694" s="15"/>
      <c r="AD1694" s="15"/>
      <c r="AE1694" s="15"/>
      <c r="AT1694" s="261" t="s">
        <v>150</v>
      </c>
      <c r="AU1694" s="261" t="s">
        <v>148</v>
      </c>
      <c r="AV1694" s="15" t="s">
        <v>147</v>
      </c>
      <c r="AW1694" s="15" t="s">
        <v>30</v>
      </c>
      <c r="AX1694" s="15" t="s">
        <v>81</v>
      </c>
      <c r="AY1694" s="261" t="s">
        <v>140</v>
      </c>
    </row>
    <row r="1695" s="2" customFormat="1" ht="33" customHeight="1">
      <c r="A1695" s="38"/>
      <c r="B1695" s="39"/>
      <c r="C1695" s="215" t="s">
        <v>1919</v>
      </c>
      <c r="D1695" s="215" t="s">
        <v>143</v>
      </c>
      <c r="E1695" s="216" t="s">
        <v>1920</v>
      </c>
      <c r="F1695" s="217" t="s">
        <v>1921</v>
      </c>
      <c r="G1695" s="218" t="s">
        <v>168</v>
      </c>
      <c r="H1695" s="219">
        <v>166.654</v>
      </c>
      <c r="I1695" s="220"/>
      <c r="J1695" s="221">
        <f>ROUND(I1695*H1695,2)</f>
        <v>0</v>
      </c>
      <c r="K1695" s="222"/>
      <c r="L1695" s="44"/>
      <c r="M1695" s="223" t="s">
        <v>1</v>
      </c>
      <c r="N1695" s="224" t="s">
        <v>39</v>
      </c>
      <c r="O1695" s="91"/>
      <c r="P1695" s="225">
        <f>O1695*H1695</f>
        <v>0</v>
      </c>
      <c r="Q1695" s="225">
        <v>0.00029</v>
      </c>
      <c r="R1695" s="225">
        <f>Q1695*H1695</f>
        <v>0.048329659999999997</v>
      </c>
      <c r="S1695" s="225">
        <v>0</v>
      </c>
      <c r="T1695" s="226">
        <f>S1695*H1695</f>
        <v>0</v>
      </c>
      <c r="U1695" s="38"/>
      <c r="V1695" s="38"/>
      <c r="W1695" s="38"/>
      <c r="X1695" s="38"/>
      <c r="Y1695" s="38"/>
      <c r="Z1695" s="38"/>
      <c r="AA1695" s="38"/>
      <c r="AB1695" s="38"/>
      <c r="AC1695" s="38"/>
      <c r="AD1695" s="38"/>
      <c r="AE1695" s="38"/>
      <c r="AR1695" s="227" t="s">
        <v>447</v>
      </c>
      <c r="AT1695" s="227" t="s">
        <v>143</v>
      </c>
      <c r="AU1695" s="227" t="s">
        <v>148</v>
      </c>
      <c r="AY1695" s="17" t="s">
        <v>140</v>
      </c>
      <c r="BE1695" s="228">
        <f>IF(N1695="základní",J1695,0)</f>
        <v>0</v>
      </c>
      <c r="BF1695" s="228">
        <f>IF(N1695="snížená",J1695,0)</f>
        <v>0</v>
      </c>
      <c r="BG1695" s="228">
        <f>IF(N1695="zákl. přenesená",J1695,0)</f>
        <v>0</v>
      </c>
      <c r="BH1695" s="228">
        <f>IF(N1695="sníž. přenesená",J1695,0)</f>
        <v>0</v>
      </c>
      <c r="BI1695" s="228">
        <f>IF(N1695="nulová",J1695,0)</f>
        <v>0</v>
      </c>
      <c r="BJ1695" s="17" t="s">
        <v>148</v>
      </c>
      <c r="BK1695" s="228">
        <f>ROUND(I1695*H1695,2)</f>
        <v>0</v>
      </c>
      <c r="BL1695" s="17" t="s">
        <v>447</v>
      </c>
      <c r="BM1695" s="227" t="s">
        <v>1922</v>
      </c>
    </row>
    <row r="1696" s="13" customFormat="1">
      <c r="A1696" s="13"/>
      <c r="B1696" s="229"/>
      <c r="C1696" s="230"/>
      <c r="D1696" s="231" t="s">
        <v>150</v>
      </c>
      <c r="E1696" s="232" t="s">
        <v>1</v>
      </c>
      <c r="F1696" s="233" t="s">
        <v>1875</v>
      </c>
      <c r="G1696" s="230"/>
      <c r="H1696" s="232" t="s">
        <v>1</v>
      </c>
      <c r="I1696" s="234"/>
      <c r="J1696" s="230"/>
      <c r="K1696" s="230"/>
      <c r="L1696" s="235"/>
      <c r="M1696" s="236"/>
      <c r="N1696" s="237"/>
      <c r="O1696" s="237"/>
      <c r="P1696" s="237"/>
      <c r="Q1696" s="237"/>
      <c r="R1696" s="237"/>
      <c r="S1696" s="237"/>
      <c r="T1696" s="238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T1696" s="239" t="s">
        <v>150</v>
      </c>
      <c r="AU1696" s="239" t="s">
        <v>148</v>
      </c>
      <c r="AV1696" s="13" t="s">
        <v>81</v>
      </c>
      <c r="AW1696" s="13" t="s">
        <v>30</v>
      </c>
      <c r="AX1696" s="13" t="s">
        <v>73</v>
      </c>
      <c r="AY1696" s="239" t="s">
        <v>140</v>
      </c>
    </row>
    <row r="1697" s="13" customFormat="1">
      <c r="A1697" s="13"/>
      <c r="B1697" s="229"/>
      <c r="C1697" s="230"/>
      <c r="D1697" s="231" t="s">
        <v>150</v>
      </c>
      <c r="E1697" s="232" t="s">
        <v>1</v>
      </c>
      <c r="F1697" s="233" t="s">
        <v>215</v>
      </c>
      <c r="G1697" s="230"/>
      <c r="H1697" s="232" t="s">
        <v>1</v>
      </c>
      <c r="I1697" s="234"/>
      <c r="J1697" s="230"/>
      <c r="K1697" s="230"/>
      <c r="L1697" s="235"/>
      <c r="M1697" s="236"/>
      <c r="N1697" s="237"/>
      <c r="O1697" s="237"/>
      <c r="P1697" s="237"/>
      <c r="Q1697" s="237"/>
      <c r="R1697" s="237"/>
      <c r="S1697" s="237"/>
      <c r="T1697" s="238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T1697" s="239" t="s">
        <v>150</v>
      </c>
      <c r="AU1697" s="239" t="s">
        <v>148</v>
      </c>
      <c r="AV1697" s="13" t="s">
        <v>81</v>
      </c>
      <c r="AW1697" s="13" t="s">
        <v>30</v>
      </c>
      <c r="AX1697" s="13" t="s">
        <v>73</v>
      </c>
      <c r="AY1697" s="239" t="s">
        <v>140</v>
      </c>
    </row>
    <row r="1698" s="14" customFormat="1">
      <c r="A1698" s="14"/>
      <c r="B1698" s="240"/>
      <c r="C1698" s="241"/>
      <c r="D1698" s="231" t="s">
        <v>150</v>
      </c>
      <c r="E1698" s="242" t="s">
        <v>1</v>
      </c>
      <c r="F1698" s="243" t="s">
        <v>216</v>
      </c>
      <c r="G1698" s="241"/>
      <c r="H1698" s="244">
        <v>7.2690000000000001</v>
      </c>
      <c r="I1698" s="245"/>
      <c r="J1698" s="241"/>
      <c r="K1698" s="241"/>
      <c r="L1698" s="246"/>
      <c r="M1698" s="247"/>
      <c r="N1698" s="248"/>
      <c r="O1698" s="248"/>
      <c r="P1698" s="248"/>
      <c r="Q1698" s="248"/>
      <c r="R1698" s="248"/>
      <c r="S1698" s="248"/>
      <c r="T1698" s="249"/>
      <c r="U1698" s="14"/>
      <c r="V1698" s="14"/>
      <c r="W1698" s="14"/>
      <c r="X1698" s="14"/>
      <c r="Y1698" s="14"/>
      <c r="Z1698" s="14"/>
      <c r="AA1698" s="14"/>
      <c r="AB1698" s="14"/>
      <c r="AC1698" s="14"/>
      <c r="AD1698" s="14"/>
      <c r="AE1698" s="14"/>
      <c r="AT1698" s="250" t="s">
        <v>150</v>
      </c>
      <c r="AU1698" s="250" t="s">
        <v>148</v>
      </c>
      <c r="AV1698" s="14" t="s">
        <v>148</v>
      </c>
      <c r="AW1698" s="14" t="s">
        <v>30</v>
      </c>
      <c r="AX1698" s="14" t="s">
        <v>73</v>
      </c>
      <c r="AY1698" s="250" t="s">
        <v>140</v>
      </c>
    </row>
    <row r="1699" s="13" customFormat="1">
      <c r="A1699" s="13"/>
      <c r="B1699" s="229"/>
      <c r="C1699" s="230"/>
      <c r="D1699" s="231" t="s">
        <v>150</v>
      </c>
      <c r="E1699" s="232" t="s">
        <v>1</v>
      </c>
      <c r="F1699" s="233" t="s">
        <v>217</v>
      </c>
      <c r="G1699" s="230"/>
      <c r="H1699" s="232" t="s">
        <v>1</v>
      </c>
      <c r="I1699" s="234"/>
      <c r="J1699" s="230"/>
      <c r="K1699" s="230"/>
      <c r="L1699" s="235"/>
      <c r="M1699" s="236"/>
      <c r="N1699" s="237"/>
      <c r="O1699" s="237"/>
      <c r="P1699" s="237"/>
      <c r="Q1699" s="237"/>
      <c r="R1699" s="237"/>
      <c r="S1699" s="237"/>
      <c r="T1699" s="238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T1699" s="239" t="s">
        <v>150</v>
      </c>
      <c r="AU1699" s="239" t="s">
        <v>148</v>
      </c>
      <c r="AV1699" s="13" t="s">
        <v>81</v>
      </c>
      <c r="AW1699" s="13" t="s">
        <v>30</v>
      </c>
      <c r="AX1699" s="13" t="s">
        <v>73</v>
      </c>
      <c r="AY1699" s="239" t="s">
        <v>140</v>
      </c>
    </row>
    <row r="1700" s="14" customFormat="1">
      <c r="A1700" s="14"/>
      <c r="B1700" s="240"/>
      <c r="C1700" s="241"/>
      <c r="D1700" s="231" t="s">
        <v>150</v>
      </c>
      <c r="E1700" s="242" t="s">
        <v>1</v>
      </c>
      <c r="F1700" s="243" t="s">
        <v>1876</v>
      </c>
      <c r="G1700" s="241"/>
      <c r="H1700" s="244">
        <v>0.90300000000000002</v>
      </c>
      <c r="I1700" s="245"/>
      <c r="J1700" s="241"/>
      <c r="K1700" s="241"/>
      <c r="L1700" s="246"/>
      <c r="M1700" s="247"/>
      <c r="N1700" s="248"/>
      <c r="O1700" s="248"/>
      <c r="P1700" s="248"/>
      <c r="Q1700" s="248"/>
      <c r="R1700" s="248"/>
      <c r="S1700" s="248"/>
      <c r="T1700" s="249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50" t="s">
        <v>150</v>
      </c>
      <c r="AU1700" s="250" t="s">
        <v>148</v>
      </c>
      <c r="AV1700" s="14" t="s">
        <v>148</v>
      </c>
      <c r="AW1700" s="14" t="s">
        <v>30</v>
      </c>
      <c r="AX1700" s="14" t="s">
        <v>73</v>
      </c>
      <c r="AY1700" s="250" t="s">
        <v>140</v>
      </c>
    </row>
    <row r="1701" s="13" customFormat="1">
      <c r="A1701" s="13"/>
      <c r="B1701" s="229"/>
      <c r="C1701" s="230"/>
      <c r="D1701" s="231" t="s">
        <v>150</v>
      </c>
      <c r="E1701" s="232" t="s">
        <v>1</v>
      </c>
      <c r="F1701" s="233" t="s">
        <v>219</v>
      </c>
      <c r="G1701" s="230"/>
      <c r="H1701" s="232" t="s">
        <v>1</v>
      </c>
      <c r="I1701" s="234"/>
      <c r="J1701" s="230"/>
      <c r="K1701" s="230"/>
      <c r="L1701" s="235"/>
      <c r="M1701" s="236"/>
      <c r="N1701" s="237"/>
      <c r="O1701" s="237"/>
      <c r="P1701" s="237"/>
      <c r="Q1701" s="237"/>
      <c r="R1701" s="237"/>
      <c r="S1701" s="237"/>
      <c r="T1701" s="238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T1701" s="239" t="s">
        <v>150</v>
      </c>
      <c r="AU1701" s="239" t="s">
        <v>148</v>
      </c>
      <c r="AV1701" s="13" t="s">
        <v>81</v>
      </c>
      <c r="AW1701" s="13" t="s">
        <v>30</v>
      </c>
      <c r="AX1701" s="13" t="s">
        <v>73</v>
      </c>
      <c r="AY1701" s="239" t="s">
        <v>140</v>
      </c>
    </row>
    <row r="1702" s="14" customFormat="1">
      <c r="A1702" s="14"/>
      <c r="B1702" s="240"/>
      <c r="C1702" s="241"/>
      <c r="D1702" s="231" t="s">
        <v>150</v>
      </c>
      <c r="E1702" s="242" t="s">
        <v>1</v>
      </c>
      <c r="F1702" s="243" t="s">
        <v>323</v>
      </c>
      <c r="G1702" s="241"/>
      <c r="H1702" s="244">
        <v>2.4529999999999998</v>
      </c>
      <c r="I1702" s="245"/>
      <c r="J1702" s="241"/>
      <c r="K1702" s="241"/>
      <c r="L1702" s="246"/>
      <c r="M1702" s="247"/>
      <c r="N1702" s="248"/>
      <c r="O1702" s="248"/>
      <c r="P1702" s="248"/>
      <c r="Q1702" s="248"/>
      <c r="R1702" s="248"/>
      <c r="S1702" s="248"/>
      <c r="T1702" s="249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50" t="s">
        <v>150</v>
      </c>
      <c r="AU1702" s="250" t="s">
        <v>148</v>
      </c>
      <c r="AV1702" s="14" t="s">
        <v>148</v>
      </c>
      <c r="AW1702" s="14" t="s">
        <v>30</v>
      </c>
      <c r="AX1702" s="14" t="s">
        <v>73</v>
      </c>
      <c r="AY1702" s="250" t="s">
        <v>140</v>
      </c>
    </row>
    <row r="1703" s="13" customFormat="1">
      <c r="A1703" s="13"/>
      <c r="B1703" s="229"/>
      <c r="C1703" s="230"/>
      <c r="D1703" s="231" t="s">
        <v>150</v>
      </c>
      <c r="E1703" s="232" t="s">
        <v>1</v>
      </c>
      <c r="F1703" s="233" t="s">
        <v>221</v>
      </c>
      <c r="G1703" s="230"/>
      <c r="H1703" s="232" t="s">
        <v>1</v>
      </c>
      <c r="I1703" s="234"/>
      <c r="J1703" s="230"/>
      <c r="K1703" s="230"/>
      <c r="L1703" s="235"/>
      <c r="M1703" s="236"/>
      <c r="N1703" s="237"/>
      <c r="O1703" s="237"/>
      <c r="P1703" s="237"/>
      <c r="Q1703" s="237"/>
      <c r="R1703" s="237"/>
      <c r="S1703" s="237"/>
      <c r="T1703" s="238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T1703" s="239" t="s">
        <v>150</v>
      </c>
      <c r="AU1703" s="239" t="s">
        <v>148</v>
      </c>
      <c r="AV1703" s="13" t="s">
        <v>81</v>
      </c>
      <c r="AW1703" s="13" t="s">
        <v>30</v>
      </c>
      <c r="AX1703" s="13" t="s">
        <v>73</v>
      </c>
      <c r="AY1703" s="239" t="s">
        <v>140</v>
      </c>
    </row>
    <row r="1704" s="14" customFormat="1">
      <c r="A1704" s="14"/>
      <c r="B1704" s="240"/>
      <c r="C1704" s="241"/>
      <c r="D1704" s="231" t="s">
        <v>150</v>
      </c>
      <c r="E1704" s="242" t="s">
        <v>1</v>
      </c>
      <c r="F1704" s="243" t="s">
        <v>222</v>
      </c>
      <c r="G1704" s="241"/>
      <c r="H1704" s="244">
        <v>4.8360000000000003</v>
      </c>
      <c r="I1704" s="245"/>
      <c r="J1704" s="241"/>
      <c r="K1704" s="241"/>
      <c r="L1704" s="246"/>
      <c r="M1704" s="247"/>
      <c r="N1704" s="248"/>
      <c r="O1704" s="248"/>
      <c r="P1704" s="248"/>
      <c r="Q1704" s="248"/>
      <c r="R1704" s="248"/>
      <c r="S1704" s="248"/>
      <c r="T1704" s="249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50" t="s">
        <v>150</v>
      </c>
      <c r="AU1704" s="250" t="s">
        <v>148</v>
      </c>
      <c r="AV1704" s="14" t="s">
        <v>148</v>
      </c>
      <c r="AW1704" s="14" t="s">
        <v>30</v>
      </c>
      <c r="AX1704" s="14" t="s">
        <v>73</v>
      </c>
      <c r="AY1704" s="250" t="s">
        <v>140</v>
      </c>
    </row>
    <row r="1705" s="13" customFormat="1">
      <c r="A1705" s="13"/>
      <c r="B1705" s="229"/>
      <c r="C1705" s="230"/>
      <c r="D1705" s="231" t="s">
        <v>150</v>
      </c>
      <c r="E1705" s="232" t="s">
        <v>1</v>
      </c>
      <c r="F1705" s="233" t="s">
        <v>223</v>
      </c>
      <c r="G1705" s="230"/>
      <c r="H1705" s="232" t="s">
        <v>1</v>
      </c>
      <c r="I1705" s="234"/>
      <c r="J1705" s="230"/>
      <c r="K1705" s="230"/>
      <c r="L1705" s="235"/>
      <c r="M1705" s="236"/>
      <c r="N1705" s="237"/>
      <c r="O1705" s="237"/>
      <c r="P1705" s="237"/>
      <c r="Q1705" s="237"/>
      <c r="R1705" s="237"/>
      <c r="S1705" s="237"/>
      <c r="T1705" s="238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T1705" s="239" t="s">
        <v>150</v>
      </c>
      <c r="AU1705" s="239" t="s">
        <v>148</v>
      </c>
      <c r="AV1705" s="13" t="s">
        <v>81</v>
      </c>
      <c r="AW1705" s="13" t="s">
        <v>30</v>
      </c>
      <c r="AX1705" s="13" t="s">
        <v>73</v>
      </c>
      <c r="AY1705" s="239" t="s">
        <v>140</v>
      </c>
    </row>
    <row r="1706" s="14" customFormat="1">
      <c r="A1706" s="14"/>
      <c r="B1706" s="240"/>
      <c r="C1706" s="241"/>
      <c r="D1706" s="231" t="s">
        <v>150</v>
      </c>
      <c r="E1706" s="242" t="s">
        <v>1</v>
      </c>
      <c r="F1706" s="243" t="s">
        <v>224</v>
      </c>
      <c r="G1706" s="241"/>
      <c r="H1706" s="244">
        <v>10.307</v>
      </c>
      <c r="I1706" s="245"/>
      <c r="J1706" s="241"/>
      <c r="K1706" s="241"/>
      <c r="L1706" s="246"/>
      <c r="M1706" s="247"/>
      <c r="N1706" s="248"/>
      <c r="O1706" s="248"/>
      <c r="P1706" s="248"/>
      <c r="Q1706" s="248"/>
      <c r="R1706" s="248"/>
      <c r="S1706" s="248"/>
      <c r="T1706" s="249"/>
      <c r="U1706" s="14"/>
      <c r="V1706" s="14"/>
      <c r="W1706" s="14"/>
      <c r="X1706" s="14"/>
      <c r="Y1706" s="14"/>
      <c r="Z1706" s="14"/>
      <c r="AA1706" s="14"/>
      <c r="AB1706" s="14"/>
      <c r="AC1706" s="14"/>
      <c r="AD1706" s="14"/>
      <c r="AE1706" s="14"/>
      <c r="AT1706" s="250" t="s">
        <v>150</v>
      </c>
      <c r="AU1706" s="250" t="s">
        <v>148</v>
      </c>
      <c r="AV1706" s="14" t="s">
        <v>148</v>
      </c>
      <c r="AW1706" s="14" t="s">
        <v>30</v>
      </c>
      <c r="AX1706" s="14" t="s">
        <v>73</v>
      </c>
      <c r="AY1706" s="250" t="s">
        <v>140</v>
      </c>
    </row>
    <row r="1707" s="13" customFormat="1">
      <c r="A1707" s="13"/>
      <c r="B1707" s="229"/>
      <c r="C1707" s="230"/>
      <c r="D1707" s="231" t="s">
        <v>150</v>
      </c>
      <c r="E1707" s="232" t="s">
        <v>1</v>
      </c>
      <c r="F1707" s="233" t="s">
        <v>225</v>
      </c>
      <c r="G1707" s="230"/>
      <c r="H1707" s="232" t="s">
        <v>1</v>
      </c>
      <c r="I1707" s="234"/>
      <c r="J1707" s="230"/>
      <c r="K1707" s="230"/>
      <c r="L1707" s="235"/>
      <c r="M1707" s="236"/>
      <c r="N1707" s="237"/>
      <c r="O1707" s="237"/>
      <c r="P1707" s="237"/>
      <c r="Q1707" s="237"/>
      <c r="R1707" s="237"/>
      <c r="S1707" s="237"/>
      <c r="T1707" s="238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T1707" s="239" t="s">
        <v>150</v>
      </c>
      <c r="AU1707" s="239" t="s">
        <v>148</v>
      </c>
      <c r="AV1707" s="13" t="s">
        <v>81</v>
      </c>
      <c r="AW1707" s="13" t="s">
        <v>30</v>
      </c>
      <c r="AX1707" s="13" t="s">
        <v>73</v>
      </c>
      <c r="AY1707" s="239" t="s">
        <v>140</v>
      </c>
    </row>
    <row r="1708" s="14" customFormat="1">
      <c r="A1708" s="14"/>
      <c r="B1708" s="240"/>
      <c r="C1708" s="241"/>
      <c r="D1708" s="231" t="s">
        <v>150</v>
      </c>
      <c r="E1708" s="242" t="s">
        <v>1</v>
      </c>
      <c r="F1708" s="243" t="s">
        <v>226</v>
      </c>
      <c r="G1708" s="241"/>
      <c r="H1708" s="244">
        <v>16.413</v>
      </c>
      <c r="I1708" s="245"/>
      <c r="J1708" s="241"/>
      <c r="K1708" s="241"/>
      <c r="L1708" s="246"/>
      <c r="M1708" s="247"/>
      <c r="N1708" s="248"/>
      <c r="O1708" s="248"/>
      <c r="P1708" s="248"/>
      <c r="Q1708" s="248"/>
      <c r="R1708" s="248"/>
      <c r="S1708" s="248"/>
      <c r="T1708" s="249"/>
      <c r="U1708" s="14"/>
      <c r="V1708" s="14"/>
      <c r="W1708" s="14"/>
      <c r="X1708" s="14"/>
      <c r="Y1708" s="14"/>
      <c r="Z1708" s="14"/>
      <c r="AA1708" s="14"/>
      <c r="AB1708" s="14"/>
      <c r="AC1708" s="14"/>
      <c r="AD1708" s="14"/>
      <c r="AE1708" s="14"/>
      <c r="AT1708" s="250" t="s">
        <v>150</v>
      </c>
      <c r="AU1708" s="250" t="s">
        <v>148</v>
      </c>
      <c r="AV1708" s="14" t="s">
        <v>148</v>
      </c>
      <c r="AW1708" s="14" t="s">
        <v>30</v>
      </c>
      <c r="AX1708" s="14" t="s">
        <v>73</v>
      </c>
      <c r="AY1708" s="250" t="s">
        <v>140</v>
      </c>
    </row>
    <row r="1709" s="13" customFormat="1">
      <c r="A1709" s="13"/>
      <c r="B1709" s="229"/>
      <c r="C1709" s="230"/>
      <c r="D1709" s="231" t="s">
        <v>150</v>
      </c>
      <c r="E1709" s="232" t="s">
        <v>1</v>
      </c>
      <c r="F1709" s="233" t="s">
        <v>1877</v>
      </c>
      <c r="G1709" s="230"/>
      <c r="H1709" s="232" t="s">
        <v>1</v>
      </c>
      <c r="I1709" s="234"/>
      <c r="J1709" s="230"/>
      <c r="K1709" s="230"/>
      <c r="L1709" s="235"/>
      <c r="M1709" s="236"/>
      <c r="N1709" s="237"/>
      <c r="O1709" s="237"/>
      <c r="P1709" s="237"/>
      <c r="Q1709" s="237"/>
      <c r="R1709" s="237"/>
      <c r="S1709" s="237"/>
      <c r="T1709" s="238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T1709" s="239" t="s">
        <v>150</v>
      </c>
      <c r="AU1709" s="239" t="s">
        <v>148</v>
      </c>
      <c r="AV1709" s="13" t="s">
        <v>81</v>
      </c>
      <c r="AW1709" s="13" t="s">
        <v>30</v>
      </c>
      <c r="AX1709" s="13" t="s">
        <v>73</v>
      </c>
      <c r="AY1709" s="239" t="s">
        <v>140</v>
      </c>
    </row>
    <row r="1710" s="13" customFormat="1">
      <c r="A1710" s="13"/>
      <c r="B1710" s="229"/>
      <c r="C1710" s="230"/>
      <c r="D1710" s="231" t="s">
        <v>150</v>
      </c>
      <c r="E1710" s="232" t="s">
        <v>1</v>
      </c>
      <c r="F1710" s="233" t="s">
        <v>215</v>
      </c>
      <c r="G1710" s="230"/>
      <c r="H1710" s="232" t="s">
        <v>1</v>
      </c>
      <c r="I1710" s="234"/>
      <c r="J1710" s="230"/>
      <c r="K1710" s="230"/>
      <c r="L1710" s="235"/>
      <c r="M1710" s="236"/>
      <c r="N1710" s="237"/>
      <c r="O1710" s="237"/>
      <c r="P1710" s="237"/>
      <c r="Q1710" s="237"/>
      <c r="R1710" s="237"/>
      <c r="S1710" s="237"/>
      <c r="T1710" s="238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T1710" s="239" t="s">
        <v>150</v>
      </c>
      <c r="AU1710" s="239" t="s">
        <v>148</v>
      </c>
      <c r="AV1710" s="13" t="s">
        <v>81</v>
      </c>
      <c r="AW1710" s="13" t="s">
        <v>30</v>
      </c>
      <c r="AX1710" s="13" t="s">
        <v>73</v>
      </c>
      <c r="AY1710" s="239" t="s">
        <v>140</v>
      </c>
    </row>
    <row r="1711" s="14" customFormat="1">
      <c r="A1711" s="14"/>
      <c r="B1711" s="240"/>
      <c r="C1711" s="241"/>
      <c r="D1711" s="231" t="s">
        <v>150</v>
      </c>
      <c r="E1711" s="242" t="s">
        <v>1</v>
      </c>
      <c r="F1711" s="243" t="s">
        <v>255</v>
      </c>
      <c r="G1711" s="241"/>
      <c r="H1711" s="244">
        <v>30.859999999999999</v>
      </c>
      <c r="I1711" s="245"/>
      <c r="J1711" s="241"/>
      <c r="K1711" s="241"/>
      <c r="L1711" s="246"/>
      <c r="M1711" s="247"/>
      <c r="N1711" s="248"/>
      <c r="O1711" s="248"/>
      <c r="P1711" s="248"/>
      <c r="Q1711" s="248"/>
      <c r="R1711" s="248"/>
      <c r="S1711" s="248"/>
      <c r="T1711" s="249"/>
      <c r="U1711" s="14"/>
      <c r="V1711" s="14"/>
      <c r="W1711" s="14"/>
      <c r="X1711" s="14"/>
      <c r="Y1711" s="14"/>
      <c r="Z1711" s="14"/>
      <c r="AA1711" s="14"/>
      <c r="AB1711" s="14"/>
      <c r="AC1711" s="14"/>
      <c r="AD1711" s="14"/>
      <c r="AE1711" s="14"/>
      <c r="AT1711" s="250" t="s">
        <v>150</v>
      </c>
      <c r="AU1711" s="250" t="s">
        <v>148</v>
      </c>
      <c r="AV1711" s="14" t="s">
        <v>148</v>
      </c>
      <c r="AW1711" s="14" t="s">
        <v>30</v>
      </c>
      <c r="AX1711" s="14" t="s">
        <v>73</v>
      </c>
      <c r="AY1711" s="250" t="s">
        <v>140</v>
      </c>
    </row>
    <row r="1712" s="13" customFormat="1">
      <c r="A1712" s="13"/>
      <c r="B1712" s="229"/>
      <c r="C1712" s="230"/>
      <c r="D1712" s="231" t="s">
        <v>150</v>
      </c>
      <c r="E1712" s="232" t="s">
        <v>1</v>
      </c>
      <c r="F1712" s="233" t="s">
        <v>256</v>
      </c>
      <c r="G1712" s="230"/>
      <c r="H1712" s="232" t="s">
        <v>1</v>
      </c>
      <c r="I1712" s="234"/>
      <c r="J1712" s="230"/>
      <c r="K1712" s="230"/>
      <c r="L1712" s="235"/>
      <c r="M1712" s="236"/>
      <c r="N1712" s="237"/>
      <c r="O1712" s="237"/>
      <c r="P1712" s="237"/>
      <c r="Q1712" s="237"/>
      <c r="R1712" s="237"/>
      <c r="S1712" s="237"/>
      <c r="T1712" s="238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T1712" s="239" t="s">
        <v>150</v>
      </c>
      <c r="AU1712" s="239" t="s">
        <v>148</v>
      </c>
      <c r="AV1712" s="13" t="s">
        <v>81</v>
      </c>
      <c r="AW1712" s="13" t="s">
        <v>30</v>
      </c>
      <c r="AX1712" s="13" t="s">
        <v>73</v>
      </c>
      <c r="AY1712" s="239" t="s">
        <v>140</v>
      </c>
    </row>
    <row r="1713" s="14" customFormat="1">
      <c r="A1713" s="14"/>
      <c r="B1713" s="240"/>
      <c r="C1713" s="241"/>
      <c r="D1713" s="231" t="s">
        <v>150</v>
      </c>
      <c r="E1713" s="242" t="s">
        <v>1</v>
      </c>
      <c r="F1713" s="243" t="s">
        <v>257</v>
      </c>
      <c r="G1713" s="241"/>
      <c r="H1713" s="244">
        <v>8.4420000000000002</v>
      </c>
      <c r="I1713" s="245"/>
      <c r="J1713" s="241"/>
      <c r="K1713" s="241"/>
      <c r="L1713" s="246"/>
      <c r="M1713" s="247"/>
      <c r="N1713" s="248"/>
      <c r="O1713" s="248"/>
      <c r="P1713" s="248"/>
      <c r="Q1713" s="248"/>
      <c r="R1713" s="248"/>
      <c r="S1713" s="248"/>
      <c r="T1713" s="249"/>
      <c r="U1713" s="14"/>
      <c r="V1713" s="14"/>
      <c r="W1713" s="14"/>
      <c r="X1713" s="14"/>
      <c r="Y1713" s="14"/>
      <c r="Z1713" s="14"/>
      <c r="AA1713" s="14"/>
      <c r="AB1713" s="14"/>
      <c r="AC1713" s="14"/>
      <c r="AD1713" s="14"/>
      <c r="AE1713" s="14"/>
      <c r="AT1713" s="250" t="s">
        <v>150</v>
      </c>
      <c r="AU1713" s="250" t="s">
        <v>148</v>
      </c>
      <c r="AV1713" s="14" t="s">
        <v>148</v>
      </c>
      <c r="AW1713" s="14" t="s">
        <v>30</v>
      </c>
      <c r="AX1713" s="14" t="s">
        <v>73</v>
      </c>
      <c r="AY1713" s="250" t="s">
        <v>140</v>
      </c>
    </row>
    <row r="1714" s="13" customFormat="1">
      <c r="A1714" s="13"/>
      <c r="B1714" s="229"/>
      <c r="C1714" s="230"/>
      <c r="D1714" s="231" t="s">
        <v>150</v>
      </c>
      <c r="E1714" s="232" t="s">
        <v>1</v>
      </c>
      <c r="F1714" s="233" t="s">
        <v>258</v>
      </c>
      <c r="G1714" s="230"/>
      <c r="H1714" s="232" t="s">
        <v>1</v>
      </c>
      <c r="I1714" s="234"/>
      <c r="J1714" s="230"/>
      <c r="K1714" s="230"/>
      <c r="L1714" s="235"/>
      <c r="M1714" s="236"/>
      <c r="N1714" s="237"/>
      <c r="O1714" s="237"/>
      <c r="P1714" s="237"/>
      <c r="Q1714" s="237"/>
      <c r="R1714" s="237"/>
      <c r="S1714" s="237"/>
      <c r="T1714" s="238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239" t="s">
        <v>150</v>
      </c>
      <c r="AU1714" s="239" t="s">
        <v>148</v>
      </c>
      <c r="AV1714" s="13" t="s">
        <v>81</v>
      </c>
      <c r="AW1714" s="13" t="s">
        <v>30</v>
      </c>
      <c r="AX1714" s="13" t="s">
        <v>73</v>
      </c>
      <c r="AY1714" s="239" t="s">
        <v>140</v>
      </c>
    </row>
    <row r="1715" s="14" customFormat="1">
      <c r="A1715" s="14"/>
      <c r="B1715" s="240"/>
      <c r="C1715" s="241"/>
      <c r="D1715" s="231" t="s">
        <v>150</v>
      </c>
      <c r="E1715" s="242" t="s">
        <v>1</v>
      </c>
      <c r="F1715" s="243" t="s">
        <v>259</v>
      </c>
      <c r="G1715" s="241"/>
      <c r="H1715" s="244">
        <v>14.885999999999999</v>
      </c>
      <c r="I1715" s="245"/>
      <c r="J1715" s="241"/>
      <c r="K1715" s="241"/>
      <c r="L1715" s="246"/>
      <c r="M1715" s="247"/>
      <c r="N1715" s="248"/>
      <c r="O1715" s="248"/>
      <c r="P1715" s="248"/>
      <c r="Q1715" s="248"/>
      <c r="R1715" s="248"/>
      <c r="S1715" s="248"/>
      <c r="T1715" s="249"/>
      <c r="U1715" s="14"/>
      <c r="V1715" s="14"/>
      <c r="W1715" s="14"/>
      <c r="X1715" s="14"/>
      <c r="Y1715" s="14"/>
      <c r="Z1715" s="14"/>
      <c r="AA1715" s="14"/>
      <c r="AB1715" s="14"/>
      <c r="AC1715" s="14"/>
      <c r="AD1715" s="14"/>
      <c r="AE1715" s="14"/>
      <c r="AT1715" s="250" t="s">
        <v>150</v>
      </c>
      <c r="AU1715" s="250" t="s">
        <v>148</v>
      </c>
      <c r="AV1715" s="14" t="s">
        <v>148</v>
      </c>
      <c r="AW1715" s="14" t="s">
        <v>30</v>
      </c>
      <c r="AX1715" s="14" t="s">
        <v>73</v>
      </c>
      <c r="AY1715" s="250" t="s">
        <v>140</v>
      </c>
    </row>
    <row r="1716" s="13" customFormat="1">
      <c r="A1716" s="13"/>
      <c r="B1716" s="229"/>
      <c r="C1716" s="230"/>
      <c r="D1716" s="231" t="s">
        <v>150</v>
      </c>
      <c r="E1716" s="232" t="s">
        <v>1</v>
      </c>
      <c r="F1716" s="233" t="s">
        <v>221</v>
      </c>
      <c r="G1716" s="230"/>
      <c r="H1716" s="232" t="s">
        <v>1</v>
      </c>
      <c r="I1716" s="234"/>
      <c r="J1716" s="230"/>
      <c r="K1716" s="230"/>
      <c r="L1716" s="235"/>
      <c r="M1716" s="236"/>
      <c r="N1716" s="237"/>
      <c r="O1716" s="237"/>
      <c r="P1716" s="237"/>
      <c r="Q1716" s="237"/>
      <c r="R1716" s="237"/>
      <c r="S1716" s="237"/>
      <c r="T1716" s="238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239" t="s">
        <v>150</v>
      </c>
      <c r="AU1716" s="239" t="s">
        <v>148</v>
      </c>
      <c r="AV1716" s="13" t="s">
        <v>81</v>
      </c>
      <c r="AW1716" s="13" t="s">
        <v>30</v>
      </c>
      <c r="AX1716" s="13" t="s">
        <v>73</v>
      </c>
      <c r="AY1716" s="239" t="s">
        <v>140</v>
      </c>
    </row>
    <row r="1717" s="14" customFormat="1">
      <c r="A1717" s="14"/>
      <c r="B1717" s="240"/>
      <c r="C1717" s="241"/>
      <c r="D1717" s="231" t="s">
        <v>150</v>
      </c>
      <c r="E1717" s="242" t="s">
        <v>1</v>
      </c>
      <c r="F1717" s="243" t="s">
        <v>260</v>
      </c>
      <c r="G1717" s="241"/>
      <c r="H1717" s="244">
        <v>21.079999999999998</v>
      </c>
      <c r="I1717" s="245"/>
      <c r="J1717" s="241"/>
      <c r="K1717" s="241"/>
      <c r="L1717" s="246"/>
      <c r="M1717" s="247"/>
      <c r="N1717" s="248"/>
      <c r="O1717" s="248"/>
      <c r="P1717" s="248"/>
      <c r="Q1717" s="248"/>
      <c r="R1717" s="248"/>
      <c r="S1717" s="248"/>
      <c r="T1717" s="249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50" t="s">
        <v>150</v>
      </c>
      <c r="AU1717" s="250" t="s">
        <v>148</v>
      </c>
      <c r="AV1717" s="14" t="s">
        <v>148</v>
      </c>
      <c r="AW1717" s="14" t="s">
        <v>30</v>
      </c>
      <c r="AX1717" s="14" t="s">
        <v>73</v>
      </c>
      <c r="AY1717" s="250" t="s">
        <v>140</v>
      </c>
    </row>
    <row r="1718" s="13" customFormat="1">
      <c r="A1718" s="13"/>
      <c r="B1718" s="229"/>
      <c r="C1718" s="230"/>
      <c r="D1718" s="231" t="s">
        <v>150</v>
      </c>
      <c r="E1718" s="232" t="s">
        <v>1</v>
      </c>
      <c r="F1718" s="233" t="s">
        <v>223</v>
      </c>
      <c r="G1718" s="230"/>
      <c r="H1718" s="232" t="s">
        <v>1</v>
      </c>
      <c r="I1718" s="234"/>
      <c r="J1718" s="230"/>
      <c r="K1718" s="230"/>
      <c r="L1718" s="235"/>
      <c r="M1718" s="236"/>
      <c r="N1718" s="237"/>
      <c r="O1718" s="237"/>
      <c r="P1718" s="237"/>
      <c r="Q1718" s="237"/>
      <c r="R1718" s="237"/>
      <c r="S1718" s="237"/>
      <c r="T1718" s="238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T1718" s="239" t="s">
        <v>150</v>
      </c>
      <c r="AU1718" s="239" t="s">
        <v>148</v>
      </c>
      <c r="AV1718" s="13" t="s">
        <v>81</v>
      </c>
      <c r="AW1718" s="13" t="s">
        <v>30</v>
      </c>
      <c r="AX1718" s="13" t="s">
        <v>73</v>
      </c>
      <c r="AY1718" s="239" t="s">
        <v>140</v>
      </c>
    </row>
    <row r="1719" s="14" customFormat="1">
      <c r="A1719" s="14"/>
      <c r="B1719" s="240"/>
      <c r="C1719" s="241"/>
      <c r="D1719" s="231" t="s">
        <v>150</v>
      </c>
      <c r="E1719" s="242" t="s">
        <v>1</v>
      </c>
      <c r="F1719" s="243" t="s">
        <v>261</v>
      </c>
      <c r="G1719" s="241"/>
      <c r="H1719" s="244">
        <v>30.152000000000001</v>
      </c>
      <c r="I1719" s="245"/>
      <c r="J1719" s="241"/>
      <c r="K1719" s="241"/>
      <c r="L1719" s="246"/>
      <c r="M1719" s="247"/>
      <c r="N1719" s="248"/>
      <c r="O1719" s="248"/>
      <c r="P1719" s="248"/>
      <c r="Q1719" s="248"/>
      <c r="R1719" s="248"/>
      <c r="S1719" s="248"/>
      <c r="T1719" s="249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T1719" s="250" t="s">
        <v>150</v>
      </c>
      <c r="AU1719" s="250" t="s">
        <v>148</v>
      </c>
      <c r="AV1719" s="14" t="s">
        <v>148</v>
      </c>
      <c r="AW1719" s="14" t="s">
        <v>30</v>
      </c>
      <c r="AX1719" s="14" t="s">
        <v>73</v>
      </c>
      <c r="AY1719" s="250" t="s">
        <v>140</v>
      </c>
    </row>
    <row r="1720" s="13" customFormat="1">
      <c r="A1720" s="13"/>
      <c r="B1720" s="229"/>
      <c r="C1720" s="230"/>
      <c r="D1720" s="231" t="s">
        <v>150</v>
      </c>
      <c r="E1720" s="232" t="s">
        <v>1</v>
      </c>
      <c r="F1720" s="233" t="s">
        <v>262</v>
      </c>
      <c r="G1720" s="230"/>
      <c r="H1720" s="232" t="s">
        <v>1</v>
      </c>
      <c r="I1720" s="234"/>
      <c r="J1720" s="230"/>
      <c r="K1720" s="230"/>
      <c r="L1720" s="235"/>
      <c r="M1720" s="236"/>
      <c r="N1720" s="237"/>
      <c r="O1720" s="237"/>
      <c r="P1720" s="237"/>
      <c r="Q1720" s="237"/>
      <c r="R1720" s="237"/>
      <c r="S1720" s="237"/>
      <c r="T1720" s="238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239" t="s">
        <v>150</v>
      </c>
      <c r="AU1720" s="239" t="s">
        <v>148</v>
      </c>
      <c r="AV1720" s="13" t="s">
        <v>81</v>
      </c>
      <c r="AW1720" s="13" t="s">
        <v>30</v>
      </c>
      <c r="AX1720" s="13" t="s">
        <v>73</v>
      </c>
      <c r="AY1720" s="239" t="s">
        <v>140</v>
      </c>
    </row>
    <row r="1721" s="14" customFormat="1">
      <c r="A1721" s="14"/>
      <c r="B1721" s="240"/>
      <c r="C1721" s="241"/>
      <c r="D1721" s="231" t="s">
        <v>150</v>
      </c>
      <c r="E1721" s="242" t="s">
        <v>1</v>
      </c>
      <c r="F1721" s="243" t="s">
        <v>263</v>
      </c>
      <c r="G1721" s="241"/>
      <c r="H1721" s="244">
        <v>36.704999999999998</v>
      </c>
      <c r="I1721" s="245"/>
      <c r="J1721" s="241"/>
      <c r="K1721" s="241"/>
      <c r="L1721" s="246"/>
      <c r="M1721" s="247"/>
      <c r="N1721" s="248"/>
      <c r="O1721" s="248"/>
      <c r="P1721" s="248"/>
      <c r="Q1721" s="248"/>
      <c r="R1721" s="248"/>
      <c r="S1721" s="248"/>
      <c r="T1721" s="249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T1721" s="250" t="s">
        <v>150</v>
      </c>
      <c r="AU1721" s="250" t="s">
        <v>148</v>
      </c>
      <c r="AV1721" s="14" t="s">
        <v>148</v>
      </c>
      <c r="AW1721" s="14" t="s">
        <v>30</v>
      </c>
      <c r="AX1721" s="14" t="s">
        <v>73</v>
      </c>
      <c r="AY1721" s="250" t="s">
        <v>140</v>
      </c>
    </row>
    <row r="1722" s="13" customFormat="1">
      <c r="A1722" s="13"/>
      <c r="B1722" s="229"/>
      <c r="C1722" s="230"/>
      <c r="D1722" s="231" t="s">
        <v>150</v>
      </c>
      <c r="E1722" s="232" t="s">
        <v>1</v>
      </c>
      <c r="F1722" s="233" t="s">
        <v>264</v>
      </c>
      <c r="G1722" s="230"/>
      <c r="H1722" s="232" t="s">
        <v>1</v>
      </c>
      <c r="I1722" s="234"/>
      <c r="J1722" s="230"/>
      <c r="K1722" s="230"/>
      <c r="L1722" s="235"/>
      <c r="M1722" s="236"/>
      <c r="N1722" s="237"/>
      <c r="O1722" s="237"/>
      <c r="P1722" s="237"/>
      <c r="Q1722" s="237"/>
      <c r="R1722" s="237"/>
      <c r="S1722" s="237"/>
      <c r="T1722" s="238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39" t="s">
        <v>150</v>
      </c>
      <c r="AU1722" s="239" t="s">
        <v>148</v>
      </c>
      <c r="AV1722" s="13" t="s">
        <v>81</v>
      </c>
      <c r="AW1722" s="13" t="s">
        <v>30</v>
      </c>
      <c r="AX1722" s="13" t="s">
        <v>73</v>
      </c>
      <c r="AY1722" s="239" t="s">
        <v>140</v>
      </c>
    </row>
    <row r="1723" s="13" customFormat="1">
      <c r="A1723" s="13"/>
      <c r="B1723" s="229"/>
      <c r="C1723" s="230"/>
      <c r="D1723" s="231" t="s">
        <v>150</v>
      </c>
      <c r="E1723" s="232" t="s">
        <v>1</v>
      </c>
      <c r="F1723" s="233" t="s">
        <v>265</v>
      </c>
      <c r="G1723" s="230"/>
      <c r="H1723" s="232" t="s">
        <v>1</v>
      </c>
      <c r="I1723" s="234"/>
      <c r="J1723" s="230"/>
      <c r="K1723" s="230"/>
      <c r="L1723" s="235"/>
      <c r="M1723" s="236"/>
      <c r="N1723" s="237"/>
      <c r="O1723" s="237"/>
      <c r="P1723" s="237"/>
      <c r="Q1723" s="237"/>
      <c r="R1723" s="237"/>
      <c r="S1723" s="237"/>
      <c r="T1723" s="238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239" t="s">
        <v>150</v>
      </c>
      <c r="AU1723" s="239" t="s">
        <v>148</v>
      </c>
      <c r="AV1723" s="13" t="s">
        <v>81</v>
      </c>
      <c r="AW1723" s="13" t="s">
        <v>30</v>
      </c>
      <c r="AX1723" s="13" t="s">
        <v>73</v>
      </c>
      <c r="AY1723" s="239" t="s">
        <v>140</v>
      </c>
    </row>
    <row r="1724" s="14" customFormat="1">
      <c r="A1724" s="14"/>
      <c r="B1724" s="240"/>
      <c r="C1724" s="241"/>
      <c r="D1724" s="231" t="s">
        <v>150</v>
      </c>
      <c r="E1724" s="242" t="s">
        <v>1</v>
      </c>
      <c r="F1724" s="243" t="s">
        <v>266</v>
      </c>
      <c r="G1724" s="241"/>
      <c r="H1724" s="244">
        <v>-11.348000000000001</v>
      </c>
      <c r="I1724" s="245"/>
      <c r="J1724" s="241"/>
      <c r="K1724" s="241"/>
      <c r="L1724" s="246"/>
      <c r="M1724" s="247"/>
      <c r="N1724" s="248"/>
      <c r="O1724" s="248"/>
      <c r="P1724" s="248"/>
      <c r="Q1724" s="248"/>
      <c r="R1724" s="248"/>
      <c r="S1724" s="248"/>
      <c r="T1724" s="249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T1724" s="250" t="s">
        <v>150</v>
      </c>
      <c r="AU1724" s="250" t="s">
        <v>148</v>
      </c>
      <c r="AV1724" s="14" t="s">
        <v>148</v>
      </c>
      <c r="AW1724" s="14" t="s">
        <v>30</v>
      </c>
      <c r="AX1724" s="14" t="s">
        <v>73</v>
      </c>
      <c r="AY1724" s="250" t="s">
        <v>140</v>
      </c>
    </row>
    <row r="1725" s="14" customFormat="1">
      <c r="A1725" s="14"/>
      <c r="B1725" s="240"/>
      <c r="C1725" s="241"/>
      <c r="D1725" s="231" t="s">
        <v>150</v>
      </c>
      <c r="E1725" s="242" t="s">
        <v>1</v>
      </c>
      <c r="F1725" s="243" t="s">
        <v>267</v>
      </c>
      <c r="G1725" s="241"/>
      <c r="H1725" s="244">
        <v>-6.3040000000000003</v>
      </c>
      <c r="I1725" s="245"/>
      <c r="J1725" s="241"/>
      <c r="K1725" s="241"/>
      <c r="L1725" s="246"/>
      <c r="M1725" s="247"/>
      <c r="N1725" s="248"/>
      <c r="O1725" s="248"/>
      <c r="P1725" s="248"/>
      <c r="Q1725" s="248"/>
      <c r="R1725" s="248"/>
      <c r="S1725" s="248"/>
      <c r="T1725" s="249"/>
      <c r="U1725" s="14"/>
      <c r="V1725" s="14"/>
      <c r="W1725" s="14"/>
      <c r="X1725" s="14"/>
      <c r="Y1725" s="14"/>
      <c r="Z1725" s="14"/>
      <c r="AA1725" s="14"/>
      <c r="AB1725" s="14"/>
      <c r="AC1725" s="14"/>
      <c r="AD1725" s="14"/>
      <c r="AE1725" s="14"/>
      <c r="AT1725" s="250" t="s">
        <v>150</v>
      </c>
      <c r="AU1725" s="250" t="s">
        <v>148</v>
      </c>
      <c r="AV1725" s="14" t="s">
        <v>148</v>
      </c>
      <c r="AW1725" s="14" t="s">
        <v>30</v>
      </c>
      <c r="AX1725" s="14" t="s">
        <v>73</v>
      </c>
      <c r="AY1725" s="250" t="s">
        <v>140</v>
      </c>
    </row>
    <row r="1726" s="15" customFormat="1">
      <c r="A1726" s="15"/>
      <c r="B1726" s="251"/>
      <c r="C1726" s="252"/>
      <c r="D1726" s="231" t="s">
        <v>150</v>
      </c>
      <c r="E1726" s="253" t="s">
        <v>1</v>
      </c>
      <c r="F1726" s="254" t="s">
        <v>153</v>
      </c>
      <c r="G1726" s="252"/>
      <c r="H1726" s="255">
        <v>166.65399999999997</v>
      </c>
      <c r="I1726" s="256"/>
      <c r="J1726" s="252"/>
      <c r="K1726" s="252"/>
      <c r="L1726" s="257"/>
      <c r="M1726" s="258"/>
      <c r="N1726" s="259"/>
      <c r="O1726" s="259"/>
      <c r="P1726" s="259"/>
      <c r="Q1726" s="259"/>
      <c r="R1726" s="259"/>
      <c r="S1726" s="259"/>
      <c r="T1726" s="260"/>
      <c r="U1726" s="15"/>
      <c r="V1726" s="15"/>
      <c r="W1726" s="15"/>
      <c r="X1726" s="15"/>
      <c r="Y1726" s="15"/>
      <c r="Z1726" s="15"/>
      <c r="AA1726" s="15"/>
      <c r="AB1726" s="15"/>
      <c r="AC1726" s="15"/>
      <c r="AD1726" s="15"/>
      <c r="AE1726" s="15"/>
      <c r="AT1726" s="261" t="s">
        <v>150</v>
      </c>
      <c r="AU1726" s="261" t="s">
        <v>148</v>
      </c>
      <c r="AV1726" s="15" t="s">
        <v>147</v>
      </c>
      <c r="AW1726" s="15" t="s">
        <v>30</v>
      </c>
      <c r="AX1726" s="15" t="s">
        <v>81</v>
      </c>
      <c r="AY1726" s="261" t="s">
        <v>140</v>
      </c>
    </row>
    <row r="1727" s="2" customFormat="1" ht="24.15" customHeight="1">
      <c r="A1727" s="38"/>
      <c r="B1727" s="39"/>
      <c r="C1727" s="215" t="s">
        <v>1923</v>
      </c>
      <c r="D1727" s="215" t="s">
        <v>143</v>
      </c>
      <c r="E1727" s="216" t="s">
        <v>1924</v>
      </c>
      <c r="F1727" s="217" t="s">
        <v>1925</v>
      </c>
      <c r="G1727" s="218" t="s">
        <v>168</v>
      </c>
      <c r="H1727" s="219">
        <v>47.161000000000001</v>
      </c>
      <c r="I1727" s="220"/>
      <c r="J1727" s="221">
        <f>ROUND(I1727*H1727,2)</f>
        <v>0</v>
      </c>
      <c r="K1727" s="222"/>
      <c r="L1727" s="44"/>
      <c r="M1727" s="223" t="s">
        <v>1</v>
      </c>
      <c r="N1727" s="224" t="s">
        <v>39</v>
      </c>
      <c r="O1727" s="91"/>
      <c r="P1727" s="225">
        <f>O1727*H1727</f>
        <v>0</v>
      </c>
      <c r="Q1727" s="225">
        <v>0</v>
      </c>
      <c r="R1727" s="225">
        <f>Q1727*H1727</f>
        <v>0</v>
      </c>
      <c r="S1727" s="225">
        <v>0</v>
      </c>
      <c r="T1727" s="226">
        <f>S1727*H1727</f>
        <v>0</v>
      </c>
      <c r="U1727" s="38"/>
      <c r="V1727" s="38"/>
      <c r="W1727" s="38"/>
      <c r="X1727" s="38"/>
      <c r="Y1727" s="38"/>
      <c r="Z1727" s="38"/>
      <c r="AA1727" s="38"/>
      <c r="AB1727" s="38"/>
      <c r="AC1727" s="38"/>
      <c r="AD1727" s="38"/>
      <c r="AE1727" s="38"/>
      <c r="AR1727" s="227" t="s">
        <v>447</v>
      </c>
      <c r="AT1727" s="227" t="s">
        <v>143</v>
      </c>
      <c r="AU1727" s="227" t="s">
        <v>148</v>
      </c>
      <c r="AY1727" s="17" t="s">
        <v>140</v>
      </c>
      <c r="BE1727" s="228">
        <f>IF(N1727="základní",J1727,0)</f>
        <v>0</v>
      </c>
      <c r="BF1727" s="228">
        <f>IF(N1727="snížená",J1727,0)</f>
        <v>0</v>
      </c>
      <c r="BG1727" s="228">
        <f>IF(N1727="zákl. přenesená",J1727,0)</f>
        <v>0</v>
      </c>
      <c r="BH1727" s="228">
        <f>IF(N1727="sníž. přenesená",J1727,0)</f>
        <v>0</v>
      </c>
      <c r="BI1727" s="228">
        <f>IF(N1727="nulová",J1727,0)</f>
        <v>0</v>
      </c>
      <c r="BJ1727" s="17" t="s">
        <v>148</v>
      </c>
      <c r="BK1727" s="228">
        <f>ROUND(I1727*H1727,2)</f>
        <v>0</v>
      </c>
      <c r="BL1727" s="17" t="s">
        <v>447</v>
      </c>
      <c r="BM1727" s="227" t="s">
        <v>1926</v>
      </c>
    </row>
    <row r="1728" s="13" customFormat="1">
      <c r="A1728" s="13"/>
      <c r="B1728" s="229"/>
      <c r="C1728" s="230"/>
      <c r="D1728" s="231" t="s">
        <v>150</v>
      </c>
      <c r="E1728" s="232" t="s">
        <v>1</v>
      </c>
      <c r="F1728" s="233" t="s">
        <v>1875</v>
      </c>
      <c r="G1728" s="230"/>
      <c r="H1728" s="232" t="s">
        <v>1</v>
      </c>
      <c r="I1728" s="234"/>
      <c r="J1728" s="230"/>
      <c r="K1728" s="230"/>
      <c r="L1728" s="235"/>
      <c r="M1728" s="236"/>
      <c r="N1728" s="237"/>
      <c r="O1728" s="237"/>
      <c r="P1728" s="237"/>
      <c r="Q1728" s="237"/>
      <c r="R1728" s="237"/>
      <c r="S1728" s="237"/>
      <c r="T1728" s="238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T1728" s="239" t="s">
        <v>150</v>
      </c>
      <c r="AU1728" s="239" t="s">
        <v>148</v>
      </c>
      <c r="AV1728" s="13" t="s">
        <v>81</v>
      </c>
      <c r="AW1728" s="13" t="s">
        <v>30</v>
      </c>
      <c r="AX1728" s="13" t="s">
        <v>73</v>
      </c>
      <c r="AY1728" s="239" t="s">
        <v>140</v>
      </c>
    </row>
    <row r="1729" s="13" customFormat="1">
      <c r="A1729" s="13"/>
      <c r="B1729" s="229"/>
      <c r="C1729" s="230"/>
      <c r="D1729" s="231" t="s">
        <v>150</v>
      </c>
      <c r="E1729" s="232" t="s">
        <v>1</v>
      </c>
      <c r="F1729" s="233" t="s">
        <v>215</v>
      </c>
      <c r="G1729" s="230"/>
      <c r="H1729" s="232" t="s">
        <v>1</v>
      </c>
      <c r="I1729" s="234"/>
      <c r="J1729" s="230"/>
      <c r="K1729" s="230"/>
      <c r="L1729" s="235"/>
      <c r="M1729" s="236"/>
      <c r="N1729" s="237"/>
      <c r="O1729" s="237"/>
      <c r="P1729" s="237"/>
      <c r="Q1729" s="237"/>
      <c r="R1729" s="237"/>
      <c r="S1729" s="237"/>
      <c r="T1729" s="238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239" t="s">
        <v>150</v>
      </c>
      <c r="AU1729" s="239" t="s">
        <v>148</v>
      </c>
      <c r="AV1729" s="13" t="s">
        <v>81</v>
      </c>
      <c r="AW1729" s="13" t="s">
        <v>30</v>
      </c>
      <c r="AX1729" s="13" t="s">
        <v>73</v>
      </c>
      <c r="AY1729" s="239" t="s">
        <v>140</v>
      </c>
    </row>
    <row r="1730" s="14" customFormat="1">
      <c r="A1730" s="14"/>
      <c r="B1730" s="240"/>
      <c r="C1730" s="241"/>
      <c r="D1730" s="231" t="s">
        <v>150</v>
      </c>
      <c r="E1730" s="242" t="s">
        <v>1</v>
      </c>
      <c r="F1730" s="243" t="s">
        <v>216</v>
      </c>
      <c r="G1730" s="241"/>
      <c r="H1730" s="244">
        <v>7.2690000000000001</v>
      </c>
      <c r="I1730" s="245"/>
      <c r="J1730" s="241"/>
      <c r="K1730" s="241"/>
      <c r="L1730" s="246"/>
      <c r="M1730" s="247"/>
      <c r="N1730" s="248"/>
      <c r="O1730" s="248"/>
      <c r="P1730" s="248"/>
      <c r="Q1730" s="248"/>
      <c r="R1730" s="248"/>
      <c r="S1730" s="248"/>
      <c r="T1730" s="249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T1730" s="250" t="s">
        <v>150</v>
      </c>
      <c r="AU1730" s="250" t="s">
        <v>148</v>
      </c>
      <c r="AV1730" s="14" t="s">
        <v>148</v>
      </c>
      <c r="AW1730" s="14" t="s">
        <v>30</v>
      </c>
      <c r="AX1730" s="14" t="s">
        <v>73</v>
      </c>
      <c r="AY1730" s="250" t="s">
        <v>140</v>
      </c>
    </row>
    <row r="1731" s="13" customFormat="1">
      <c r="A1731" s="13"/>
      <c r="B1731" s="229"/>
      <c r="C1731" s="230"/>
      <c r="D1731" s="231" t="s">
        <v>150</v>
      </c>
      <c r="E1731" s="232" t="s">
        <v>1</v>
      </c>
      <c r="F1731" s="233" t="s">
        <v>217</v>
      </c>
      <c r="G1731" s="230"/>
      <c r="H1731" s="232" t="s">
        <v>1</v>
      </c>
      <c r="I1731" s="234"/>
      <c r="J1731" s="230"/>
      <c r="K1731" s="230"/>
      <c r="L1731" s="235"/>
      <c r="M1731" s="236"/>
      <c r="N1731" s="237"/>
      <c r="O1731" s="237"/>
      <c r="P1731" s="237"/>
      <c r="Q1731" s="237"/>
      <c r="R1731" s="237"/>
      <c r="S1731" s="237"/>
      <c r="T1731" s="238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T1731" s="239" t="s">
        <v>150</v>
      </c>
      <c r="AU1731" s="239" t="s">
        <v>148</v>
      </c>
      <c r="AV1731" s="13" t="s">
        <v>81</v>
      </c>
      <c r="AW1731" s="13" t="s">
        <v>30</v>
      </c>
      <c r="AX1731" s="13" t="s">
        <v>73</v>
      </c>
      <c r="AY1731" s="239" t="s">
        <v>140</v>
      </c>
    </row>
    <row r="1732" s="14" customFormat="1">
      <c r="A1732" s="14"/>
      <c r="B1732" s="240"/>
      <c r="C1732" s="241"/>
      <c r="D1732" s="231" t="s">
        <v>150</v>
      </c>
      <c r="E1732" s="242" t="s">
        <v>1</v>
      </c>
      <c r="F1732" s="243" t="s">
        <v>1876</v>
      </c>
      <c r="G1732" s="241"/>
      <c r="H1732" s="244">
        <v>0.90300000000000002</v>
      </c>
      <c r="I1732" s="245"/>
      <c r="J1732" s="241"/>
      <c r="K1732" s="241"/>
      <c r="L1732" s="246"/>
      <c r="M1732" s="247"/>
      <c r="N1732" s="248"/>
      <c r="O1732" s="248"/>
      <c r="P1732" s="248"/>
      <c r="Q1732" s="248"/>
      <c r="R1732" s="248"/>
      <c r="S1732" s="248"/>
      <c r="T1732" s="249"/>
      <c r="U1732" s="14"/>
      <c r="V1732" s="14"/>
      <c r="W1732" s="14"/>
      <c r="X1732" s="14"/>
      <c r="Y1732" s="14"/>
      <c r="Z1732" s="14"/>
      <c r="AA1732" s="14"/>
      <c r="AB1732" s="14"/>
      <c r="AC1732" s="14"/>
      <c r="AD1732" s="14"/>
      <c r="AE1732" s="14"/>
      <c r="AT1732" s="250" t="s">
        <v>150</v>
      </c>
      <c r="AU1732" s="250" t="s">
        <v>148</v>
      </c>
      <c r="AV1732" s="14" t="s">
        <v>148</v>
      </c>
      <c r="AW1732" s="14" t="s">
        <v>30</v>
      </c>
      <c r="AX1732" s="14" t="s">
        <v>73</v>
      </c>
      <c r="AY1732" s="250" t="s">
        <v>140</v>
      </c>
    </row>
    <row r="1733" s="13" customFormat="1">
      <c r="A1733" s="13"/>
      <c r="B1733" s="229"/>
      <c r="C1733" s="230"/>
      <c r="D1733" s="231" t="s">
        <v>150</v>
      </c>
      <c r="E1733" s="232" t="s">
        <v>1</v>
      </c>
      <c r="F1733" s="233" t="s">
        <v>219</v>
      </c>
      <c r="G1733" s="230"/>
      <c r="H1733" s="232" t="s">
        <v>1</v>
      </c>
      <c r="I1733" s="234"/>
      <c r="J1733" s="230"/>
      <c r="K1733" s="230"/>
      <c r="L1733" s="235"/>
      <c r="M1733" s="236"/>
      <c r="N1733" s="237"/>
      <c r="O1733" s="237"/>
      <c r="P1733" s="237"/>
      <c r="Q1733" s="237"/>
      <c r="R1733" s="237"/>
      <c r="S1733" s="237"/>
      <c r="T1733" s="238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239" t="s">
        <v>150</v>
      </c>
      <c r="AU1733" s="239" t="s">
        <v>148</v>
      </c>
      <c r="AV1733" s="13" t="s">
        <v>81</v>
      </c>
      <c r="AW1733" s="13" t="s">
        <v>30</v>
      </c>
      <c r="AX1733" s="13" t="s">
        <v>73</v>
      </c>
      <c r="AY1733" s="239" t="s">
        <v>140</v>
      </c>
    </row>
    <row r="1734" s="14" customFormat="1">
      <c r="A1734" s="14"/>
      <c r="B1734" s="240"/>
      <c r="C1734" s="241"/>
      <c r="D1734" s="231" t="s">
        <v>150</v>
      </c>
      <c r="E1734" s="242" t="s">
        <v>1</v>
      </c>
      <c r="F1734" s="243" t="s">
        <v>323</v>
      </c>
      <c r="G1734" s="241"/>
      <c r="H1734" s="244">
        <v>2.4529999999999998</v>
      </c>
      <c r="I1734" s="245"/>
      <c r="J1734" s="241"/>
      <c r="K1734" s="241"/>
      <c r="L1734" s="246"/>
      <c r="M1734" s="247"/>
      <c r="N1734" s="248"/>
      <c r="O1734" s="248"/>
      <c r="P1734" s="248"/>
      <c r="Q1734" s="248"/>
      <c r="R1734" s="248"/>
      <c r="S1734" s="248"/>
      <c r="T1734" s="249"/>
      <c r="U1734" s="14"/>
      <c r="V1734" s="14"/>
      <c r="W1734" s="14"/>
      <c r="X1734" s="14"/>
      <c r="Y1734" s="14"/>
      <c r="Z1734" s="14"/>
      <c r="AA1734" s="14"/>
      <c r="AB1734" s="14"/>
      <c r="AC1734" s="14"/>
      <c r="AD1734" s="14"/>
      <c r="AE1734" s="14"/>
      <c r="AT1734" s="250" t="s">
        <v>150</v>
      </c>
      <c r="AU1734" s="250" t="s">
        <v>148</v>
      </c>
      <c r="AV1734" s="14" t="s">
        <v>148</v>
      </c>
      <c r="AW1734" s="14" t="s">
        <v>30</v>
      </c>
      <c r="AX1734" s="14" t="s">
        <v>73</v>
      </c>
      <c r="AY1734" s="250" t="s">
        <v>140</v>
      </c>
    </row>
    <row r="1735" s="13" customFormat="1">
      <c r="A1735" s="13"/>
      <c r="B1735" s="229"/>
      <c r="C1735" s="230"/>
      <c r="D1735" s="231" t="s">
        <v>150</v>
      </c>
      <c r="E1735" s="232" t="s">
        <v>1</v>
      </c>
      <c r="F1735" s="233" t="s">
        <v>1877</v>
      </c>
      <c r="G1735" s="230"/>
      <c r="H1735" s="232" t="s">
        <v>1</v>
      </c>
      <c r="I1735" s="234"/>
      <c r="J1735" s="230"/>
      <c r="K1735" s="230"/>
      <c r="L1735" s="235"/>
      <c r="M1735" s="236"/>
      <c r="N1735" s="237"/>
      <c r="O1735" s="237"/>
      <c r="P1735" s="237"/>
      <c r="Q1735" s="237"/>
      <c r="R1735" s="237"/>
      <c r="S1735" s="237"/>
      <c r="T1735" s="238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T1735" s="239" t="s">
        <v>150</v>
      </c>
      <c r="AU1735" s="239" t="s">
        <v>148</v>
      </c>
      <c r="AV1735" s="13" t="s">
        <v>81</v>
      </c>
      <c r="AW1735" s="13" t="s">
        <v>30</v>
      </c>
      <c r="AX1735" s="13" t="s">
        <v>73</v>
      </c>
      <c r="AY1735" s="239" t="s">
        <v>140</v>
      </c>
    </row>
    <row r="1736" s="13" customFormat="1">
      <c r="A1736" s="13"/>
      <c r="B1736" s="229"/>
      <c r="C1736" s="230"/>
      <c r="D1736" s="231" t="s">
        <v>150</v>
      </c>
      <c r="E1736" s="232" t="s">
        <v>1</v>
      </c>
      <c r="F1736" s="233" t="s">
        <v>215</v>
      </c>
      <c r="G1736" s="230"/>
      <c r="H1736" s="232" t="s">
        <v>1</v>
      </c>
      <c r="I1736" s="234"/>
      <c r="J1736" s="230"/>
      <c r="K1736" s="230"/>
      <c r="L1736" s="235"/>
      <c r="M1736" s="236"/>
      <c r="N1736" s="237"/>
      <c r="O1736" s="237"/>
      <c r="P1736" s="237"/>
      <c r="Q1736" s="237"/>
      <c r="R1736" s="237"/>
      <c r="S1736" s="237"/>
      <c r="T1736" s="238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T1736" s="239" t="s">
        <v>150</v>
      </c>
      <c r="AU1736" s="239" t="s">
        <v>148</v>
      </c>
      <c r="AV1736" s="13" t="s">
        <v>81</v>
      </c>
      <c r="AW1736" s="13" t="s">
        <v>30</v>
      </c>
      <c r="AX1736" s="13" t="s">
        <v>73</v>
      </c>
      <c r="AY1736" s="239" t="s">
        <v>140</v>
      </c>
    </row>
    <row r="1737" s="14" customFormat="1">
      <c r="A1737" s="14"/>
      <c r="B1737" s="240"/>
      <c r="C1737" s="241"/>
      <c r="D1737" s="231" t="s">
        <v>150</v>
      </c>
      <c r="E1737" s="242" t="s">
        <v>1</v>
      </c>
      <c r="F1737" s="243" t="s">
        <v>255</v>
      </c>
      <c r="G1737" s="241"/>
      <c r="H1737" s="244">
        <v>30.859999999999999</v>
      </c>
      <c r="I1737" s="245"/>
      <c r="J1737" s="241"/>
      <c r="K1737" s="241"/>
      <c r="L1737" s="246"/>
      <c r="M1737" s="247"/>
      <c r="N1737" s="248"/>
      <c r="O1737" s="248"/>
      <c r="P1737" s="248"/>
      <c r="Q1737" s="248"/>
      <c r="R1737" s="248"/>
      <c r="S1737" s="248"/>
      <c r="T1737" s="249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T1737" s="250" t="s">
        <v>150</v>
      </c>
      <c r="AU1737" s="250" t="s">
        <v>148</v>
      </c>
      <c r="AV1737" s="14" t="s">
        <v>148</v>
      </c>
      <c r="AW1737" s="14" t="s">
        <v>30</v>
      </c>
      <c r="AX1737" s="14" t="s">
        <v>73</v>
      </c>
      <c r="AY1737" s="250" t="s">
        <v>140</v>
      </c>
    </row>
    <row r="1738" s="13" customFormat="1">
      <c r="A1738" s="13"/>
      <c r="B1738" s="229"/>
      <c r="C1738" s="230"/>
      <c r="D1738" s="231" t="s">
        <v>150</v>
      </c>
      <c r="E1738" s="232" t="s">
        <v>1</v>
      </c>
      <c r="F1738" s="233" t="s">
        <v>256</v>
      </c>
      <c r="G1738" s="230"/>
      <c r="H1738" s="232" t="s">
        <v>1</v>
      </c>
      <c r="I1738" s="234"/>
      <c r="J1738" s="230"/>
      <c r="K1738" s="230"/>
      <c r="L1738" s="235"/>
      <c r="M1738" s="236"/>
      <c r="N1738" s="237"/>
      <c r="O1738" s="237"/>
      <c r="P1738" s="237"/>
      <c r="Q1738" s="237"/>
      <c r="R1738" s="237"/>
      <c r="S1738" s="237"/>
      <c r="T1738" s="238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T1738" s="239" t="s">
        <v>150</v>
      </c>
      <c r="AU1738" s="239" t="s">
        <v>148</v>
      </c>
      <c r="AV1738" s="13" t="s">
        <v>81</v>
      </c>
      <c r="AW1738" s="13" t="s">
        <v>30</v>
      </c>
      <c r="AX1738" s="13" t="s">
        <v>73</v>
      </c>
      <c r="AY1738" s="239" t="s">
        <v>140</v>
      </c>
    </row>
    <row r="1739" s="14" customFormat="1">
      <c r="A1739" s="14"/>
      <c r="B1739" s="240"/>
      <c r="C1739" s="241"/>
      <c r="D1739" s="231" t="s">
        <v>150</v>
      </c>
      <c r="E1739" s="242" t="s">
        <v>1</v>
      </c>
      <c r="F1739" s="243" t="s">
        <v>257</v>
      </c>
      <c r="G1739" s="241"/>
      <c r="H1739" s="244">
        <v>8.4420000000000002</v>
      </c>
      <c r="I1739" s="245"/>
      <c r="J1739" s="241"/>
      <c r="K1739" s="241"/>
      <c r="L1739" s="246"/>
      <c r="M1739" s="247"/>
      <c r="N1739" s="248"/>
      <c r="O1739" s="248"/>
      <c r="P1739" s="248"/>
      <c r="Q1739" s="248"/>
      <c r="R1739" s="248"/>
      <c r="S1739" s="248"/>
      <c r="T1739" s="249"/>
      <c r="U1739" s="14"/>
      <c r="V1739" s="14"/>
      <c r="W1739" s="14"/>
      <c r="X1739" s="14"/>
      <c r="Y1739" s="14"/>
      <c r="Z1739" s="14"/>
      <c r="AA1739" s="14"/>
      <c r="AB1739" s="14"/>
      <c r="AC1739" s="14"/>
      <c r="AD1739" s="14"/>
      <c r="AE1739" s="14"/>
      <c r="AT1739" s="250" t="s">
        <v>150</v>
      </c>
      <c r="AU1739" s="250" t="s">
        <v>148</v>
      </c>
      <c r="AV1739" s="14" t="s">
        <v>148</v>
      </c>
      <c r="AW1739" s="14" t="s">
        <v>30</v>
      </c>
      <c r="AX1739" s="14" t="s">
        <v>73</v>
      </c>
      <c r="AY1739" s="250" t="s">
        <v>140</v>
      </c>
    </row>
    <row r="1740" s="13" customFormat="1">
      <c r="A1740" s="13"/>
      <c r="B1740" s="229"/>
      <c r="C1740" s="230"/>
      <c r="D1740" s="231" t="s">
        <v>150</v>
      </c>
      <c r="E1740" s="232" t="s">
        <v>1</v>
      </c>
      <c r="F1740" s="233" t="s">
        <v>258</v>
      </c>
      <c r="G1740" s="230"/>
      <c r="H1740" s="232" t="s">
        <v>1</v>
      </c>
      <c r="I1740" s="234"/>
      <c r="J1740" s="230"/>
      <c r="K1740" s="230"/>
      <c r="L1740" s="235"/>
      <c r="M1740" s="236"/>
      <c r="N1740" s="237"/>
      <c r="O1740" s="237"/>
      <c r="P1740" s="237"/>
      <c r="Q1740" s="237"/>
      <c r="R1740" s="237"/>
      <c r="S1740" s="237"/>
      <c r="T1740" s="238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239" t="s">
        <v>150</v>
      </c>
      <c r="AU1740" s="239" t="s">
        <v>148</v>
      </c>
      <c r="AV1740" s="13" t="s">
        <v>81</v>
      </c>
      <c r="AW1740" s="13" t="s">
        <v>30</v>
      </c>
      <c r="AX1740" s="13" t="s">
        <v>73</v>
      </c>
      <c r="AY1740" s="239" t="s">
        <v>140</v>
      </c>
    </row>
    <row r="1741" s="14" customFormat="1">
      <c r="A1741" s="14"/>
      <c r="B1741" s="240"/>
      <c r="C1741" s="241"/>
      <c r="D1741" s="231" t="s">
        <v>150</v>
      </c>
      <c r="E1741" s="242" t="s">
        <v>1</v>
      </c>
      <c r="F1741" s="243" t="s">
        <v>259</v>
      </c>
      <c r="G1741" s="241"/>
      <c r="H1741" s="244">
        <v>14.885999999999999</v>
      </c>
      <c r="I1741" s="245"/>
      <c r="J1741" s="241"/>
      <c r="K1741" s="241"/>
      <c r="L1741" s="246"/>
      <c r="M1741" s="247"/>
      <c r="N1741" s="248"/>
      <c r="O1741" s="248"/>
      <c r="P1741" s="248"/>
      <c r="Q1741" s="248"/>
      <c r="R1741" s="248"/>
      <c r="S1741" s="248"/>
      <c r="T1741" s="249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T1741" s="250" t="s">
        <v>150</v>
      </c>
      <c r="AU1741" s="250" t="s">
        <v>148</v>
      </c>
      <c r="AV1741" s="14" t="s">
        <v>148</v>
      </c>
      <c r="AW1741" s="14" t="s">
        <v>30</v>
      </c>
      <c r="AX1741" s="14" t="s">
        <v>73</v>
      </c>
      <c r="AY1741" s="250" t="s">
        <v>140</v>
      </c>
    </row>
    <row r="1742" s="13" customFormat="1">
      <c r="A1742" s="13"/>
      <c r="B1742" s="229"/>
      <c r="C1742" s="230"/>
      <c r="D1742" s="231" t="s">
        <v>150</v>
      </c>
      <c r="E1742" s="232" t="s">
        <v>1</v>
      </c>
      <c r="F1742" s="233" t="s">
        <v>264</v>
      </c>
      <c r="G1742" s="230"/>
      <c r="H1742" s="232" t="s">
        <v>1</v>
      </c>
      <c r="I1742" s="234"/>
      <c r="J1742" s="230"/>
      <c r="K1742" s="230"/>
      <c r="L1742" s="235"/>
      <c r="M1742" s="236"/>
      <c r="N1742" s="237"/>
      <c r="O1742" s="237"/>
      <c r="P1742" s="237"/>
      <c r="Q1742" s="237"/>
      <c r="R1742" s="237"/>
      <c r="S1742" s="237"/>
      <c r="T1742" s="238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39" t="s">
        <v>150</v>
      </c>
      <c r="AU1742" s="239" t="s">
        <v>148</v>
      </c>
      <c r="AV1742" s="13" t="s">
        <v>81</v>
      </c>
      <c r="AW1742" s="13" t="s">
        <v>30</v>
      </c>
      <c r="AX1742" s="13" t="s">
        <v>73</v>
      </c>
      <c r="AY1742" s="239" t="s">
        <v>140</v>
      </c>
    </row>
    <row r="1743" s="13" customFormat="1">
      <c r="A1743" s="13"/>
      <c r="B1743" s="229"/>
      <c r="C1743" s="230"/>
      <c r="D1743" s="231" t="s">
        <v>150</v>
      </c>
      <c r="E1743" s="232" t="s">
        <v>1</v>
      </c>
      <c r="F1743" s="233" t="s">
        <v>265</v>
      </c>
      <c r="G1743" s="230"/>
      <c r="H1743" s="232" t="s">
        <v>1</v>
      </c>
      <c r="I1743" s="234"/>
      <c r="J1743" s="230"/>
      <c r="K1743" s="230"/>
      <c r="L1743" s="235"/>
      <c r="M1743" s="236"/>
      <c r="N1743" s="237"/>
      <c r="O1743" s="237"/>
      <c r="P1743" s="237"/>
      <c r="Q1743" s="237"/>
      <c r="R1743" s="237"/>
      <c r="S1743" s="237"/>
      <c r="T1743" s="238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T1743" s="239" t="s">
        <v>150</v>
      </c>
      <c r="AU1743" s="239" t="s">
        <v>148</v>
      </c>
      <c r="AV1743" s="13" t="s">
        <v>81</v>
      </c>
      <c r="AW1743" s="13" t="s">
        <v>30</v>
      </c>
      <c r="AX1743" s="13" t="s">
        <v>73</v>
      </c>
      <c r="AY1743" s="239" t="s">
        <v>140</v>
      </c>
    </row>
    <row r="1744" s="14" customFormat="1">
      <c r="A1744" s="14"/>
      <c r="B1744" s="240"/>
      <c r="C1744" s="241"/>
      <c r="D1744" s="231" t="s">
        <v>150</v>
      </c>
      <c r="E1744" s="242" t="s">
        <v>1</v>
      </c>
      <c r="F1744" s="243" t="s">
        <v>266</v>
      </c>
      <c r="G1744" s="241"/>
      <c r="H1744" s="244">
        <v>-11.348000000000001</v>
      </c>
      <c r="I1744" s="245"/>
      <c r="J1744" s="241"/>
      <c r="K1744" s="241"/>
      <c r="L1744" s="246"/>
      <c r="M1744" s="247"/>
      <c r="N1744" s="248"/>
      <c r="O1744" s="248"/>
      <c r="P1744" s="248"/>
      <c r="Q1744" s="248"/>
      <c r="R1744" s="248"/>
      <c r="S1744" s="248"/>
      <c r="T1744" s="249"/>
      <c r="U1744" s="14"/>
      <c r="V1744" s="14"/>
      <c r="W1744" s="14"/>
      <c r="X1744" s="14"/>
      <c r="Y1744" s="14"/>
      <c r="Z1744" s="14"/>
      <c r="AA1744" s="14"/>
      <c r="AB1744" s="14"/>
      <c r="AC1744" s="14"/>
      <c r="AD1744" s="14"/>
      <c r="AE1744" s="14"/>
      <c r="AT1744" s="250" t="s">
        <v>150</v>
      </c>
      <c r="AU1744" s="250" t="s">
        <v>148</v>
      </c>
      <c r="AV1744" s="14" t="s">
        <v>148</v>
      </c>
      <c r="AW1744" s="14" t="s">
        <v>30</v>
      </c>
      <c r="AX1744" s="14" t="s">
        <v>73</v>
      </c>
      <c r="AY1744" s="250" t="s">
        <v>140</v>
      </c>
    </row>
    <row r="1745" s="14" customFormat="1">
      <c r="A1745" s="14"/>
      <c r="B1745" s="240"/>
      <c r="C1745" s="241"/>
      <c r="D1745" s="231" t="s">
        <v>150</v>
      </c>
      <c r="E1745" s="242" t="s">
        <v>1</v>
      </c>
      <c r="F1745" s="243" t="s">
        <v>267</v>
      </c>
      <c r="G1745" s="241"/>
      <c r="H1745" s="244">
        <v>-6.3040000000000003</v>
      </c>
      <c r="I1745" s="245"/>
      <c r="J1745" s="241"/>
      <c r="K1745" s="241"/>
      <c r="L1745" s="246"/>
      <c r="M1745" s="247"/>
      <c r="N1745" s="248"/>
      <c r="O1745" s="248"/>
      <c r="P1745" s="248"/>
      <c r="Q1745" s="248"/>
      <c r="R1745" s="248"/>
      <c r="S1745" s="248"/>
      <c r="T1745" s="249"/>
      <c r="U1745" s="14"/>
      <c r="V1745" s="14"/>
      <c r="W1745" s="14"/>
      <c r="X1745" s="14"/>
      <c r="Y1745" s="14"/>
      <c r="Z1745" s="14"/>
      <c r="AA1745" s="14"/>
      <c r="AB1745" s="14"/>
      <c r="AC1745" s="14"/>
      <c r="AD1745" s="14"/>
      <c r="AE1745" s="14"/>
      <c r="AT1745" s="250" t="s">
        <v>150</v>
      </c>
      <c r="AU1745" s="250" t="s">
        <v>148</v>
      </c>
      <c r="AV1745" s="14" t="s">
        <v>148</v>
      </c>
      <c r="AW1745" s="14" t="s">
        <v>30</v>
      </c>
      <c r="AX1745" s="14" t="s">
        <v>73</v>
      </c>
      <c r="AY1745" s="250" t="s">
        <v>140</v>
      </c>
    </row>
    <row r="1746" s="15" customFormat="1">
      <c r="A1746" s="15"/>
      <c r="B1746" s="251"/>
      <c r="C1746" s="252"/>
      <c r="D1746" s="231" t="s">
        <v>150</v>
      </c>
      <c r="E1746" s="253" t="s">
        <v>1</v>
      </c>
      <c r="F1746" s="254" t="s">
        <v>153</v>
      </c>
      <c r="G1746" s="252"/>
      <c r="H1746" s="255">
        <v>47.161000000000001</v>
      </c>
      <c r="I1746" s="256"/>
      <c r="J1746" s="252"/>
      <c r="K1746" s="252"/>
      <c r="L1746" s="257"/>
      <c r="M1746" s="258"/>
      <c r="N1746" s="259"/>
      <c r="O1746" s="259"/>
      <c r="P1746" s="259"/>
      <c r="Q1746" s="259"/>
      <c r="R1746" s="259"/>
      <c r="S1746" s="259"/>
      <c r="T1746" s="260"/>
      <c r="U1746" s="15"/>
      <c r="V1746" s="15"/>
      <c r="W1746" s="15"/>
      <c r="X1746" s="15"/>
      <c r="Y1746" s="15"/>
      <c r="Z1746" s="15"/>
      <c r="AA1746" s="15"/>
      <c r="AB1746" s="15"/>
      <c r="AC1746" s="15"/>
      <c r="AD1746" s="15"/>
      <c r="AE1746" s="15"/>
      <c r="AT1746" s="261" t="s">
        <v>150</v>
      </c>
      <c r="AU1746" s="261" t="s">
        <v>148</v>
      </c>
      <c r="AV1746" s="15" t="s">
        <v>147</v>
      </c>
      <c r="AW1746" s="15" t="s">
        <v>30</v>
      </c>
      <c r="AX1746" s="15" t="s">
        <v>81</v>
      </c>
      <c r="AY1746" s="261" t="s">
        <v>140</v>
      </c>
    </row>
    <row r="1747" s="12" customFormat="1" ht="22.8" customHeight="1">
      <c r="A1747" s="12"/>
      <c r="B1747" s="199"/>
      <c r="C1747" s="200"/>
      <c r="D1747" s="201" t="s">
        <v>72</v>
      </c>
      <c r="E1747" s="213" t="s">
        <v>1927</v>
      </c>
      <c r="F1747" s="213" t="s">
        <v>1928</v>
      </c>
      <c r="G1747" s="200"/>
      <c r="H1747" s="200"/>
      <c r="I1747" s="203"/>
      <c r="J1747" s="214">
        <f>BK1747</f>
        <v>0</v>
      </c>
      <c r="K1747" s="200"/>
      <c r="L1747" s="205"/>
      <c r="M1747" s="206"/>
      <c r="N1747" s="207"/>
      <c r="O1747" s="207"/>
      <c r="P1747" s="208">
        <f>SUM(P1748:P1755)</f>
        <v>0</v>
      </c>
      <c r="Q1747" s="207"/>
      <c r="R1747" s="208">
        <f>SUM(R1748:R1755)</f>
        <v>0.0090974000000000003</v>
      </c>
      <c r="S1747" s="207"/>
      <c r="T1747" s="209">
        <f>SUM(T1748:T1755)</f>
        <v>0</v>
      </c>
      <c r="U1747" s="12"/>
      <c r="V1747" s="12"/>
      <c r="W1747" s="12"/>
      <c r="X1747" s="12"/>
      <c r="Y1747" s="12"/>
      <c r="Z1747" s="12"/>
      <c r="AA1747" s="12"/>
      <c r="AB1747" s="12"/>
      <c r="AC1747" s="12"/>
      <c r="AD1747" s="12"/>
      <c r="AE1747" s="12"/>
      <c r="AR1747" s="210" t="s">
        <v>148</v>
      </c>
      <c r="AT1747" s="211" t="s">
        <v>72</v>
      </c>
      <c r="AU1747" s="211" t="s">
        <v>81</v>
      </c>
      <c r="AY1747" s="210" t="s">
        <v>140</v>
      </c>
      <c r="BK1747" s="212">
        <f>SUM(BK1748:BK1755)</f>
        <v>0</v>
      </c>
    </row>
    <row r="1748" s="2" customFormat="1" ht="24.15" customHeight="1">
      <c r="A1748" s="38"/>
      <c r="B1748" s="39"/>
      <c r="C1748" s="215" t="s">
        <v>1929</v>
      </c>
      <c r="D1748" s="215" t="s">
        <v>143</v>
      </c>
      <c r="E1748" s="216" t="s">
        <v>1930</v>
      </c>
      <c r="F1748" s="217" t="s">
        <v>1931</v>
      </c>
      <c r="G1748" s="218" t="s">
        <v>168</v>
      </c>
      <c r="H1748" s="219">
        <v>6.665</v>
      </c>
      <c r="I1748" s="220"/>
      <c r="J1748" s="221">
        <f>ROUND(I1748*H1748,2)</f>
        <v>0</v>
      </c>
      <c r="K1748" s="222"/>
      <c r="L1748" s="44"/>
      <c r="M1748" s="223" t="s">
        <v>1</v>
      </c>
      <c r="N1748" s="224" t="s">
        <v>39</v>
      </c>
      <c r="O1748" s="91"/>
      <c r="P1748" s="225">
        <f>O1748*H1748</f>
        <v>0</v>
      </c>
      <c r="Q1748" s="225">
        <v>0</v>
      </c>
      <c r="R1748" s="225">
        <f>Q1748*H1748</f>
        <v>0</v>
      </c>
      <c r="S1748" s="225">
        <v>0</v>
      </c>
      <c r="T1748" s="226">
        <f>S1748*H1748</f>
        <v>0</v>
      </c>
      <c r="U1748" s="38"/>
      <c r="V1748" s="38"/>
      <c r="W1748" s="38"/>
      <c r="X1748" s="38"/>
      <c r="Y1748" s="38"/>
      <c r="Z1748" s="38"/>
      <c r="AA1748" s="38"/>
      <c r="AB1748" s="38"/>
      <c r="AC1748" s="38"/>
      <c r="AD1748" s="38"/>
      <c r="AE1748" s="38"/>
      <c r="AR1748" s="227" t="s">
        <v>447</v>
      </c>
      <c r="AT1748" s="227" t="s">
        <v>143</v>
      </c>
      <c r="AU1748" s="227" t="s">
        <v>148</v>
      </c>
      <c r="AY1748" s="17" t="s">
        <v>140</v>
      </c>
      <c r="BE1748" s="228">
        <f>IF(N1748="základní",J1748,0)</f>
        <v>0</v>
      </c>
      <c r="BF1748" s="228">
        <f>IF(N1748="snížená",J1748,0)</f>
        <v>0</v>
      </c>
      <c r="BG1748" s="228">
        <f>IF(N1748="zákl. přenesená",J1748,0)</f>
        <v>0</v>
      </c>
      <c r="BH1748" s="228">
        <f>IF(N1748="sníž. přenesená",J1748,0)</f>
        <v>0</v>
      </c>
      <c r="BI1748" s="228">
        <f>IF(N1748="nulová",J1748,0)</f>
        <v>0</v>
      </c>
      <c r="BJ1748" s="17" t="s">
        <v>148</v>
      </c>
      <c r="BK1748" s="228">
        <f>ROUND(I1748*H1748,2)</f>
        <v>0</v>
      </c>
      <c r="BL1748" s="17" t="s">
        <v>447</v>
      </c>
      <c r="BM1748" s="227" t="s">
        <v>1932</v>
      </c>
    </row>
    <row r="1749" s="14" customFormat="1">
      <c r="A1749" s="14"/>
      <c r="B1749" s="240"/>
      <c r="C1749" s="241"/>
      <c r="D1749" s="231" t="s">
        <v>150</v>
      </c>
      <c r="E1749" s="242" t="s">
        <v>1</v>
      </c>
      <c r="F1749" s="243" t="s">
        <v>1933</v>
      </c>
      <c r="G1749" s="241"/>
      <c r="H1749" s="244">
        <v>6.665</v>
      </c>
      <c r="I1749" s="245"/>
      <c r="J1749" s="241"/>
      <c r="K1749" s="241"/>
      <c r="L1749" s="246"/>
      <c r="M1749" s="247"/>
      <c r="N1749" s="248"/>
      <c r="O1749" s="248"/>
      <c r="P1749" s="248"/>
      <c r="Q1749" s="248"/>
      <c r="R1749" s="248"/>
      <c r="S1749" s="248"/>
      <c r="T1749" s="249"/>
      <c r="U1749" s="14"/>
      <c r="V1749" s="14"/>
      <c r="W1749" s="14"/>
      <c r="X1749" s="14"/>
      <c r="Y1749" s="14"/>
      <c r="Z1749" s="14"/>
      <c r="AA1749" s="14"/>
      <c r="AB1749" s="14"/>
      <c r="AC1749" s="14"/>
      <c r="AD1749" s="14"/>
      <c r="AE1749" s="14"/>
      <c r="AT1749" s="250" t="s">
        <v>150</v>
      </c>
      <c r="AU1749" s="250" t="s">
        <v>148</v>
      </c>
      <c r="AV1749" s="14" t="s">
        <v>148</v>
      </c>
      <c r="AW1749" s="14" t="s">
        <v>30</v>
      </c>
      <c r="AX1749" s="14" t="s">
        <v>81</v>
      </c>
      <c r="AY1749" s="250" t="s">
        <v>140</v>
      </c>
    </row>
    <row r="1750" s="2" customFormat="1" ht="16.5" customHeight="1">
      <c r="A1750" s="38"/>
      <c r="B1750" s="39"/>
      <c r="C1750" s="262" t="s">
        <v>1934</v>
      </c>
      <c r="D1750" s="262" t="s">
        <v>154</v>
      </c>
      <c r="E1750" s="263" t="s">
        <v>1935</v>
      </c>
      <c r="F1750" s="264" t="s">
        <v>1936</v>
      </c>
      <c r="G1750" s="265" t="s">
        <v>168</v>
      </c>
      <c r="H1750" s="266">
        <v>6.9980000000000002</v>
      </c>
      <c r="I1750" s="267"/>
      <c r="J1750" s="268">
        <f>ROUND(I1750*H1750,2)</f>
        <v>0</v>
      </c>
      <c r="K1750" s="269"/>
      <c r="L1750" s="270"/>
      <c r="M1750" s="271" t="s">
        <v>1</v>
      </c>
      <c r="N1750" s="272" t="s">
        <v>39</v>
      </c>
      <c r="O1750" s="91"/>
      <c r="P1750" s="225">
        <f>O1750*H1750</f>
        <v>0</v>
      </c>
      <c r="Q1750" s="225">
        <v>0.0012999999999999999</v>
      </c>
      <c r="R1750" s="225">
        <f>Q1750*H1750</f>
        <v>0.0090974000000000003</v>
      </c>
      <c r="S1750" s="225">
        <v>0</v>
      </c>
      <c r="T1750" s="226">
        <f>S1750*H1750</f>
        <v>0</v>
      </c>
      <c r="U1750" s="38"/>
      <c r="V1750" s="38"/>
      <c r="W1750" s="38"/>
      <c r="X1750" s="38"/>
      <c r="Y1750" s="38"/>
      <c r="Z1750" s="38"/>
      <c r="AA1750" s="38"/>
      <c r="AB1750" s="38"/>
      <c r="AC1750" s="38"/>
      <c r="AD1750" s="38"/>
      <c r="AE1750" s="38"/>
      <c r="AR1750" s="227" t="s">
        <v>359</v>
      </c>
      <c r="AT1750" s="227" t="s">
        <v>154</v>
      </c>
      <c r="AU1750" s="227" t="s">
        <v>148</v>
      </c>
      <c r="AY1750" s="17" t="s">
        <v>140</v>
      </c>
      <c r="BE1750" s="228">
        <f>IF(N1750="základní",J1750,0)</f>
        <v>0</v>
      </c>
      <c r="BF1750" s="228">
        <f>IF(N1750="snížená",J1750,0)</f>
        <v>0</v>
      </c>
      <c r="BG1750" s="228">
        <f>IF(N1750="zákl. přenesená",J1750,0)</f>
        <v>0</v>
      </c>
      <c r="BH1750" s="228">
        <f>IF(N1750="sníž. přenesená",J1750,0)</f>
        <v>0</v>
      </c>
      <c r="BI1750" s="228">
        <f>IF(N1750="nulová",J1750,0)</f>
        <v>0</v>
      </c>
      <c r="BJ1750" s="17" t="s">
        <v>148</v>
      </c>
      <c r="BK1750" s="228">
        <f>ROUND(I1750*H1750,2)</f>
        <v>0</v>
      </c>
      <c r="BL1750" s="17" t="s">
        <v>447</v>
      </c>
      <c r="BM1750" s="227" t="s">
        <v>1937</v>
      </c>
    </row>
    <row r="1751" s="14" customFormat="1">
      <c r="A1751" s="14"/>
      <c r="B1751" s="240"/>
      <c r="C1751" s="241"/>
      <c r="D1751" s="231" t="s">
        <v>150</v>
      </c>
      <c r="E1751" s="242" t="s">
        <v>1</v>
      </c>
      <c r="F1751" s="243" t="s">
        <v>1938</v>
      </c>
      <c r="G1751" s="241"/>
      <c r="H1751" s="244">
        <v>6.665</v>
      </c>
      <c r="I1751" s="245"/>
      <c r="J1751" s="241"/>
      <c r="K1751" s="241"/>
      <c r="L1751" s="246"/>
      <c r="M1751" s="247"/>
      <c r="N1751" s="248"/>
      <c r="O1751" s="248"/>
      <c r="P1751" s="248"/>
      <c r="Q1751" s="248"/>
      <c r="R1751" s="248"/>
      <c r="S1751" s="248"/>
      <c r="T1751" s="249"/>
      <c r="U1751" s="14"/>
      <c r="V1751" s="14"/>
      <c r="W1751" s="14"/>
      <c r="X1751" s="14"/>
      <c r="Y1751" s="14"/>
      <c r="Z1751" s="14"/>
      <c r="AA1751" s="14"/>
      <c r="AB1751" s="14"/>
      <c r="AC1751" s="14"/>
      <c r="AD1751" s="14"/>
      <c r="AE1751" s="14"/>
      <c r="AT1751" s="250" t="s">
        <v>150</v>
      </c>
      <c r="AU1751" s="250" t="s">
        <v>148</v>
      </c>
      <c r="AV1751" s="14" t="s">
        <v>148</v>
      </c>
      <c r="AW1751" s="14" t="s">
        <v>30</v>
      </c>
      <c r="AX1751" s="14" t="s">
        <v>81</v>
      </c>
      <c r="AY1751" s="250" t="s">
        <v>140</v>
      </c>
    </row>
    <row r="1752" s="14" customFormat="1">
      <c r="A1752" s="14"/>
      <c r="B1752" s="240"/>
      <c r="C1752" s="241"/>
      <c r="D1752" s="231" t="s">
        <v>150</v>
      </c>
      <c r="E1752" s="241"/>
      <c r="F1752" s="243" t="s">
        <v>1939</v>
      </c>
      <c r="G1752" s="241"/>
      <c r="H1752" s="244">
        <v>6.9980000000000002</v>
      </c>
      <c r="I1752" s="245"/>
      <c r="J1752" s="241"/>
      <c r="K1752" s="241"/>
      <c r="L1752" s="246"/>
      <c r="M1752" s="247"/>
      <c r="N1752" s="248"/>
      <c r="O1752" s="248"/>
      <c r="P1752" s="248"/>
      <c r="Q1752" s="248"/>
      <c r="R1752" s="248"/>
      <c r="S1752" s="248"/>
      <c r="T1752" s="249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T1752" s="250" t="s">
        <v>150</v>
      </c>
      <c r="AU1752" s="250" t="s">
        <v>148</v>
      </c>
      <c r="AV1752" s="14" t="s">
        <v>148</v>
      </c>
      <c r="AW1752" s="14" t="s">
        <v>4</v>
      </c>
      <c r="AX1752" s="14" t="s">
        <v>81</v>
      </c>
      <c r="AY1752" s="250" t="s">
        <v>140</v>
      </c>
    </row>
    <row r="1753" s="2" customFormat="1" ht="24.15" customHeight="1">
      <c r="A1753" s="38"/>
      <c r="B1753" s="39"/>
      <c r="C1753" s="215" t="s">
        <v>1940</v>
      </c>
      <c r="D1753" s="215" t="s">
        <v>143</v>
      </c>
      <c r="E1753" s="216" t="s">
        <v>1941</v>
      </c>
      <c r="F1753" s="217" t="s">
        <v>1942</v>
      </c>
      <c r="G1753" s="218" t="s">
        <v>146</v>
      </c>
      <c r="H1753" s="219">
        <v>0.0089999999999999993</v>
      </c>
      <c r="I1753" s="220"/>
      <c r="J1753" s="221">
        <f>ROUND(I1753*H1753,2)</f>
        <v>0</v>
      </c>
      <c r="K1753" s="222"/>
      <c r="L1753" s="44"/>
      <c r="M1753" s="223" t="s">
        <v>1</v>
      </c>
      <c r="N1753" s="224" t="s">
        <v>39</v>
      </c>
      <c r="O1753" s="91"/>
      <c r="P1753" s="225">
        <f>O1753*H1753</f>
        <v>0</v>
      </c>
      <c r="Q1753" s="225">
        <v>0</v>
      </c>
      <c r="R1753" s="225">
        <f>Q1753*H1753</f>
        <v>0</v>
      </c>
      <c r="S1753" s="225">
        <v>0</v>
      </c>
      <c r="T1753" s="226">
        <f>S1753*H1753</f>
        <v>0</v>
      </c>
      <c r="U1753" s="38"/>
      <c r="V1753" s="38"/>
      <c r="W1753" s="38"/>
      <c r="X1753" s="38"/>
      <c r="Y1753" s="38"/>
      <c r="Z1753" s="38"/>
      <c r="AA1753" s="38"/>
      <c r="AB1753" s="38"/>
      <c r="AC1753" s="38"/>
      <c r="AD1753" s="38"/>
      <c r="AE1753" s="38"/>
      <c r="AR1753" s="227" t="s">
        <v>447</v>
      </c>
      <c r="AT1753" s="227" t="s">
        <v>143</v>
      </c>
      <c r="AU1753" s="227" t="s">
        <v>148</v>
      </c>
      <c r="AY1753" s="17" t="s">
        <v>140</v>
      </c>
      <c r="BE1753" s="228">
        <f>IF(N1753="základní",J1753,0)</f>
        <v>0</v>
      </c>
      <c r="BF1753" s="228">
        <f>IF(N1753="snížená",J1753,0)</f>
        <v>0</v>
      </c>
      <c r="BG1753" s="228">
        <f>IF(N1753="zákl. přenesená",J1753,0)</f>
        <v>0</v>
      </c>
      <c r="BH1753" s="228">
        <f>IF(N1753="sníž. přenesená",J1753,0)</f>
        <v>0</v>
      </c>
      <c r="BI1753" s="228">
        <f>IF(N1753="nulová",J1753,0)</f>
        <v>0</v>
      </c>
      <c r="BJ1753" s="17" t="s">
        <v>148</v>
      </c>
      <c r="BK1753" s="228">
        <f>ROUND(I1753*H1753,2)</f>
        <v>0</v>
      </c>
      <c r="BL1753" s="17" t="s">
        <v>447</v>
      </c>
      <c r="BM1753" s="227" t="s">
        <v>1943</v>
      </c>
    </row>
    <row r="1754" s="2" customFormat="1" ht="37.8" customHeight="1">
      <c r="A1754" s="38"/>
      <c r="B1754" s="39"/>
      <c r="C1754" s="215" t="s">
        <v>1944</v>
      </c>
      <c r="D1754" s="215" t="s">
        <v>143</v>
      </c>
      <c r="E1754" s="216" t="s">
        <v>1945</v>
      </c>
      <c r="F1754" s="217" t="s">
        <v>1946</v>
      </c>
      <c r="G1754" s="218" t="s">
        <v>146</v>
      </c>
      <c r="H1754" s="219">
        <v>0.017999999999999999</v>
      </c>
      <c r="I1754" s="220"/>
      <c r="J1754" s="221">
        <f>ROUND(I1754*H1754,2)</f>
        <v>0</v>
      </c>
      <c r="K1754" s="222"/>
      <c r="L1754" s="44"/>
      <c r="M1754" s="223" t="s">
        <v>1</v>
      </c>
      <c r="N1754" s="224" t="s">
        <v>39</v>
      </c>
      <c r="O1754" s="91"/>
      <c r="P1754" s="225">
        <f>O1754*H1754</f>
        <v>0</v>
      </c>
      <c r="Q1754" s="225">
        <v>0</v>
      </c>
      <c r="R1754" s="225">
        <f>Q1754*H1754</f>
        <v>0</v>
      </c>
      <c r="S1754" s="225">
        <v>0</v>
      </c>
      <c r="T1754" s="226">
        <f>S1754*H1754</f>
        <v>0</v>
      </c>
      <c r="U1754" s="38"/>
      <c r="V1754" s="38"/>
      <c r="W1754" s="38"/>
      <c r="X1754" s="38"/>
      <c r="Y1754" s="38"/>
      <c r="Z1754" s="38"/>
      <c r="AA1754" s="38"/>
      <c r="AB1754" s="38"/>
      <c r="AC1754" s="38"/>
      <c r="AD1754" s="38"/>
      <c r="AE1754" s="38"/>
      <c r="AR1754" s="227" t="s">
        <v>447</v>
      </c>
      <c r="AT1754" s="227" t="s">
        <v>143</v>
      </c>
      <c r="AU1754" s="227" t="s">
        <v>148</v>
      </c>
      <c r="AY1754" s="17" t="s">
        <v>140</v>
      </c>
      <c r="BE1754" s="228">
        <f>IF(N1754="základní",J1754,0)</f>
        <v>0</v>
      </c>
      <c r="BF1754" s="228">
        <f>IF(N1754="snížená",J1754,0)</f>
        <v>0</v>
      </c>
      <c r="BG1754" s="228">
        <f>IF(N1754="zákl. přenesená",J1754,0)</f>
        <v>0</v>
      </c>
      <c r="BH1754" s="228">
        <f>IF(N1754="sníž. přenesená",J1754,0)</f>
        <v>0</v>
      </c>
      <c r="BI1754" s="228">
        <f>IF(N1754="nulová",J1754,0)</f>
        <v>0</v>
      </c>
      <c r="BJ1754" s="17" t="s">
        <v>148</v>
      </c>
      <c r="BK1754" s="228">
        <f>ROUND(I1754*H1754,2)</f>
        <v>0</v>
      </c>
      <c r="BL1754" s="17" t="s">
        <v>447</v>
      </c>
      <c r="BM1754" s="227" t="s">
        <v>1947</v>
      </c>
    </row>
    <row r="1755" s="14" customFormat="1">
      <c r="A1755" s="14"/>
      <c r="B1755" s="240"/>
      <c r="C1755" s="241"/>
      <c r="D1755" s="231" t="s">
        <v>150</v>
      </c>
      <c r="E1755" s="241"/>
      <c r="F1755" s="243" t="s">
        <v>873</v>
      </c>
      <c r="G1755" s="241"/>
      <c r="H1755" s="244">
        <v>0.017999999999999999</v>
      </c>
      <c r="I1755" s="245"/>
      <c r="J1755" s="241"/>
      <c r="K1755" s="241"/>
      <c r="L1755" s="246"/>
      <c r="M1755" s="247"/>
      <c r="N1755" s="248"/>
      <c r="O1755" s="248"/>
      <c r="P1755" s="248"/>
      <c r="Q1755" s="248"/>
      <c r="R1755" s="248"/>
      <c r="S1755" s="248"/>
      <c r="T1755" s="249"/>
      <c r="U1755" s="14"/>
      <c r="V1755" s="14"/>
      <c r="W1755" s="14"/>
      <c r="X1755" s="14"/>
      <c r="Y1755" s="14"/>
      <c r="Z1755" s="14"/>
      <c r="AA1755" s="14"/>
      <c r="AB1755" s="14"/>
      <c r="AC1755" s="14"/>
      <c r="AD1755" s="14"/>
      <c r="AE1755" s="14"/>
      <c r="AT1755" s="250" t="s">
        <v>150</v>
      </c>
      <c r="AU1755" s="250" t="s">
        <v>148</v>
      </c>
      <c r="AV1755" s="14" t="s">
        <v>148</v>
      </c>
      <c r="AW1755" s="14" t="s">
        <v>4</v>
      </c>
      <c r="AX1755" s="14" t="s">
        <v>81</v>
      </c>
      <c r="AY1755" s="250" t="s">
        <v>140</v>
      </c>
    </row>
    <row r="1756" s="12" customFormat="1" ht="25.92" customHeight="1">
      <c r="A1756" s="12"/>
      <c r="B1756" s="199"/>
      <c r="C1756" s="200"/>
      <c r="D1756" s="201" t="s">
        <v>72</v>
      </c>
      <c r="E1756" s="202" t="s">
        <v>154</v>
      </c>
      <c r="F1756" s="202" t="s">
        <v>1948</v>
      </c>
      <c r="G1756" s="200"/>
      <c r="H1756" s="200"/>
      <c r="I1756" s="203"/>
      <c r="J1756" s="204">
        <f>BK1756</f>
        <v>0</v>
      </c>
      <c r="K1756" s="200"/>
      <c r="L1756" s="205"/>
      <c r="M1756" s="206"/>
      <c r="N1756" s="207"/>
      <c r="O1756" s="207"/>
      <c r="P1756" s="208">
        <f>P1757</f>
        <v>0</v>
      </c>
      <c r="Q1756" s="207"/>
      <c r="R1756" s="208">
        <f>R1757</f>
        <v>0</v>
      </c>
      <c r="S1756" s="207"/>
      <c r="T1756" s="209">
        <f>T1757</f>
        <v>0</v>
      </c>
      <c r="U1756" s="12"/>
      <c r="V1756" s="12"/>
      <c r="W1756" s="12"/>
      <c r="X1756" s="12"/>
      <c r="Y1756" s="12"/>
      <c r="Z1756" s="12"/>
      <c r="AA1756" s="12"/>
      <c r="AB1756" s="12"/>
      <c r="AC1756" s="12"/>
      <c r="AD1756" s="12"/>
      <c r="AE1756" s="12"/>
      <c r="AR1756" s="210" t="s">
        <v>141</v>
      </c>
      <c r="AT1756" s="211" t="s">
        <v>72</v>
      </c>
      <c r="AU1756" s="211" t="s">
        <v>73</v>
      </c>
      <c r="AY1756" s="210" t="s">
        <v>140</v>
      </c>
      <c r="BK1756" s="212">
        <f>BK1757</f>
        <v>0</v>
      </c>
    </row>
    <row r="1757" s="12" customFormat="1" ht="22.8" customHeight="1">
      <c r="A1757" s="12"/>
      <c r="B1757" s="199"/>
      <c r="C1757" s="200"/>
      <c r="D1757" s="201" t="s">
        <v>72</v>
      </c>
      <c r="E1757" s="213" t="s">
        <v>1949</v>
      </c>
      <c r="F1757" s="213" t="s">
        <v>1950</v>
      </c>
      <c r="G1757" s="200"/>
      <c r="H1757" s="200"/>
      <c r="I1757" s="203"/>
      <c r="J1757" s="214">
        <f>BK1757</f>
        <v>0</v>
      </c>
      <c r="K1757" s="200"/>
      <c r="L1757" s="205"/>
      <c r="M1757" s="206"/>
      <c r="N1757" s="207"/>
      <c r="O1757" s="207"/>
      <c r="P1757" s="208">
        <f>SUM(P1758:P1760)</f>
        <v>0</v>
      </c>
      <c r="Q1757" s="207"/>
      <c r="R1757" s="208">
        <f>SUM(R1758:R1760)</f>
        <v>0</v>
      </c>
      <c r="S1757" s="207"/>
      <c r="T1757" s="209">
        <f>SUM(T1758:T1760)</f>
        <v>0</v>
      </c>
      <c r="U1757" s="12"/>
      <c r="V1757" s="12"/>
      <c r="W1757" s="12"/>
      <c r="X1757" s="12"/>
      <c r="Y1757" s="12"/>
      <c r="Z1757" s="12"/>
      <c r="AA1757" s="12"/>
      <c r="AB1757" s="12"/>
      <c r="AC1757" s="12"/>
      <c r="AD1757" s="12"/>
      <c r="AE1757" s="12"/>
      <c r="AR1757" s="210" t="s">
        <v>141</v>
      </c>
      <c r="AT1757" s="211" t="s">
        <v>72</v>
      </c>
      <c r="AU1757" s="211" t="s">
        <v>81</v>
      </c>
      <c r="AY1757" s="210" t="s">
        <v>140</v>
      </c>
      <c r="BK1757" s="212">
        <f>SUM(BK1758:BK1760)</f>
        <v>0</v>
      </c>
    </row>
    <row r="1758" s="2" customFormat="1" ht="21.75" customHeight="1">
      <c r="A1758" s="38"/>
      <c r="B1758" s="39"/>
      <c r="C1758" s="215" t="s">
        <v>1951</v>
      </c>
      <c r="D1758" s="215" t="s">
        <v>143</v>
      </c>
      <c r="E1758" s="216" t="s">
        <v>1952</v>
      </c>
      <c r="F1758" s="217" t="s">
        <v>1953</v>
      </c>
      <c r="G1758" s="218" t="s">
        <v>162</v>
      </c>
      <c r="H1758" s="219">
        <v>1</v>
      </c>
      <c r="I1758" s="220"/>
      <c r="J1758" s="221">
        <f>ROUND(I1758*H1758,2)</f>
        <v>0</v>
      </c>
      <c r="K1758" s="222"/>
      <c r="L1758" s="44"/>
      <c r="M1758" s="223" t="s">
        <v>1</v>
      </c>
      <c r="N1758" s="224" t="s">
        <v>39</v>
      </c>
      <c r="O1758" s="91"/>
      <c r="P1758" s="225">
        <f>O1758*H1758</f>
        <v>0</v>
      </c>
      <c r="Q1758" s="225">
        <v>0</v>
      </c>
      <c r="R1758" s="225">
        <f>Q1758*H1758</f>
        <v>0</v>
      </c>
      <c r="S1758" s="225">
        <v>0</v>
      </c>
      <c r="T1758" s="226">
        <f>S1758*H1758</f>
        <v>0</v>
      </c>
      <c r="U1758" s="38"/>
      <c r="V1758" s="38"/>
      <c r="W1758" s="38"/>
      <c r="X1758" s="38"/>
      <c r="Y1758" s="38"/>
      <c r="Z1758" s="38"/>
      <c r="AA1758" s="38"/>
      <c r="AB1758" s="38"/>
      <c r="AC1758" s="38"/>
      <c r="AD1758" s="38"/>
      <c r="AE1758" s="38"/>
      <c r="AR1758" s="227" t="s">
        <v>528</v>
      </c>
      <c r="AT1758" s="227" t="s">
        <v>143</v>
      </c>
      <c r="AU1758" s="227" t="s">
        <v>148</v>
      </c>
      <c r="AY1758" s="17" t="s">
        <v>140</v>
      </c>
      <c r="BE1758" s="228">
        <f>IF(N1758="základní",J1758,0)</f>
        <v>0</v>
      </c>
      <c r="BF1758" s="228">
        <f>IF(N1758="snížená",J1758,0)</f>
        <v>0</v>
      </c>
      <c r="BG1758" s="228">
        <f>IF(N1758="zákl. přenesená",J1758,0)</f>
        <v>0</v>
      </c>
      <c r="BH1758" s="228">
        <f>IF(N1758="sníž. přenesená",J1758,0)</f>
        <v>0</v>
      </c>
      <c r="BI1758" s="228">
        <f>IF(N1758="nulová",J1758,0)</f>
        <v>0</v>
      </c>
      <c r="BJ1758" s="17" t="s">
        <v>148</v>
      </c>
      <c r="BK1758" s="228">
        <f>ROUND(I1758*H1758,2)</f>
        <v>0</v>
      </c>
      <c r="BL1758" s="17" t="s">
        <v>528</v>
      </c>
      <c r="BM1758" s="227" t="s">
        <v>1954</v>
      </c>
    </row>
    <row r="1759" s="13" customFormat="1">
      <c r="A1759" s="13"/>
      <c r="B1759" s="229"/>
      <c r="C1759" s="230"/>
      <c r="D1759" s="231" t="s">
        <v>150</v>
      </c>
      <c r="E1759" s="232" t="s">
        <v>1</v>
      </c>
      <c r="F1759" s="233" t="s">
        <v>1029</v>
      </c>
      <c r="G1759" s="230"/>
      <c r="H1759" s="232" t="s">
        <v>1</v>
      </c>
      <c r="I1759" s="234"/>
      <c r="J1759" s="230"/>
      <c r="K1759" s="230"/>
      <c r="L1759" s="235"/>
      <c r="M1759" s="236"/>
      <c r="N1759" s="237"/>
      <c r="O1759" s="237"/>
      <c r="P1759" s="237"/>
      <c r="Q1759" s="237"/>
      <c r="R1759" s="237"/>
      <c r="S1759" s="237"/>
      <c r="T1759" s="238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T1759" s="239" t="s">
        <v>150</v>
      </c>
      <c r="AU1759" s="239" t="s">
        <v>148</v>
      </c>
      <c r="AV1759" s="13" t="s">
        <v>81</v>
      </c>
      <c r="AW1759" s="13" t="s">
        <v>30</v>
      </c>
      <c r="AX1759" s="13" t="s">
        <v>73</v>
      </c>
      <c r="AY1759" s="239" t="s">
        <v>140</v>
      </c>
    </row>
    <row r="1760" s="14" customFormat="1">
      <c r="A1760" s="14"/>
      <c r="B1760" s="240"/>
      <c r="C1760" s="241"/>
      <c r="D1760" s="231" t="s">
        <v>150</v>
      </c>
      <c r="E1760" s="242" t="s">
        <v>1</v>
      </c>
      <c r="F1760" s="243" t="s">
        <v>81</v>
      </c>
      <c r="G1760" s="241"/>
      <c r="H1760" s="244">
        <v>1</v>
      </c>
      <c r="I1760" s="245"/>
      <c r="J1760" s="241"/>
      <c r="K1760" s="241"/>
      <c r="L1760" s="246"/>
      <c r="M1760" s="247"/>
      <c r="N1760" s="248"/>
      <c r="O1760" s="248"/>
      <c r="P1760" s="248"/>
      <c r="Q1760" s="248"/>
      <c r="R1760" s="248"/>
      <c r="S1760" s="248"/>
      <c r="T1760" s="249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50" t="s">
        <v>150</v>
      </c>
      <c r="AU1760" s="250" t="s">
        <v>148</v>
      </c>
      <c r="AV1760" s="14" t="s">
        <v>148</v>
      </c>
      <c r="AW1760" s="14" t="s">
        <v>30</v>
      </c>
      <c r="AX1760" s="14" t="s">
        <v>81</v>
      </c>
      <c r="AY1760" s="250" t="s">
        <v>140</v>
      </c>
    </row>
    <row r="1761" s="12" customFormat="1" ht="25.92" customHeight="1">
      <c r="A1761" s="12"/>
      <c r="B1761" s="199"/>
      <c r="C1761" s="200"/>
      <c r="D1761" s="201" t="s">
        <v>72</v>
      </c>
      <c r="E1761" s="202" t="s">
        <v>1955</v>
      </c>
      <c r="F1761" s="202" t="s">
        <v>1956</v>
      </c>
      <c r="G1761" s="200"/>
      <c r="H1761" s="200"/>
      <c r="I1761" s="203"/>
      <c r="J1761" s="204">
        <f>BK1761</f>
        <v>0</v>
      </c>
      <c r="K1761" s="200"/>
      <c r="L1761" s="205"/>
      <c r="M1761" s="206"/>
      <c r="N1761" s="207"/>
      <c r="O1761" s="207"/>
      <c r="P1761" s="208">
        <f>P1762+P1764+P1766</f>
        <v>0</v>
      </c>
      <c r="Q1761" s="207"/>
      <c r="R1761" s="208">
        <f>R1762+R1764+R1766</f>
        <v>0</v>
      </c>
      <c r="S1761" s="207"/>
      <c r="T1761" s="209">
        <f>T1762+T1764+T1766</f>
        <v>0</v>
      </c>
      <c r="U1761" s="12"/>
      <c r="V1761" s="12"/>
      <c r="W1761" s="12"/>
      <c r="X1761" s="12"/>
      <c r="Y1761" s="12"/>
      <c r="Z1761" s="12"/>
      <c r="AA1761" s="12"/>
      <c r="AB1761" s="12"/>
      <c r="AC1761" s="12"/>
      <c r="AD1761" s="12"/>
      <c r="AE1761" s="12"/>
      <c r="AR1761" s="210" t="s">
        <v>193</v>
      </c>
      <c r="AT1761" s="211" t="s">
        <v>72</v>
      </c>
      <c r="AU1761" s="211" t="s">
        <v>73</v>
      </c>
      <c r="AY1761" s="210" t="s">
        <v>140</v>
      </c>
      <c r="BK1761" s="212">
        <f>BK1762+BK1764+BK1766</f>
        <v>0</v>
      </c>
    </row>
    <row r="1762" s="12" customFormat="1" ht="22.8" customHeight="1">
      <c r="A1762" s="12"/>
      <c r="B1762" s="199"/>
      <c r="C1762" s="200"/>
      <c r="D1762" s="201" t="s">
        <v>72</v>
      </c>
      <c r="E1762" s="213" t="s">
        <v>1957</v>
      </c>
      <c r="F1762" s="213" t="s">
        <v>1958</v>
      </c>
      <c r="G1762" s="200"/>
      <c r="H1762" s="200"/>
      <c r="I1762" s="203"/>
      <c r="J1762" s="214">
        <f>BK1762</f>
        <v>0</v>
      </c>
      <c r="K1762" s="200"/>
      <c r="L1762" s="205"/>
      <c r="M1762" s="206"/>
      <c r="N1762" s="207"/>
      <c r="O1762" s="207"/>
      <c r="P1762" s="208">
        <f>P1763</f>
        <v>0</v>
      </c>
      <c r="Q1762" s="207"/>
      <c r="R1762" s="208">
        <f>R1763</f>
        <v>0</v>
      </c>
      <c r="S1762" s="207"/>
      <c r="T1762" s="209">
        <f>T1763</f>
        <v>0</v>
      </c>
      <c r="U1762" s="12"/>
      <c r="V1762" s="12"/>
      <c r="W1762" s="12"/>
      <c r="X1762" s="12"/>
      <c r="Y1762" s="12"/>
      <c r="Z1762" s="12"/>
      <c r="AA1762" s="12"/>
      <c r="AB1762" s="12"/>
      <c r="AC1762" s="12"/>
      <c r="AD1762" s="12"/>
      <c r="AE1762" s="12"/>
      <c r="AR1762" s="210" t="s">
        <v>193</v>
      </c>
      <c r="AT1762" s="211" t="s">
        <v>72</v>
      </c>
      <c r="AU1762" s="211" t="s">
        <v>81</v>
      </c>
      <c r="AY1762" s="210" t="s">
        <v>140</v>
      </c>
      <c r="BK1762" s="212">
        <f>BK1763</f>
        <v>0</v>
      </c>
    </row>
    <row r="1763" s="2" customFormat="1" ht="16.5" customHeight="1">
      <c r="A1763" s="38"/>
      <c r="B1763" s="39"/>
      <c r="C1763" s="215" t="s">
        <v>1959</v>
      </c>
      <c r="D1763" s="215" t="s">
        <v>143</v>
      </c>
      <c r="E1763" s="216" t="s">
        <v>1960</v>
      </c>
      <c r="F1763" s="217" t="s">
        <v>1958</v>
      </c>
      <c r="G1763" s="218" t="s">
        <v>1961</v>
      </c>
      <c r="H1763" s="219">
        <v>45</v>
      </c>
      <c r="I1763" s="220"/>
      <c r="J1763" s="221">
        <f>ROUND(I1763*H1763,2)</f>
        <v>0</v>
      </c>
      <c r="K1763" s="222"/>
      <c r="L1763" s="44"/>
      <c r="M1763" s="223" t="s">
        <v>1</v>
      </c>
      <c r="N1763" s="224" t="s">
        <v>39</v>
      </c>
      <c r="O1763" s="91"/>
      <c r="P1763" s="225">
        <f>O1763*H1763</f>
        <v>0</v>
      </c>
      <c r="Q1763" s="225">
        <v>0</v>
      </c>
      <c r="R1763" s="225">
        <f>Q1763*H1763</f>
        <v>0</v>
      </c>
      <c r="S1763" s="225">
        <v>0</v>
      </c>
      <c r="T1763" s="226">
        <f>S1763*H1763</f>
        <v>0</v>
      </c>
      <c r="U1763" s="38"/>
      <c r="V1763" s="38"/>
      <c r="W1763" s="38"/>
      <c r="X1763" s="38"/>
      <c r="Y1763" s="38"/>
      <c r="Z1763" s="38"/>
      <c r="AA1763" s="38"/>
      <c r="AB1763" s="38"/>
      <c r="AC1763" s="38"/>
      <c r="AD1763" s="38"/>
      <c r="AE1763" s="38"/>
      <c r="AR1763" s="227" t="s">
        <v>1962</v>
      </c>
      <c r="AT1763" s="227" t="s">
        <v>143</v>
      </c>
      <c r="AU1763" s="227" t="s">
        <v>148</v>
      </c>
      <c r="AY1763" s="17" t="s">
        <v>140</v>
      </c>
      <c r="BE1763" s="228">
        <f>IF(N1763="základní",J1763,0)</f>
        <v>0</v>
      </c>
      <c r="BF1763" s="228">
        <f>IF(N1763="snížená",J1763,0)</f>
        <v>0</v>
      </c>
      <c r="BG1763" s="228">
        <f>IF(N1763="zákl. přenesená",J1763,0)</f>
        <v>0</v>
      </c>
      <c r="BH1763" s="228">
        <f>IF(N1763="sníž. přenesená",J1763,0)</f>
        <v>0</v>
      </c>
      <c r="BI1763" s="228">
        <f>IF(N1763="nulová",J1763,0)</f>
        <v>0</v>
      </c>
      <c r="BJ1763" s="17" t="s">
        <v>148</v>
      </c>
      <c r="BK1763" s="228">
        <f>ROUND(I1763*H1763,2)</f>
        <v>0</v>
      </c>
      <c r="BL1763" s="17" t="s">
        <v>1962</v>
      </c>
      <c r="BM1763" s="227" t="s">
        <v>1963</v>
      </c>
    </row>
    <row r="1764" s="12" customFormat="1" ht="22.8" customHeight="1">
      <c r="A1764" s="12"/>
      <c r="B1764" s="199"/>
      <c r="C1764" s="200"/>
      <c r="D1764" s="201" t="s">
        <v>72</v>
      </c>
      <c r="E1764" s="213" t="s">
        <v>1964</v>
      </c>
      <c r="F1764" s="213" t="s">
        <v>1965</v>
      </c>
      <c r="G1764" s="200"/>
      <c r="H1764" s="200"/>
      <c r="I1764" s="203"/>
      <c r="J1764" s="214">
        <f>BK1764</f>
        <v>0</v>
      </c>
      <c r="K1764" s="200"/>
      <c r="L1764" s="205"/>
      <c r="M1764" s="206"/>
      <c r="N1764" s="207"/>
      <c r="O1764" s="207"/>
      <c r="P1764" s="208">
        <f>P1765</f>
        <v>0</v>
      </c>
      <c r="Q1764" s="207"/>
      <c r="R1764" s="208">
        <f>R1765</f>
        <v>0</v>
      </c>
      <c r="S1764" s="207"/>
      <c r="T1764" s="209">
        <f>T1765</f>
        <v>0</v>
      </c>
      <c r="U1764" s="12"/>
      <c r="V1764" s="12"/>
      <c r="W1764" s="12"/>
      <c r="X1764" s="12"/>
      <c r="Y1764" s="12"/>
      <c r="Z1764" s="12"/>
      <c r="AA1764" s="12"/>
      <c r="AB1764" s="12"/>
      <c r="AC1764" s="12"/>
      <c r="AD1764" s="12"/>
      <c r="AE1764" s="12"/>
      <c r="AR1764" s="210" t="s">
        <v>193</v>
      </c>
      <c r="AT1764" s="211" t="s">
        <v>72</v>
      </c>
      <c r="AU1764" s="211" t="s">
        <v>81</v>
      </c>
      <c r="AY1764" s="210" t="s">
        <v>140</v>
      </c>
      <c r="BK1764" s="212">
        <f>BK1765</f>
        <v>0</v>
      </c>
    </row>
    <row r="1765" s="2" customFormat="1" ht="16.5" customHeight="1">
      <c r="A1765" s="38"/>
      <c r="B1765" s="39"/>
      <c r="C1765" s="215" t="s">
        <v>1966</v>
      </c>
      <c r="D1765" s="215" t="s">
        <v>143</v>
      </c>
      <c r="E1765" s="216" t="s">
        <v>1967</v>
      </c>
      <c r="F1765" s="217" t="s">
        <v>1968</v>
      </c>
      <c r="G1765" s="218" t="s">
        <v>967</v>
      </c>
      <c r="H1765" s="219">
        <v>1</v>
      </c>
      <c r="I1765" s="220"/>
      <c r="J1765" s="221">
        <f>ROUND(I1765*H1765,2)</f>
        <v>0</v>
      </c>
      <c r="K1765" s="222"/>
      <c r="L1765" s="44"/>
      <c r="M1765" s="223" t="s">
        <v>1</v>
      </c>
      <c r="N1765" s="224" t="s">
        <v>39</v>
      </c>
      <c r="O1765" s="91"/>
      <c r="P1765" s="225">
        <f>O1765*H1765</f>
        <v>0</v>
      </c>
      <c r="Q1765" s="225">
        <v>0</v>
      </c>
      <c r="R1765" s="225">
        <f>Q1765*H1765</f>
        <v>0</v>
      </c>
      <c r="S1765" s="225">
        <v>0</v>
      </c>
      <c r="T1765" s="226">
        <f>S1765*H1765</f>
        <v>0</v>
      </c>
      <c r="U1765" s="38"/>
      <c r="V1765" s="38"/>
      <c r="W1765" s="38"/>
      <c r="X1765" s="38"/>
      <c r="Y1765" s="38"/>
      <c r="Z1765" s="38"/>
      <c r="AA1765" s="38"/>
      <c r="AB1765" s="38"/>
      <c r="AC1765" s="38"/>
      <c r="AD1765" s="38"/>
      <c r="AE1765" s="38"/>
      <c r="AR1765" s="227" t="s">
        <v>1962</v>
      </c>
      <c r="AT1765" s="227" t="s">
        <v>143</v>
      </c>
      <c r="AU1765" s="227" t="s">
        <v>148</v>
      </c>
      <c r="AY1765" s="17" t="s">
        <v>140</v>
      </c>
      <c r="BE1765" s="228">
        <f>IF(N1765="základní",J1765,0)</f>
        <v>0</v>
      </c>
      <c r="BF1765" s="228">
        <f>IF(N1765="snížená",J1765,0)</f>
        <v>0</v>
      </c>
      <c r="BG1765" s="228">
        <f>IF(N1765="zákl. přenesená",J1765,0)</f>
        <v>0</v>
      </c>
      <c r="BH1765" s="228">
        <f>IF(N1765="sníž. přenesená",J1765,0)</f>
        <v>0</v>
      </c>
      <c r="BI1765" s="228">
        <f>IF(N1765="nulová",J1765,0)</f>
        <v>0</v>
      </c>
      <c r="BJ1765" s="17" t="s">
        <v>148</v>
      </c>
      <c r="BK1765" s="228">
        <f>ROUND(I1765*H1765,2)</f>
        <v>0</v>
      </c>
      <c r="BL1765" s="17" t="s">
        <v>1962</v>
      </c>
      <c r="BM1765" s="227" t="s">
        <v>1969</v>
      </c>
    </row>
    <row r="1766" s="12" customFormat="1" ht="22.8" customHeight="1">
      <c r="A1766" s="12"/>
      <c r="B1766" s="199"/>
      <c r="C1766" s="200"/>
      <c r="D1766" s="201" t="s">
        <v>72</v>
      </c>
      <c r="E1766" s="213" t="s">
        <v>1970</v>
      </c>
      <c r="F1766" s="213" t="s">
        <v>1971</v>
      </c>
      <c r="G1766" s="200"/>
      <c r="H1766" s="200"/>
      <c r="I1766" s="203"/>
      <c r="J1766" s="214">
        <f>BK1766</f>
        <v>0</v>
      </c>
      <c r="K1766" s="200"/>
      <c r="L1766" s="205"/>
      <c r="M1766" s="206"/>
      <c r="N1766" s="207"/>
      <c r="O1766" s="207"/>
      <c r="P1766" s="208">
        <f>P1767</f>
        <v>0</v>
      </c>
      <c r="Q1766" s="207"/>
      <c r="R1766" s="208">
        <f>R1767</f>
        <v>0</v>
      </c>
      <c r="S1766" s="207"/>
      <c r="T1766" s="209">
        <f>T1767</f>
        <v>0</v>
      </c>
      <c r="U1766" s="12"/>
      <c r="V1766" s="12"/>
      <c r="W1766" s="12"/>
      <c r="X1766" s="12"/>
      <c r="Y1766" s="12"/>
      <c r="Z1766" s="12"/>
      <c r="AA1766" s="12"/>
      <c r="AB1766" s="12"/>
      <c r="AC1766" s="12"/>
      <c r="AD1766" s="12"/>
      <c r="AE1766" s="12"/>
      <c r="AR1766" s="210" t="s">
        <v>193</v>
      </c>
      <c r="AT1766" s="211" t="s">
        <v>72</v>
      </c>
      <c r="AU1766" s="211" t="s">
        <v>81</v>
      </c>
      <c r="AY1766" s="210" t="s">
        <v>140</v>
      </c>
      <c r="BK1766" s="212">
        <f>BK1767</f>
        <v>0</v>
      </c>
    </row>
    <row r="1767" s="2" customFormat="1" ht="16.5" customHeight="1">
      <c r="A1767" s="38"/>
      <c r="B1767" s="39"/>
      <c r="C1767" s="215" t="s">
        <v>1972</v>
      </c>
      <c r="D1767" s="215" t="s">
        <v>143</v>
      </c>
      <c r="E1767" s="216" t="s">
        <v>1973</v>
      </c>
      <c r="F1767" s="217" t="s">
        <v>1971</v>
      </c>
      <c r="G1767" s="218" t="s">
        <v>1961</v>
      </c>
      <c r="H1767" s="219">
        <v>45</v>
      </c>
      <c r="I1767" s="220"/>
      <c r="J1767" s="221">
        <f>ROUND(I1767*H1767,2)</f>
        <v>0</v>
      </c>
      <c r="K1767" s="222"/>
      <c r="L1767" s="44"/>
      <c r="M1767" s="273" t="s">
        <v>1</v>
      </c>
      <c r="N1767" s="274" t="s">
        <v>39</v>
      </c>
      <c r="O1767" s="275"/>
      <c r="P1767" s="276">
        <f>O1767*H1767</f>
        <v>0</v>
      </c>
      <c r="Q1767" s="276">
        <v>0</v>
      </c>
      <c r="R1767" s="276">
        <f>Q1767*H1767</f>
        <v>0</v>
      </c>
      <c r="S1767" s="276">
        <v>0</v>
      </c>
      <c r="T1767" s="277">
        <f>S1767*H1767</f>
        <v>0</v>
      </c>
      <c r="U1767" s="38"/>
      <c r="V1767" s="38"/>
      <c r="W1767" s="38"/>
      <c r="X1767" s="38"/>
      <c r="Y1767" s="38"/>
      <c r="Z1767" s="38"/>
      <c r="AA1767" s="38"/>
      <c r="AB1767" s="38"/>
      <c r="AC1767" s="38"/>
      <c r="AD1767" s="38"/>
      <c r="AE1767" s="38"/>
      <c r="AR1767" s="227" t="s">
        <v>1962</v>
      </c>
      <c r="AT1767" s="227" t="s">
        <v>143</v>
      </c>
      <c r="AU1767" s="227" t="s">
        <v>148</v>
      </c>
      <c r="AY1767" s="17" t="s">
        <v>140</v>
      </c>
      <c r="BE1767" s="228">
        <f>IF(N1767="základní",J1767,0)</f>
        <v>0</v>
      </c>
      <c r="BF1767" s="228">
        <f>IF(N1767="snížená",J1767,0)</f>
        <v>0</v>
      </c>
      <c r="BG1767" s="228">
        <f>IF(N1767="zákl. přenesená",J1767,0)</f>
        <v>0</v>
      </c>
      <c r="BH1767" s="228">
        <f>IF(N1767="sníž. přenesená",J1767,0)</f>
        <v>0</v>
      </c>
      <c r="BI1767" s="228">
        <f>IF(N1767="nulová",J1767,0)</f>
        <v>0</v>
      </c>
      <c r="BJ1767" s="17" t="s">
        <v>148</v>
      </c>
      <c r="BK1767" s="228">
        <f>ROUND(I1767*H1767,2)</f>
        <v>0</v>
      </c>
      <c r="BL1767" s="17" t="s">
        <v>1962</v>
      </c>
      <c r="BM1767" s="227" t="s">
        <v>1974</v>
      </c>
    </row>
    <row r="1768" s="2" customFormat="1" ht="6.96" customHeight="1">
      <c r="A1768" s="38"/>
      <c r="B1768" s="66"/>
      <c r="C1768" s="67"/>
      <c r="D1768" s="67"/>
      <c r="E1768" s="67"/>
      <c r="F1768" s="67"/>
      <c r="G1768" s="67"/>
      <c r="H1768" s="67"/>
      <c r="I1768" s="67"/>
      <c r="J1768" s="67"/>
      <c r="K1768" s="67"/>
      <c r="L1768" s="44"/>
      <c r="M1768" s="38"/>
      <c r="O1768" s="38"/>
      <c r="P1768" s="38"/>
      <c r="Q1768" s="38"/>
      <c r="R1768" s="38"/>
      <c r="S1768" s="38"/>
      <c r="T1768" s="38"/>
      <c r="U1768" s="38"/>
      <c r="V1768" s="38"/>
      <c r="W1768" s="38"/>
      <c r="X1768" s="38"/>
      <c r="Y1768" s="38"/>
      <c r="Z1768" s="38"/>
      <c r="AA1768" s="38"/>
      <c r="AB1768" s="38"/>
      <c r="AC1768" s="38"/>
      <c r="AD1768" s="38"/>
      <c r="AE1768" s="38"/>
    </row>
  </sheetData>
  <sheetProtection sheet="1" autoFilter="0" formatColumns="0" formatRows="0" objects="1" scenarios="1" spinCount="100000" saltValue="FTO8y6FjLuzXo1InuZHnS/N8825Vvn8XI1O7E8UErDPkcl/oSHSpqMgV5HxUNaRD93quKCdA1oBFY8PDC/kKKw==" hashValue="aeJuXTT1IF/Porax9Dxc1rS+hiHSSW+Apa8f0aPn2AyzeIiAF5iH8NrBB2rCpT0RM+sP4egDCybciN/XzQS76Q==" algorithmName="SHA-512" password="CC35"/>
  <autoFilter ref="C149:K1767"/>
  <mergeCells count="9">
    <mergeCell ref="E7:H7"/>
    <mergeCell ref="E9:H9"/>
    <mergeCell ref="E18:H18"/>
    <mergeCell ref="E27:H27"/>
    <mergeCell ref="E85:H85"/>
    <mergeCell ref="E87:H87"/>
    <mergeCell ref="E140:H140"/>
    <mergeCell ref="E142:H14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MSI\Ladislav</dc:creator>
  <cp:lastModifiedBy>MSI\Ladislav</cp:lastModifiedBy>
  <dcterms:created xsi:type="dcterms:W3CDTF">2025-04-02T15:25:35Z</dcterms:created>
  <dcterms:modified xsi:type="dcterms:W3CDTF">2025-04-02T15:25:38Z</dcterms:modified>
</cp:coreProperties>
</file>