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ostinek\Desktop\"/>
    </mc:Choice>
  </mc:AlternateContent>
  <xr:revisionPtr revIDLastSave="0" documentId="13_ncr:1_{3B56F85C-DC44-43E4-B22E-4CAD1B794C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rycí list" sheetId="6" r:id="rId1"/>
    <sheet name="Titulní list" sheetId="1" r:id="rId2"/>
    <sheet name="Specifikace materiálu" sheetId="2" r:id="rId3"/>
    <sheet name="Titulní list MaR" sheetId="4" r:id="rId4"/>
    <sheet name="Specifikace materiálu MaR" sheetId="3" r:id="rId5"/>
    <sheet name="Část strojní (KPS)" sheetId="5" r:id="rId6"/>
  </sheets>
  <definedNames>
    <definedName name="_xlnm.Print_Area" localSheetId="4">'Specifikace materiálu MaR'!$A$1:$F$154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9" i="5" l="1"/>
  <c r="F33" i="2"/>
  <c r="H249" i="5"/>
  <c r="K249" i="5" s="1"/>
  <c r="H248" i="5"/>
  <c r="K248" i="5" s="1"/>
  <c r="H246" i="5"/>
  <c r="K246" i="5" s="1"/>
  <c r="H245" i="5"/>
  <c r="K245" i="5" s="1"/>
  <c r="H244" i="5"/>
  <c r="K244" i="5" s="1"/>
  <c r="H243" i="5"/>
  <c r="K243" i="5" s="1"/>
  <c r="K242" i="5"/>
  <c r="H242" i="5"/>
  <c r="H241" i="5"/>
  <c r="K241" i="5" s="1"/>
  <c r="H240" i="5"/>
  <c r="K240" i="5" s="1"/>
  <c r="H239" i="5"/>
  <c r="K239" i="5" s="1"/>
  <c r="H238" i="5"/>
  <c r="K238" i="5" s="1"/>
  <c r="H237" i="5"/>
  <c r="K237" i="5" s="1"/>
  <c r="H236" i="5"/>
  <c r="K236" i="5" s="1"/>
  <c r="K235" i="5"/>
  <c r="H233" i="5"/>
  <c r="K233" i="5" s="1"/>
  <c r="H232" i="5"/>
  <c r="K232" i="5" s="1"/>
  <c r="H231" i="5"/>
  <c r="K231" i="5" s="1"/>
  <c r="H230" i="5"/>
  <c r="K230" i="5" s="1"/>
  <c r="H229" i="5"/>
  <c r="K229" i="5" s="1"/>
  <c r="H228" i="5"/>
  <c r="K228" i="5" s="1"/>
  <c r="H227" i="5"/>
  <c r="K227" i="5" s="1"/>
  <c r="H226" i="5"/>
  <c r="K226" i="5" s="1"/>
  <c r="H225" i="5"/>
  <c r="K225" i="5" s="1"/>
  <c r="H224" i="5"/>
  <c r="K224" i="5" s="1"/>
  <c r="H223" i="5"/>
  <c r="K223" i="5" s="1"/>
  <c r="H222" i="5"/>
  <c r="K222" i="5" s="1"/>
  <c r="H221" i="5"/>
  <c r="K221" i="5" s="1"/>
  <c r="F151" i="3"/>
  <c r="F150" i="3"/>
  <c r="F148" i="3"/>
  <c r="F143" i="3"/>
  <c r="F141" i="3"/>
  <c r="D124" i="3"/>
  <c r="F20" i="2"/>
  <c r="F44" i="2"/>
  <c r="F43" i="2"/>
  <c r="F41" i="2"/>
  <c r="F32" i="2"/>
  <c r="F30" i="2"/>
  <c r="F28" i="2"/>
  <c r="F26" i="2"/>
  <c r="F39" i="2"/>
  <c r="F35" i="2"/>
  <c r="F17" i="2"/>
  <c r="F18" i="2"/>
  <c r="F16" i="2"/>
  <c r="F14" i="2"/>
  <c r="F10" i="2"/>
  <c r="F8" i="2"/>
  <c r="F5" i="2"/>
  <c r="F6" i="2"/>
  <c r="F4" i="2"/>
  <c r="F21" i="2"/>
  <c r="F144" i="3" l="1"/>
  <c r="K251" i="5"/>
  <c r="F152" i="3"/>
  <c r="F34" i="2"/>
  <c r="F36" i="2" s="1"/>
  <c r="F19" i="2"/>
  <c r="F22" i="2" s="1"/>
  <c r="F45" i="2" s="1"/>
  <c r="F46" i="2" s="1"/>
  <c r="F49" i="2" s="1"/>
  <c r="F154" i="3" l="1"/>
  <c r="B29" i="6" s="1"/>
</calcChain>
</file>

<file path=xl/sharedStrings.xml><?xml version="1.0" encoding="utf-8"?>
<sst xmlns="http://schemas.openxmlformats.org/spreadsheetml/2006/main" count="1656" uniqueCount="704">
  <si>
    <t>Název</t>
  </si>
  <si>
    <t>Seznam prací a dodávek elektrotechnických zařízení</t>
  </si>
  <si>
    <t>Akce</t>
  </si>
  <si>
    <t>Projekt</t>
  </si>
  <si>
    <t>Investor</t>
  </si>
  <si>
    <t>Veolia</t>
  </si>
  <si>
    <t>Z. č.</t>
  </si>
  <si>
    <t>A. č.</t>
  </si>
  <si>
    <t>Smlouva</t>
  </si>
  <si>
    <t/>
  </si>
  <si>
    <t>Vypracoval</t>
  </si>
  <si>
    <t>Löbl</t>
  </si>
  <si>
    <t>Kontroloval</t>
  </si>
  <si>
    <t>Boukal</t>
  </si>
  <si>
    <t>Datum</t>
  </si>
  <si>
    <t>Zpracovatel</t>
  </si>
  <si>
    <t>Pozice</t>
  </si>
  <si>
    <t>Mj</t>
  </si>
  <si>
    <t>Počet</t>
  </si>
  <si>
    <t>Jističe</t>
  </si>
  <si>
    <t>FA1, 2</t>
  </si>
  <si>
    <t>LTE-16B-1 Jistič</t>
  </si>
  <si>
    <t>Ks</t>
  </si>
  <si>
    <t>FA3</t>
  </si>
  <si>
    <t>LTE-6B-1 Jistič</t>
  </si>
  <si>
    <t>FA4</t>
  </si>
  <si>
    <t>OLE-16B-1N-030AC Proudový chránič s nadproudovou ochranou</t>
  </si>
  <si>
    <t>SVODIČE BLESKOVÝCH PROUDŮ - TYP 1
VARISTOR
HAKEL-TRADE</t>
  </si>
  <si>
    <t>F01</t>
  </si>
  <si>
    <t>PIV12,5-275 Uc 275 V, 100 kA (8/20), 12,5 kA (10/350)</t>
  </si>
  <si>
    <t>ks</t>
  </si>
  <si>
    <t>Pomocné spínače</t>
  </si>
  <si>
    <t>QM1</t>
  </si>
  <si>
    <t>MSN-32-1 Vypínač</t>
  </si>
  <si>
    <t>Mi - ROZVÁDĚČE   IP65</t>
  </si>
  <si>
    <t>ROZVODNICE PRO MODULOVÉ PŘÍSTROJE</t>
  </si>
  <si>
    <t>BARVA ŠEDÁ, RAL 7032, MATERIÁL ODOLNÝ POLYKARBONÁT</t>
  </si>
  <si>
    <t>RS1</t>
  </si>
  <si>
    <t>Mi 1336 36 modulových jednotek, 3x12x18mm, svorkovnice PE a N , průhledné otevírací dveře</t>
  </si>
  <si>
    <t>Spojovací systémy</t>
  </si>
  <si>
    <t>106/11    Vývodka kabelová kuželová Pg 11, šedá</t>
  </si>
  <si>
    <t>106/13,5  Vývodka kabelová kuželová Pg 13,5, šedá</t>
  </si>
  <si>
    <t>106/21    Vývodka kabelová kuželová Pg 21, šedá</t>
  </si>
  <si>
    <t>Dodávky - celkem</t>
  </si>
  <si>
    <t>Zářivková svítidla</t>
  </si>
  <si>
    <t>L01</t>
  </si>
  <si>
    <t>PRIMA 236 AC zářivkové svítidlo průmyslové</t>
  </si>
  <si>
    <t>SPÍNAČ, PŘEPÍNAČ, VARIANT+ IP 44 (PLAST)</t>
  </si>
  <si>
    <t>3558N-C01510 S Spínač jednopólový IP 54; řazení 1; d. Variant+; b. šedá (na hořlavé podklady B až D)</t>
  </si>
  <si>
    <t>ZÁSUVKA TECHNICKÁ, S KONTAKTY DLE ČSN 35 4517, VARIANT+ IP 44 (PLAST)</t>
  </si>
  <si>
    <t>Z01</t>
  </si>
  <si>
    <t>5515N-C05521 B Zásuvka jednonásobná IP 54 (vzor C), s ochranným kontaktem, s víčkem, s popisovým polem, nástěnná montáž; d. Variant+; b. bílá</t>
  </si>
  <si>
    <t>Elektromontáže - celkem</t>
  </si>
  <si>
    <t>Stavební elektroinstalace</t>
  </si>
  <si>
    <t>2025408</t>
  </si>
  <si>
    <t>408-25</t>
  </si>
  <si>
    <t>Prev - Centrum
Meziškolská 1120/2, Praha 6</t>
  </si>
  <si>
    <t>KABEL SILOVÝ,IZOLACE PVC</t>
  </si>
  <si>
    <t>CYKY-J 3x1.5 , pevně</t>
  </si>
  <si>
    <t>m</t>
  </si>
  <si>
    <t>CYKY-J 3x2.5 , pevně</t>
  </si>
  <si>
    <t>Podružný materiál</t>
  </si>
  <si>
    <t>Ostatní</t>
  </si>
  <si>
    <t>PROVEDENI REVIZNICH ZKOUSEK</t>
  </si>
  <si>
    <t>DLE CSN 331500</t>
  </si>
  <si>
    <t>hod</t>
  </si>
  <si>
    <t>KOORDINACE POSTUPU PRACI</t>
  </si>
  <si>
    <t xml:space="preserve"> S ostatnimi profesemi</t>
  </si>
  <si>
    <t>HODINOVE ZUCTOVACI SAZBY</t>
  </si>
  <si>
    <t>Ostatní - celkem</t>
  </si>
  <si>
    <t>jedn. cena</t>
  </si>
  <si>
    <t xml:space="preserve">celkem </t>
  </si>
  <si>
    <t xml:space="preserve">Kusová zkouška rozvaděče </t>
  </si>
  <si>
    <t>kpl</t>
  </si>
  <si>
    <t>Montáž rozvaděče - dílenská montáž</t>
  </si>
  <si>
    <t>Dodávky rozvaděč stavební elektroinstalace</t>
  </si>
  <si>
    <t xml:space="preserve">pomocné montážní materiály, štítky, vodiče </t>
  </si>
  <si>
    <t>Elektromontážní materiál a montáže v místě e</t>
  </si>
  <si>
    <t>režijní náklady , doprava materiálu a osob</t>
  </si>
  <si>
    <t xml:space="preserve">Cena elektro  celkem </t>
  </si>
  <si>
    <t xml:space="preserve"> Priprava ke komplexni zkousce, zaškolení obsluhy </t>
  </si>
  <si>
    <t>Dokumentace skutečného provedení / 2x CD + 5x papírová forma</t>
  </si>
  <si>
    <t>Montážní práce v místě</t>
  </si>
  <si>
    <t>Dodávky MaR mimo dodávku společnosu s blokem kompaktní výměníkové stanice včetně uvedení do provozu u zákazníka</t>
  </si>
  <si>
    <t>Rozvaděč DT1</t>
  </si>
  <si>
    <t>dodávka společná s KPS</t>
  </si>
  <si>
    <t>v ceně KPS</t>
  </si>
  <si>
    <t>DDC Climatix</t>
  </si>
  <si>
    <t>A1.1</t>
  </si>
  <si>
    <t xml:space="preserve">POL 688.10 Podstanice DDC, 3UI, 8 UIO, 4 DI, 6 DO, 2TO, Modbus RTU, RS 232, ModBus TCP/IP + konektory </t>
  </si>
  <si>
    <t>A10</t>
  </si>
  <si>
    <t>POL 871.72 HMI, IP 65, provedení do panelu, propojovací kabel</t>
  </si>
  <si>
    <t>Visualisační grafický program VISONIC ALFA</t>
  </si>
  <si>
    <t>A11</t>
  </si>
  <si>
    <t>AlfaBox+ Komunikační koncentrátor</t>
  </si>
  <si>
    <t>AlfaModul.MBusXG Modul rozhraní MBus pro AlfaBox s galvanickým oddělením 20/60</t>
  </si>
  <si>
    <t>Rozvaděče</t>
  </si>
  <si>
    <t>DT1</t>
  </si>
  <si>
    <t>CS-86/300 Rozvodnice s mont. deskou,IP66,ŠxVxH=600x800x300</t>
  </si>
  <si>
    <t>FA1-7, 9-11</t>
  </si>
  <si>
    <t>FA8</t>
  </si>
  <si>
    <t>LTE-10B-1 Jistič</t>
  </si>
  <si>
    <t>ŘADOVÉ SVORNICE POJISTKOVÉ RSP</t>
  </si>
  <si>
    <t>FU0.1, 2.3</t>
  </si>
  <si>
    <t>RSP4LED Řadová svornice pojistková, F500mA</t>
  </si>
  <si>
    <t>FU2.1, 2.2</t>
  </si>
  <si>
    <t>RSP4LED Řadová svornice pojistková, F200mA</t>
  </si>
  <si>
    <t>FU1.1</t>
  </si>
  <si>
    <t>RSP4LED Řadová svornice pojistková, T2A</t>
  </si>
  <si>
    <t>FU1.2 - 1.4</t>
  </si>
  <si>
    <t>RSP4LED Řadová svornice pojistková, T1.25A</t>
  </si>
  <si>
    <t>SVODIČE PRO OCHRANU SIGNÁLOVÝCH SYSTÉMŮ
DATOVÉ OCHRANY
HAKEL-TRADE</t>
  </si>
  <si>
    <t>FI1</t>
  </si>
  <si>
    <t>DTE 1/48 1 pár, 48 V, 100 mA, 10 kA, 1 Mbit/s</t>
  </si>
  <si>
    <t>FU1</t>
  </si>
  <si>
    <t>DA-275 DF 10 230 V AC, 10 A, signalizace poruchy</t>
  </si>
  <si>
    <t>NAPÁJECÍ ZDROJE</t>
  </si>
  <si>
    <t>GU1</t>
  </si>
  <si>
    <t>PS-30-24 spínaný stabilizovaný zdroj, 3-MODUL, výstup 24V/40W, max. příkon 78VA</t>
  </si>
  <si>
    <t>Signálky</t>
  </si>
  <si>
    <t>HL1</t>
  </si>
  <si>
    <t>M22-L-G Signálka, zapuštěná, IP67, kroužek titan, zelená</t>
  </si>
  <si>
    <t>HL2</t>
  </si>
  <si>
    <t>M22-L-Y Signálka, zapuštěná, IP67, kroužek titan, žlutá</t>
  </si>
  <si>
    <t>M22-LED230-G Prvek LED, šroubové svorky, čelní upevnění, 85-264VAC, 5-15mA, zelená</t>
  </si>
  <si>
    <t>M22-LED230-W Prvek LED, šroubové svorky, čelní upevnění, 85-264VAC, 5-15mA, bílá</t>
  </si>
  <si>
    <t>HL1, 2</t>
  </si>
  <si>
    <t>M22-A Upevňovací adaptér, čelní montáž, 3 kont./LED prvky</t>
  </si>
  <si>
    <t>Pomocné relé - 1P, 2P</t>
  </si>
  <si>
    <t>KA1.1, 1.2</t>
  </si>
  <si>
    <t>40.52.8.024.0000 Relé, DIN/PS, 2P/8A, 24V AC</t>
  </si>
  <si>
    <t>Patice</t>
  </si>
  <si>
    <t>95.05 Patice, DIN, 40/44/99.02, 1P/2P, BO</t>
  </si>
  <si>
    <t>Instalační stykače s manuálním ovládáním</t>
  </si>
  <si>
    <t>KM1-4</t>
  </si>
  <si>
    <t>RSI-20-20-A024-M Instalační stykač</t>
  </si>
  <si>
    <t>Ovladače</t>
  </si>
  <si>
    <t>SA1-4</t>
  </si>
  <si>
    <t>M22-WRK3/K20 Ovládací otočná hlavice, s aretací, 2Z</t>
  </si>
  <si>
    <t>SA4</t>
  </si>
  <si>
    <t>M22-XC-Y Sada kódovacích adaptérů, s aretací/ bez aretace</t>
  </si>
  <si>
    <t>SB1</t>
  </si>
  <si>
    <t>M22-PV/K11 Ovládací hlavice nouzového zastavení, 1Z 1V</t>
  </si>
  <si>
    <t>TRANSFORMÁTOR 1-FÁZ.IP00</t>
  </si>
  <si>
    <t>TR1</t>
  </si>
  <si>
    <t>TVB E120.50 – 001 315VA,230/24V</t>
  </si>
  <si>
    <t>ŘADOVÉ SVORNICE RSA 4 A</t>
  </si>
  <si>
    <t>X0-2, MBUS</t>
  </si>
  <si>
    <t>RSA 4 A Řadová svornice</t>
  </si>
  <si>
    <t>Z1, 2</t>
  </si>
  <si>
    <t>ZSE-06 Soklová zásuvka</t>
  </si>
  <si>
    <t>Vypínače</t>
  </si>
  <si>
    <t>SV-LT-X400 Napěťová spoušť</t>
  </si>
  <si>
    <t>Rozvaděč DT1 - celkem</t>
  </si>
  <si>
    <t>Polní instrumentace</t>
  </si>
  <si>
    <t>Venkovní čidlo teploty</t>
  </si>
  <si>
    <t>B1, 2</t>
  </si>
  <si>
    <t>QAC22  Ni 1000, -50...+70°C</t>
  </si>
  <si>
    <t>Čidlo teploty</t>
  </si>
  <si>
    <t>AKW_12</t>
  </si>
  <si>
    <t>QAZ21.5220 do jímky, Ni1000, 0 až 95 °C, 30 s</t>
  </si>
  <si>
    <t>Ponorné čidlo teploty</t>
  </si>
  <si>
    <t>SO_12, H_LWO_12,
WO_12, CW_12</t>
  </si>
  <si>
    <t>QAE2121.010  -  Ni1000 - 100mm do jímky, -30…+130°C</t>
  </si>
  <si>
    <t>Jímka pro čidlo teploty, poniklovaná mosaz, PN10</t>
  </si>
  <si>
    <t>SO_12, 
WO_12, CW_12</t>
  </si>
  <si>
    <t>QAZ.100JIMKA délka 100 mm, připojení G1/2"</t>
  </si>
  <si>
    <t>QAZ.200JIMKA délka 200 mm, připojení G1/2"</t>
  </si>
  <si>
    <t>H_LWO_12</t>
  </si>
  <si>
    <t>AQE2102 Svěrné šroubení s připojovacím závitem G1/2" pro čidlo QAE2121.015</t>
  </si>
  <si>
    <t>Snímač tlaku pro kapaliny a plyny</t>
  </si>
  <si>
    <t>SI_13</t>
  </si>
  <si>
    <t>QBE9310-P6  -  0 - 600kPa, 4 ÷ 20 mA</t>
  </si>
  <si>
    <t>WI_13</t>
  </si>
  <si>
    <t>QBE9310-P10  -  0 - 1MPa, 4 ÷ 20 mA</t>
  </si>
  <si>
    <t>KAPILÁROVÝ  REGULÁTOR TEPLOTY JEDNOOBVODOVÝ  - KONTAKTY  "A", PROVEDENÍ T 23, Typ:405611, rozsah :</t>
  </si>
  <si>
    <t>SO_14, WO_14</t>
  </si>
  <si>
    <t>30..90°C kapilára: 1600mm, Obj.č.:405611266041</t>
  </si>
  <si>
    <t>Čerpadla Wilo</t>
  </si>
  <si>
    <t>SO_5</t>
  </si>
  <si>
    <t>Yonos MAXO 30/0,5-12 Čerpadlo</t>
  </si>
  <si>
    <t>LW_5</t>
  </si>
  <si>
    <t>Yonos MAXO Z 30/0,5-12 Čerpadlo</t>
  </si>
  <si>
    <t>CW_5</t>
  </si>
  <si>
    <t>Stratos MAXO-Z 25/0,5-6 Čerpadlo</t>
  </si>
  <si>
    <t>Elektromagnetický ventil s cívkou a konektorem</t>
  </si>
  <si>
    <t>Ventilová tělesa EV 250 B  NC (bez proudu uzavřená) s cívkou BB clip-on , IP 65</t>
  </si>
  <si>
    <t>Teplota média: -30 až +140oC</t>
  </si>
  <si>
    <t>Napájecí napětí cívky 230V 50Hz</t>
  </si>
  <si>
    <t>R_6</t>
  </si>
  <si>
    <t>EV 220B 15B NC  -  G 1/2", Kv=4m3/h, Diferenční tlak Min= 0,3 bar, Max= 16 bar; Obj.č.: 032U451431</t>
  </si>
  <si>
    <t>Servopohon typ</t>
  </si>
  <si>
    <t>H_PI_6, H_PIW_6</t>
  </si>
  <si>
    <t>SKD62 , 24V 0 - 10V</t>
  </si>
  <si>
    <t>SVÍTIDLO PRŮMYSLOVÉ ŽÁROVKOVÉ</t>
  </si>
  <si>
    <t>NÁSTĚNNÉ</t>
  </si>
  <si>
    <t>313 0902 60W,IP44,s košem</t>
  </si>
  <si>
    <t>SB01</t>
  </si>
  <si>
    <t>M22-PVS/KC11/IY Ovládací hlavice nouzového zastavení ve skříňce, 1Z 1V</t>
  </si>
  <si>
    <t>A8        Krabice odbočná plastová, šedá, prázdná, IP 54, 7 otv.</t>
  </si>
  <si>
    <t xml:space="preserve">Kabelové rozvody dodávka </t>
  </si>
  <si>
    <t>KABELOVÝ ŽLAB MERKUR - ŽÁROVÝ ZINEK</t>
  </si>
  <si>
    <t>ARK - 10001 Žlab MERKUR   50/50 "ŽZ" - vzdálenost podpěr cca.2,0m</t>
  </si>
  <si>
    <t>ARK - 10002 Žlab MERKUR 100/50 "ŽZ" - vzdálenost podpěr cca.1,9m</t>
  </si>
  <si>
    <t>PŘÍSLUŠENSTVÍ ŽLABŮ MERKUR - ŽÁROVÝ ZINEK</t>
  </si>
  <si>
    <t>SPOJKY</t>
  </si>
  <si>
    <t>ARK - 223010 Spojka SZM 1 "ŽZ" - pro spojení "žlab-žlab" - M2</t>
  </si>
  <si>
    <t>ARK - 223040 Spojka SZM 4 "ŽZ" - pro vytváření kolena a "T"-kusů (SZ 4A) - M1 + M2</t>
  </si>
  <si>
    <t>DRŽÁKY</t>
  </si>
  <si>
    <t>ARK - 224010 Držák DZM 1 "ŽZ" (DZ 1) - M1 + M2</t>
  </si>
  <si>
    <t>NOSNÍKY</t>
  </si>
  <si>
    <t>ARK - 225005 Nosník NZM 50 "ŽZ" (NZ 50) - pro žlab 50/50 - M1 + M2</t>
  </si>
  <si>
    <t>ARK - 225010 Nosník NZM 100 "ŽZ" (NZ 100) - pro žlab 50/50; 100/50; 100/100 - M1 + M2</t>
  </si>
  <si>
    <t>STOJNY</t>
  </si>
  <si>
    <t>ARK - 227220 Stojna STPM  2200 "SZ" (2,0mm) prostorová-třístranná   (L=2216mm)</t>
  </si>
  <si>
    <t>ARK - 224300 Držák DZM STP "ŽZ" (DZ STP) - M1 + M2</t>
  </si>
  <si>
    <t>Lišty vkládací</t>
  </si>
  <si>
    <t>LH 40X40 LIŠTA HRANATÁ (2m) - DVOJITÝ ZÁMEK</t>
  </si>
  <si>
    <t>LHD 20X20 LIŠTA HRANATÁ (2m v kartonu) - DVOJITÝ ZÁMEK</t>
  </si>
  <si>
    <t>Trubky</t>
  </si>
  <si>
    <t>1416 TRUBKA OHEBNÁ - MONOFLEX</t>
  </si>
  <si>
    <t>SDĚLOVACÍ KABEL</t>
  </si>
  <si>
    <t>J-Y(St)Y 1x2x0,8 , pevně</t>
  </si>
  <si>
    <t>J-Y(St)Y 2x2x0,8 , pevně</t>
  </si>
  <si>
    <t xml:space="preserve">Montáž polní instrumentace a kabelových rozvodů </t>
  </si>
  <si>
    <t>Elektromontáže - dodávka a montáž  celkem</t>
  </si>
  <si>
    <t xml:space="preserve">Ostatní technické výkony spojené s dodávkou  a uváděním do provozu stanice </t>
  </si>
  <si>
    <t>UŽIVATELSKÝ SOFTWARE PRO DDC</t>
  </si>
  <si>
    <t>vceně KPS</t>
  </si>
  <si>
    <t>dodavatel KPS</t>
  </si>
  <si>
    <t>Priprava ke komplexni zkousce</t>
  </si>
  <si>
    <t xml:space="preserve">Uvedení do provozu </t>
  </si>
  <si>
    <t xml:space="preserve">Demontáže elektro </t>
  </si>
  <si>
    <t xml:space="preserve">Likvidace demontovaného zařízení </t>
  </si>
  <si>
    <t xml:space="preserve">Ostatní technické výkony </t>
  </si>
  <si>
    <t>Rekonstrukce M+R VS
POL688.10</t>
  </si>
  <si>
    <t>02/2025</t>
  </si>
  <si>
    <t>Číslo zakázky / verze</t>
  </si>
  <si>
    <t>24_10208</t>
  </si>
  <si>
    <t>A1</t>
  </si>
  <si>
    <t xml:space="preserve">Název projektu </t>
  </si>
  <si>
    <t xml:space="preserve">KPS Meziškolská </t>
  </si>
  <si>
    <t>Typ technologie</t>
  </si>
  <si>
    <t>PrefTherm</t>
  </si>
  <si>
    <t xml:space="preserve">Výkon </t>
  </si>
  <si>
    <t xml:space="preserve">Akumulace </t>
  </si>
  <si>
    <t xml:space="preserve">Expanze </t>
  </si>
  <si>
    <t>Okruh ToV vytápění</t>
  </si>
  <si>
    <t>Okruh  TV teplá voda</t>
  </si>
  <si>
    <t>Parametry primární okruh</t>
  </si>
  <si>
    <t>Průtok</t>
  </si>
  <si>
    <t>Maximální teplota primárního média</t>
  </si>
  <si>
    <t>Výpočtová teplota zima</t>
  </si>
  <si>
    <t xml:space="preserve">Výpočtová teplota léto </t>
  </si>
  <si>
    <t xml:space="preserve">Maximální provozní tlak </t>
  </si>
  <si>
    <t>Dispoziční tlak zima min/max</t>
  </si>
  <si>
    <t>Dispoziční tlak léto min/max</t>
  </si>
  <si>
    <t>Průtok zima</t>
  </si>
  <si>
    <t>Průtok léto</t>
  </si>
  <si>
    <t>Parametry sekundární okruhy</t>
  </si>
  <si>
    <t xml:space="preserve">Okruh  ÚT vytápění </t>
  </si>
  <si>
    <t>Maximální provozní tlak / pojistný ventil</t>
  </si>
  <si>
    <t>Teplota výstup / tlak. ztráta rozvodu / průtok</t>
  </si>
  <si>
    <t>Teplota zpátečka</t>
  </si>
  <si>
    <t xml:space="preserve">Okruh TV teplá voda </t>
  </si>
  <si>
    <t xml:space="preserve">Studená voda </t>
  </si>
  <si>
    <t>Cirkulace TV / tlak. ztráta rozvodu /průtok</t>
  </si>
  <si>
    <t xml:space="preserve">Výstup teplá voda  </t>
  </si>
  <si>
    <t>Tlakově nezávislá předávací stanice</t>
  </si>
  <si>
    <t>Počet kusů</t>
  </si>
  <si>
    <t>Specifikace</t>
  </si>
  <si>
    <t>Technický popis</t>
  </si>
  <si>
    <t>Hmotnost</t>
  </si>
  <si>
    <t>DN</t>
  </si>
  <si>
    <t>PN</t>
  </si>
  <si>
    <t>PRIMÁR VSTUP</t>
  </si>
  <si>
    <t>PI_1</t>
  </si>
  <si>
    <t>VEXVE 100 PÁKA DN40 PN40</t>
  </si>
  <si>
    <t>Kohout kulový přivař. W/W s pákou ocel VEXVE 100 PÁKA DN40 PN40 reduk.</t>
  </si>
  <si>
    <t>DN40</t>
  </si>
  <si>
    <t>PN40</t>
  </si>
  <si>
    <t>PI_2</t>
  </si>
  <si>
    <t>TBI_PN25_D100_L100_200_S_EOT</t>
  </si>
  <si>
    <t>Teploměr bimetal. nerez EOT 200°C PN25 D=100mm L=100mm G1/2" zadní TP1,6 vč. jímky nerez PN25</t>
  </si>
  <si>
    <t>DN15</t>
  </si>
  <si>
    <t>PN25</t>
  </si>
  <si>
    <t>PI_2b</t>
  </si>
  <si>
    <t>JIMKA-EOT-100</t>
  </si>
  <si>
    <t>Jímka teplom. (součást teploměru EOT) nerez JIMKA-EOT-100 G1/2" L=100mm ploché těs. do PN25 200°C</t>
  </si>
  <si>
    <t>PI_2c</t>
  </si>
  <si>
    <t>NK_70_G1/2_P235GH_EOT</t>
  </si>
  <si>
    <t>Návarek kolmý 70mm G1/2" P235GH do PN40 350°C (L100 T32-350)</t>
  </si>
  <si>
    <t>PI_3</t>
  </si>
  <si>
    <t>MAN_25BAR_D100_M20_B_EOT</t>
  </si>
  <si>
    <t>Manometr mosaz EOT 25bar D=100mm M20x1,5 TP1,0 do +130°C</t>
  </si>
  <si>
    <t>PI_3b</t>
  </si>
  <si>
    <t>VMZ_PN250_M20_B_EOT</t>
  </si>
  <si>
    <t>Ventil manom. zkuš. mosaz EOT M20x1,5 s přípojkou do PN250 200°C</t>
  </si>
  <si>
    <t>PN250</t>
  </si>
  <si>
    <t>PI_3c</t>
  </si>
  <si>
    <t>SMZ_PN250_M20L_C_EOT</t>
  </si>
  <si>
    <t>Smyčka manom. zahnutá přivař. ocel EOT M20x1,5L s přípojkou do PN250 300°C</t>
  </si>
  <si>
    <t>PI_4a</t>
  </si>
  <si>
    <t>40._FIP_PN25_FL/FL_C_EOT</t>
  </si>
  <si>
    <t>Filtr přírub. tvárná litina EOT DN40 PN25 jemnost síta 1mm</t>
  </si>
  <si>
    <t>PI_4b</t>
  </si>
  <si>
    <t>BALLOMAX 105_PÁKA DN15 PN25</t>
  </si>
  <si>
    <t>Kohout kulový se zátkou přivař. W/ET s pákou ocel BALLOMAX 105_PÁKA DN15 PN25 reduk.</t>
  </si>
  <si>
    <t>PRIMÁR VÝSTUP</t>
  </si>
  <si>
    <t>PO_1</t>
  </si>
  <si>
    <t>PO_2</t>
  </si>
  <si>
    <t>PO_2b</t>
  </si>
  <si>
    <t>PO_2c</t>
  </si>
  <si>
    <t>PO_3</t>
  </si>
  <si>
    <t>PO_3b</t>
  </si>
  <si>
    <t>PO_3c</t>
  </si>
  <si>
    <t>PO_8</t>
  </si>
  <si>
    <t>40._VZM_PN40_FX/FX_S_EOT</t>
  </si>
  <si>
    <t xml:space="preserve">Ventil zpětný mezipřír. WAFER nerez EOT DN40 PN40 </t>
  </si>
  <si>
    <t>PO_16</t>
  </si>
  <si>
    <t>VHG519L15-5 (30-210)</t>
  </si>
  <si>
    <t>Regulátor tlak. dif. závit. ISO228PL tvárná litina VHG519L15-5 (30-210) (dp=30-210kPa, Kvs=5m3/h)</t>
  </si>
  <si>
    <t>PO_16b</t>
  </si>
  <si>
    <t>BALLOMAX 101_PÁKA DN15 PN40</t>
  </si>
  <si>
    <t>Kohout kulový přivař. W/I s pákou ocel BALLOMAX 101_PÁKA DN15 PN40 reduk.</t>
  </si>
  <si>
    <t>PO_16c</t>
  </si>
  <si>
    <t>PO_1c</t>
  </si>
  <si>
    <t>BALLOMAX 101_PÁKA DN25 PN40</t>
  </si>
  <si>
    <t>Kohout kulový přivař. W/I s pákou ocel BALLOMAX 101_PÁKA DN25 PN40 reduk.</t>
  </si>
  <si>
    <t>DN25</t>
  </si>
  <si>
    <t>CELKOVÉ MĚŘENÍ SPOTŘEBY TEPLA</t>
  </si>
  <si>
    <t>PO_7</t>
  </si>
  <si>
    <t xml:space="preserve">měřič tepla Ultrazvukový </t>
  </si>
  <si>
    <t>Měřič tepla ultrazv.  (Qn=3,5m3/h, DN25, 260mm, PN25, bateriové nap.)</t>
  </si>
  <si>
    <t>PO_7b</t>
  </si>
  <si>
    <t>Sada teplotních čidel WZU5-1020 pro měřiče tepla (Pt500, délka 100mm, průměr 6mm, kabel 2m)</t>
  </si>
  <si>
    <t>PO_7c</t>
  </si>
  <si>
    <t>Jímka teplom. nerez  G1/2" L=100mm ploché těs. do PN40 350°C</t>
  </si>
  <si>
    <t>PO_7d</t>
  </si>
  <si>
    <t>PO_7e</t>
  </si>
  <si>
    <t xml:space="preserve">M-Bus modul </t>
  </si>
  <si>
    <t>PO_7f</t>
  </si>
  <si>
    <t>Napájecí modul pro měřiče tepla (230V, kabel 1,5m)</t>
  </si>
  <si>
    <t>H_PO_10</t>
  </si>
  <si>
    <t>výměníkový blok pro vytápění</t>
  </si>
  <si>
    <t>H_a</t>
  </si>
  <si>
    <t>CB30-70H (200kW 130/64-60/80°C)</t>
  </si>
  <si>
    <t>Deskový výměník závit. ISO228PL DN25/DN32 AISI316 pájka Cu Pn 200kW při 130/64 – 60/80°C</t>
  </si>
  <si>
    <t>H_b</t>
  </si>
  <si>
    <t>INS-BOX_CB30_130°C_61-80PL</t>
  </si>
  <si>
    <t>Izolace tepelná výměník. CB30_130°C_61-80PL (TYPE-A, 0,031W/mK, Fire class rat. E, do +130°C)</t>
  </si>
  <si>
    <t>H_PI_1</t>
  </si>
  <si>
    <t>BALLOMAX 102_PÁKA DN32 PN40</t>
  </si>
  <si>
    <t>Kohout kulový přivař. W/W s pákou ocel BALLOMAX 102_PÁKA DN32 PN40 reduk.</t>
  </si>
  <si>
    <t>DN32</t>
  </si>
  <si>
    <t>H_P_6</t>
  </si>
  <si>
    <t>VVF53.25-8,0 (dpmax X/D/B-1200/1200/1200)</t>
  </si>
  <si>
    <t>Ventil regulační 2C přírub. tvárná litina VVF53.25-8,0 (dpmax X/D/B-1200/1200/1200) DN25 PN25</t>
  </si>
  <si>
    <t>H_P_6b</t>
  </si>
  <si>
    <t>SKD62E (24V,0-10V/4-20mA,HF)</t>
  </si>
  <si>
    <t>Pohon elektrohyd. SKD62E (24V,0-10V/4-20mA,HF) bez napětí autom. uzav. (20mm, 1000N, 30s ot. 15s zav.)</t>
  </si>
  <si>
    <t>H_PO_1</t>
  </si>
  <si>
    <t>H_11a</t>
  </si>
  <si>
    <t>DUCO 3/4"x1" 5,5bar UT</t>
  </si>
  <si>
    <t>Ventil pojist. pev. nast. závit. ISO228 mosaz DUCO 3/4"x1" 5,5bar UT (alfaw=0,580 , So=177mm2) do 120°C</t>
  </si>
  <si>
    <t>DN20</t>
  </si>
  <si>
    <t>PN16</t>
  </si>
  <si>
    <t>H_11b</t>
  </si>
  <si>
    <t>ZVSPR_3/4"_L150_PN16_W/E_C</t>
  </si>
  <si>
    <t>Vsuvka přivař. ocel 3/4" L150 W/E do PN16 150°C</t>
  </si>
  <si>
    <t>H_SO_2</t>
  </si>
  <si>
    <t>TBI_PN25_D100_L150_120_S_EOT</t>
  </si>
  <si>
    <t>Teploměr bimetal. nerez EOT 120°C PN25 D=100mm L=150mm G1/2" zadní TP1,6 vč. jímky nerez PN25</t>
  </si>
  <si>
    <t>H_SO_2b</t>
  </si>
  <si>
    <t>H_SO_2c</t>
  </si>
  <si>
    <t>H_SO_3</t>
  </si>
  <si>
    <t>MAN_6BAR_D100_M20_B_EOT</t>
  </si>
  <si>
    <t>Manometr mosaz EOT 6bar D=100mm M20x1,5 TP1,0 do +130°C</t>
  </si>
  <si>
    <t>PN6</t>
  </si>
  <si>
    <t>H_SO_3b</t>
  </si>
  <si>
    <t>H_SO_3c</t>
  </si>
  <si>
    <t>H_SI_10</t>
  </si>
  <si>
    <t>15._KVZ_PN16_E/H_B_EOT</t>
  </si>
  <si>
    <t>Kohout kulový vypouš. závit. ISO228 E/H s pákou mosaz EOT DN15 PN16 24-07</t>
  </si>
  <si>
    <t>OKRUH ToV VÝSTUP</t>
  </si>
  <si>
    <t>SO_1</t>
  </si>
  <si>
    <t>50._KKZ_PN16_I/I_B_EOT</t>
  </si>
  <si>
    <t>Kohout kulový závit. ISO7 I/I s pákou mosaz EOT DN50 PN16 nereduk.</t>
  </si>
  <si>
    <t>DN50</t>
  </si>
  <si>
    <t>SO_17</t>
  </si>
  <si>
    <t>50._KOMP_PN16_FL/FL_R_EOT</t>
  </si>
  <si>
    <t>Kompenzátor přírub. pryž EOT DN50 PN16</t>
  </si>
  <si>
    <t>SO_3</t>
  </si>
  <si>
    <t>SO_3b</t>
  </si>
  <si>
    <t>SO_3c</t>
  </si>
  <si>
    <t>YONOS MAXO 30/0,5-12 PN10 230V ErP</t>
  </si>
  <si>
    <t>Čerpadlo mokroběžné závit. ISO228PL šedá litina YONOS MAXO 30/0,5-12 PN10 230V ErP</t>
  </si>
  <si>
    <t>PN10</t>
  </si>
  <si>
    <t>SO_12</t>
  </si>
  <si>
    <t>QAE2121.010</t>
  </si>
  <si>
    <t>Čidlo teploty ponorné QAE2121.010 (LG-Ni1000, od -30 do +130°C, do jímky 100mm)</t>
  </si>
  <si>
    <t>SO_12b</t>
  </si>
  <si>
    <t>QAZ.100JIMKA</t>
  </si>
  <si>
    <t>Jímka teplom. mosaz nikl. QAZ.100JIMKA G1/2" L=100mm těs. v závitu do PN10 180°C (pro QAZ21 a QAE22)</t>
  </si>
  <si>
    <t>SO_12c</t>
  </si>
  <si>
    <t>NS_70_G1/2_P235GH_EOT</t>
  </si>
  <si>
    <t xml:space="preserve">Návarek šikmý 70mm G1/2" P235GH do PN40 350°C (L100 T32-40, MT L150 T80) </t>
  </si>
  <si>
    <t>SO_14</t>
  </si>
  <si>
    <t>RAK-TW.1000HB</t>
  </si>
  <si>
    <t>Termostat omezovací kapilárový RAK-TW.1000HB (od +15 do +95°C, do jímky 100mm/příložný)</t>
  </si>
  <si>
    <t>SO_14b</t>
  </si>
  <si>
    <t>SO_14c</t>
  </si>
  <si>
    <t>OKRUH ToV ZPÁTEČKA</t>
  </si>
  <si>
    <t>SI_1</t>
  </si>
  <si>
    <t>SI_17</t>
  </si>
  <si>
    <t>SI_2b</t>
  </si>
  <si>
    <t>SI_2c</t>
  </si>
  <si>
    <t>SI_3</t>
  </si>
  <si>
    <t>SI_3b</t>
  </si>
  <si>
    <t>SI_3c</t>
  </si>
  <si>
    <t>SI_4</t>
  </si>
  <si>
    <t>50._FOZ_PN16_I/I_B_EOT</t>
  </si>
  <si>
    <t>Filtr s odkal. závit. ISO228 mosaz EOT DN50 PN16 jemnost síta 0,85mm</t>
  </si>
  <si>
    <t>SI-4b</t>
  </si>
  <si>
    <t>SI_13a</t>
  </si>
  <si>
    <t>QBE9310-P6</t>
  </si>
  <si>
    <t>Čidlo tlaku QBE9310-P6 (nerezová membrána, 4-20mA, 0-6bar)</t>
  </si>
  <si>
    <t>DN8</t>
  </si>
  <si>
    <t>SI_13b</t>
  </si>
  <si>
    <t>SI_13c</t>
  </si>
  <si>
    <t>SI_EXP</t>
  </si>
  <si>
    <t>ZVSPR_1"_L150_PN16_W/E_C</t>
  </si>
  <si>
    <t>Vsuvka přivař. ocel 1" L150 W/E do PN16 150°C</t>
  </si>
  <si>
    <t>PŘÍPRAVA TV</t>
  </si>
  <si>
    <t>MĚŘENÍ SPOTŘEBY TEPLA TV</t>
  </si>
  <si>
    <t>POW_1</t>
  </si>
  <si>
    <t>POW_7</t>
  </si>
  <si>
    <t>POW_7b</t>
  </si>
  <si>
    <t>POW_7c</t>
  </si>
  <si>
    <t>POW_7d</t>
  </si>
  <si>
    <t>POW_7e</t>
  </si>
  <si>
    <t>POW_7f</t>
  </si>
  <si>
    <t>POW_10</t>
  </si>
  <si>
    <t>výměníkový blok přípravy TV</t>
  </si>
  <si>
    <t>H_PIW_1</t>
  </si>
  <si>
    <t>H_POW_1</t>
  </si>
  <si>
    <t>H_PIW_6</t>
  </si>
  <si>
    <t>VVF53.20-6.3 (dpmax X/D/B-1200/1200/1200)</t>
  </si>
  <si>
    <t>Ventil regulační 2C přírub. tvárná litina VVF53.20-6.3 (dpmax X/D/B-1200/1200/1200) DN20 PN25</t>
  </si>
  <si>
    <t>H_PIW_6b</t>
  </si>
  <si>
    <t>H_POW_10</t>
  </si>
  <si>
    <t>HW_a</t>
  </si>
  <si>
    <t>AlfaNova52-40H (150kW 65/30-10/55°C)</t>
  </si>
  <si>
    <t>Deskový výměník závit. ISO228PL DN25/DN32 AISI316 pájka nerez Pn 150kW při 65/30 – 10/55°C</t>
  </si>
  <si>
    <t>HW_b</t>
  </si>
  <si>
    <t>INS-BOX_AlfaNova52_130°C_39-58PL</t>
  </si>
  <si>
    <t>Izolace tepelná výměník. AlfaNova52_130°C_39-58PL (TYPE-A, 0,031W/mK, Fire class rat. E, do +130°C)</t>
  </si>
  <si>
    <t>HW_11</t>
  </si>
  <si>
    <t>DUCO 3/4" x 1" 10bar TV</t>
  </si>
  <si>
    <t>Ventil pojist. pev. nast. závit. ISO228 mosaz DUCO 3/4" x 1" 10bar TV (alfaw=0,580 , So=177mm2) do 95°C</t>
  </si>
  <si>
    <t>HW_11b</t>
  </si>
  <si>
    <t>ZVSPR_3/4"_L40_PN16_W/E_S</t>
  </si>
  <si>
    <t>Vsuvka přivař. nerez 3/4" L40 W/E do PN16 110°C</t>
  </si>
  <si>
    <t>H_LWO_2</t>
  </si>
  <si>
    <t>TBI_PN25_D100_L100_120_S_EOT</t>
  </si>
  <si>
    <t>Teploměr bimetal. nerez EOT 120°C PN25 D=100mm L=100mm G1/2" zadní TP1,6 vč. jímky nerez PN25</t>
  </si>
  <si>
    <t>H_LWO_2b</t>
  </si>
  <si>
    <t>H_LWO_2c</t>
  </si>
  <si>
    <t>NK_70_G1/2_1.4404_EOT</t>
  </si>
  <si>
    <t>Návarek kolmý 70mm G1/2" 1.4404 do PN16 110°C (L100 T32-350)</t>
  </si>
  <si>
    <t>H_LWO_3</t>
  </si>
  <si>
    <t>MAN_10BAR_D100_M20_B_EOT</t>
  </si>
  <si>
    <t>Manometr mosaz EOT 10bar D=100mm M20x1,5 TP1,0 do +130°C</t>
  </si>
  <si>
    <t>H_LWO_3b</t>
  </si>
  <si>
    <t>15._KOZ_PN16_I/I_B_EOT</t>
  </si>
  <si>
    <t>Kohout kulový s odv. závit. ISO7 I/I s pákou mosaz EOT DN15 PN16 nereduk.</t>
  </si>
  <si>
    <t>H_LWO_3c</t>
  </si>
  <si>
    <t>SMLE_PN16_G1/2_S_EOT</t>
  </si>
  <si>
    <t>Smyčka manom. L economy přivař. nerez EOT G1/2" do PN16 150°C</t>
  </si>
  <si>
    <t>H_LWO_12b</t>
  </si>
  <si>
    <t>AQE2102</t>
  </si>
  <si>
    <t>Svěr. šroubení teplom. nerez AQE2102 G1/2" L=40mm těs. v závitu do PN16 130°C</t>
  </si>
  <si>
    <t>H_LWO_12c</t>
  </si>
  <si>
    <t>H_LWO_1</t>
  </si>
  <si>
    <t>32._KKZ_PN25Z_I/I_S_EOT</t>
  </si>
  <si>
    <t>Kohout kulový závit. ISO7 I/I s pákou nerez EOT DN32 PN25Z nereduk.</t>
  </si>
  <si>
    <t>PN25Z</t>
  </si>
  <si>
    <t>H_LWI_10</t>
  </si>
  <si>
    <t>50._KKZ_PN16_I/I_S_EOT</t>
  </si>
  <si>
    <t>Kohout kulový závit. ISO7 I/I s pákou nerez EOT DN50 PN16 nereduk.</t>
  </si>
  <si>
    <t>H_LWI_10b</t>
  </si>
  <si>
    <t>bajonetová koncovka</t>
  </si>
  <si>
    <t xml:space="preserve">koncovka pro proplach </t>
  </si>
  <si>
    <t>H_LWO_10</t>
  </si>
  <si>
    <t>vstup studené vody</t>
  </si>
  <si>
    <t>WI_1</t>
  </si>
  <si>
    <t>WI_4</t>
  </si>
  <si>
    <t>32._FIZ_PN25Z_I/I_S_EOT</t>
  </si>
  <si>
    <t>Filtr závit. ISO7 nerez EOT DN32 PN25Z jemnost síta 1mm</t>
  </si>
  <si>
    <t>WI_4b</t>
  </si>
  <si>
    <t>WI_7</t>
  </si>
  <si>
    <t>WFK240.E130</t>
  </si>
  <si>
    <t>Vodoměr mechan. WFK240.E130 (SV, Q3=4,0m3/h, Q4=5,0m3/h, přípr. pro imp. modul + M-bus)</t>
  </si>
  <si>
    <t>WI_7b</t>
  </si>
  <si>
    <t>WFZ44 (Reed)</t>
  </si>
  <si>
    <t>Přídavný impulsní modul WFZ44 (Reed) (Reed kontakt) k vodoměrům WFW a WFK</t>
  </si>
  <si>
    <t>WI_10</t>
  </si>
  <si>
    <t>15._KKZ_PN25Z_I/I_S_EOT</t>
  </si>
  <si>
    <t>Kohout kulový závit. ISO7 I/I s pákou nerez EOT DN15 PN25Z nereduk.</t>
  </si>
  <si>
    <t>WI_3</t>
  </si>
  <si>
    <t>WI_3b</t>
  </si>
  <si>
    <t>WI_3c</t>
  </si>
  <si>
    <t>SMLE_PN16_G1/2_C_EOT</t>
  </si>
  <si>
    <t>Smyčka manom. L economy přivař. ocel EOT G1/2" do PN16 150°C</t>
  </si>
  <si>
    <t>QBE9310-P10</t>
  </si>
  <si>
    <t>Čidlo tlaku QBE9310-P10 (nerezová membrána, 4-20mA, 0-10bar)</t>
  </si>
  <si>
    <t>WI_13b</t>
  </si>
  <si>
    <t>WI_13c</t>
  </si>
  <si>
    <t>WI_8</t>
  </si>
  <si>
    <t>32._VZZ_PN16_I/I_S_EOT</t>
  </si>
  <si>
    <t xml:space="preserve">Ventil zpětný závit. ISO7 nerez EOT DN32 PN16 </t>
  </si>
  <si>
    <t>WI_11</t>
  </si>
  <si>
    <t>DUCO 1/2"x3/4" 10bar TV</t>
  </si>
  <si>
    <t>Ventil pojist. pev. nast. závit. ISO228 mosaz DUCO 1/2"x3/4" 10bar TV (alfaw=0,540 , So=177mm2) do 95°C</t>
  </si>
  <si>
    <t>WI_11b</t>
  </si>
  <si>
    <t>ZVSPR_1/2"_L35_PN16_W/E_S</t>
  </si>
  <si>
    <t>Vsuvka přivař. nerez 1/2" L35 W/E do PN16 110°C</t>
  </si>
  <si>
    <t>WI_19</t>
  </si>
  <si>
    <t>DD 33/10</t>
  </si>
  <si>
    <t>Expanzomat DD 33/10 (33 litrů, 10 bar, butylový vak, závit. ISO228)</t>
  </si>
  <si>
    <t>WI_19b</t>
  </si>
  <si>
    <t>FLOWJET 3/4"</t>
  </si>
  <si>
    <t>Průtočná armatura závit. ISO228 mosaz FLOWJET 3/4" DN20 PN16 do 70°C</t>
  </si>
  <si>
    <t>vstup cirkulace TV</t>
  </si>
  <si>
    <t>CW_1</t>
  </si>
  <si>
    <t>CW_4</t>
  </si>
  <si>
    <t>CW_4b</t>
  </si>
  <si>
    <t>Stratos  MAXO Z 25/0,5-6 PN10</t>
  </si>
  <si>
    <t>Čerpadlo mokroběžné závit. ISO228PL nerez STRATOS MAXO Z 25/0,5-7 PN10 INOX 230V ErP</t>
  </si>
  <si>
    <t>CW_10</t>
  </si>
  <si>
    <t>15._KKZ_PN16_I/I_S_EOT</t>
  </si>
  <si>
    <t>Kohout kulový závit. ISO7 I/I s pákou nerez EOT DN15 PN16 nereduk.</t>
  </si>
  <si>
    <t>CW_2</t>
  </si>
  <si>
    <t>CW_2b</t>
  </si>
  <si>
    <t>CW_2c</t>
  </si>
  <si>
    <t>CW_3</t>
  </si>
  <si>
    <t>CW_3b</t>
  </si>
  <si>
    <t>CW_3c</t>
  </si>
  <si>
    <t>CW_12</t>
  </si>
  <si>
    <t>CW_12b</t>
  </si>
  <si>
    <t>CW_12c</t>
  </si>
  <si>
    <t>CW_8</t>
  </si>
  <si>
    <t>nabíjení akumulace TV</t>
  </si>
  <si>
    <t>LW_1</t>
  </si>
  <si>
    <t>32._KKZ_PN16_I/I_S_EOT</t>
  </si>
  <si>
    <t>Kohout kulový závit. ISO7 I/I s pákou nerez EOT DN32 PN16 nereduk.</t>
  </si>
  <si>
    <t>YONOS MAXO Z 25/0,5-7 PN10 INOX 230V ErP</t>
  </si>
  <si>
    <t>Čerpadlo mokroběžné závit. ISO228PL nerez YONOS MAXO Z 25/0,5-7 PN10 INOX 230V ErP</t>
  </si>
  <si>
    <t>LW_8</t>
  </si>
  <si>
    <t>LW_1a</t>
  </si>
  <si>
    <t>akumulační zásobník</t>
  </si>
  <si>
    <t>AKW</t>
  </si>
  <si>
    <t>AKU_500_PN10_S</t>
  </si>
  <si>
    <t xml:space="preserve">Nerezová akumulační nádrž AISI316L s tepelnou izolací </t>
  </si>
  <si>
    <t>AKW_10</t>
  </si>
  <si>
    <t>40._KKZ_PN16_I/I_S_EOT</t>
  </si>
  <si>
    <t>Kohout kulový závit. ISO7 I/I s pákou nerez EOT DN40 PN16 nereduk.</t>
  </si>
  <si>
    <t xml:space="preserve">proplach </t>
  </si>
  <si>
    <t>AKW_12b</t>
  </si>
  <si>
    <t>QAZ.250JIMKA</t>
  </si>
  <si>
    <t>Jímka teplom. mosaz nikl. QAZ.250JIMKA G1/2" L=250mm těs. v závitu do PN10 180°C (pro QAZ21 a QAE22)</t>
  </si>
  <si>
    <t>AKW_12c</t>
  </si>
  <si>
    <t>výstup z AKU nádrže</t>
  </si>
  <si>
    <t>WO_10</t>
  </si>
  <si>
    <t>WO_2</t>
  </si>
  <si>
    <t>WO_2b</t>
  </si>
  <si>
    <t>WO_2c</t>
  </si>
  <si>
    <t>WO_12</t>
  </si>
  <si>
    <t>WO_12b</t>
  </si>
  <si>
    <t>WO_12c</t>
  </si>
  <si>
    <t>NS_70_G1/2_1.4404_EOT</t>
  </si>
  <si>
    <t>Návarek šikmý 70mm G1/2" 1.4404 do PN16 110°C (L100 T32-40)</t>
  </si>
  <si>
    <t>WO_14</t>
  </si>
  <si>
    <t>WO_14b</t>
  </si>
  <si>
    <t>WO_14c</t>
  </si>
  <si>
    <t>WO_1a</t>
  </si>
  <si>
    <t>DOPOUŠTĚNÍ Z PRIMÁRU</t>
  </si>
  <si>
    <t>R_1</t>
  </si>
  <si>
    <t>BALLOMAX 102_PÁKA DN15 PN40</t>
  </si>
  <si>
    <t>Kohout kulový přivař. W/W s pákou ocel BALLOMAX 102_PÁKA DN15 PN40 reduk.</t>
  </si>
  <si>
    <t>R_1a</t>
  </si>
  <si>
    <t>R_4</t>
  </si>
  <si>
    <t>15._FIP_PN25_FL/FL_C_EOT</t>
  </si>
  <si>
    <t>Filtr přírub. tvárná litina EOT DN15 PN25 jemnost síta 1mm</t>
  </si>
  <si>
    <t>R_1b</t>
  </si>
  <si>
    <t>8324VN011S230 (dpmin 0,1bar, dpmax 20bar)</t>
  </si>
  <si>
    <t>Ventil uzav. solen. závit. ISO228 mosaz 8324VN011S230 (dpmin 0,1bar, dpmax 20bar) 1/2" DN10 PN25</t>
  </si>
  <si>
    <t>DN10</t>
  </si>
  <si>
    <t>R_1d</t>
  </si>
  <si>
    <t>R_7a</t>
  </si>
  <si>
    <t>AN130 015 L165 G3/4 Qp1,5 M K10</t>
  </si>
  <si>
    <t>Vodoměr mechan. AN130 015 L165 G3/4 Qp1,5 M K10 (UT, Q3=1,5m3/h, Q4=3,0m3/h, vč. imp. modulu)</t>
  </si>
  <si>
    <t>R_8</t>
  </si>
  <si>
    <t>15._VZZ_PN16_I/I_B_EOT</t>
  </si>
  <si>
    <t>Ventil zpětný závit. ISO228 mosaz EOT DN15 PN16 celokovový</t>
  </si>
  <si>
    <t>R_11</t>
  </si>
  <si>
    <t>DUCO 1/2"x3/4" 6bar UT</t>
  </si>
  <si>
    <t>Ventil pojist. pev. nast. závit. ISO228 mosaz DUCO 1/2"x3/4" 6bar UT (alfaw=0,540 , So=177mm2) do 120°C</t>
  </si>
  <si>
    <t>R_1e</t>
  </si>
  <si>
    <t>15._KKZ_PN16_I/I_B_EOT</t>
  </si>
  <si>
    <t>Kohout kulový závit. ISO7 I/I s pákou mosaz EOT DN15 PN16 nereduk.</t>
  </si>
  <si>
    <t>OKRUH_EXPANZE</t>
  </si>
  <si>
    <t>EXP</t>
  </si>
  <si>
    <t>N 200/6</t>
  </si>
  <si>
    <t>Expanzomat N 200/6 (200 litrů, 6 bar, pevná membrána, závit. ISO7)</t>
  </si>
  <si>
    <t>EXP_1</t>
  </si>
  <si>
    <t>25._KKZ_PN16_I/I_B_EOT</t>
  </si>
  <si>
    <t>Kohout kulový závit. ISO7 I/I s pákou mosaz EOT DN25 PN16 nereduk.</t>
  </si>
  <si>
    <t>EXP_10</t>
  </si>
  <si>
    <t>EXP_3</t>
  </si>
  <si>
    <t>EXP_3b</t>
  </si>
  <si>
    <t>EXP_3c</t>
  </si>
  <si>
    <t>EXP_11</t>
  </si>
  <si>
    <t xml:space="preserve">EO TECHNOLOGY s.r.o. </t>
  </si>
  <si>
    <t>Ing. Tomáš Daníček</t>
  </si>
  <si>
    <t>cena za dodávku  strojní části  kompaktní stanice tepla</t>
  </si>
  <si>
    <t>strojní dodávka</t>
  </si>
  <si>
    <t>Za Tratí 415, Třeboradice, 196 00 Praha 9</t>
  </si>
  <si>
    <t>tel.:+420 739 347 276</t>
  </si>
  <si>
    <t>cena za dodávku  MaR  pro kompaktní stanici tepla včetně instalace v místě  odzkoušení a uvedení doprovozu</t>
  </si>
  <si>
    <t xml:space="preserve">část MaR </t>
  </si>
  <si>
    <t>www.eotechnology.eu</t>
  </si>
  <si>
    <t>tomas.danicek@eotechnology.eu</t>
  </si>
  <si>
    <t>Dodávka technologie předávací stanice tepla včetně technlogické části MaR a elektro a potřebných zkoušek a revizí</t>
  </si>
  <si>
    <t>cena dodávky celkem</t>
  </si>
  <si>
    <t>Potrubí</t>
  </si>
  <si>
    <t>počet</t>
  </si>
  <si>
    <t>jednotky</t>
  </si>
  <si>
    <t>jedn.cena</t>
  </si>
  <si>
    <t>celkem</t>
  </si>
  <si>
    <t>potrubí PPR20x2,8, PN16, včetně tvarovek, uchycení a podpůrného žlabu</t>
  </si>
  <si>
    <t>potrubí PPR25x4,2, PN20, včetně tvarovek, uchycení a podpůrného žlabu</t>
  </si>
  <si>
    <t>potrubí PPR32x5,4, PN20, včetně tvarovek, uchycení a podpůrného žlabu</t>
  </si>
  <si>
    <t>trubka ocelová černá závitová bezešvá DN15 (21,4x2,65), včetně tvarovek, nátěru a uchycení</t>
  </si>
  <si>
    <t>trubka ocelová černá závitová bezešvá DN25 (33,7x3,25), včetně tvarovek, nátěru a uchycení</t>
  </si>
  <si>
    <t>trubka ocelová černá závitová bezešvá DN40 (48,3x3,25), včetně tvarovek, nátěru a uchycení</t>
  </si>
  <si>
    <t>trubka ocelová černá závitová bezešvá DN50 (60,2x3,65), včetně tvarovek, nátěru a uchycení</t>
  </si>
  <si>
    <t>hadice d20</t>
  </si>
  <si>
    <t>odpadní trubka HT32, včetně tvarovek</t>
  </si>
  <si>
    <t>minerální izolace s hliníkovou folií Rockwool 800 28/25</t>
  </si>
  <si>
    <t>minerální izolace s hliníkovou folií Rockwool 800 35/30</t>
  </si>
  <si>
    <t>minerální izolace s hliníkovou folií Rockwool 800 49/30</t>
  </si>
  <si>
    <t>minerální izolace s hliníkovou folií Rockwool 800 60/40</t>
  </si>
  <si>
    <t>Další práce a dodávky</t>
  </si>
  <si>
    <t>důkladné propláchnutí potrubí strojovny po montáži</t>
  </si>
  <si>
    <t>napojení stávajících ocelových rozvodů vytápění (DN40) na nové rozvody</t>
  </si>
  <si>
    <t>napojení stávajícího pozinkovaného rozvody na nové rozvody (DN50/PPR50)</t>
  </si>
  <si>
    <t>napojení stávajícího plastového rozvody teplé a cirkulace teplé vody na  nové rozvody (PPR50 a PPR25)</t>
  </si>
  <si>
    <t>napuštění otopné soustavy vodou v souladu s parametry výrobce KPS</t>
  </si>
  <si>
    <t>předepsané zkoušky a revize, především:
- zkouška těsnosti a zkoušky provozní dle ČSN 060310,
- výchozí a první provozní revize tlakových nádob,
- revize plynovodu a plynových spotřebičů.</t>
  </si>
  <si>
    <t>uvedení veškerého zařízení do provozu autorizovaným technikem, především:
- uvedení KPS do provozu,  seřízení a nastavení,
- uvedení okruhu regulace tlaku do provozu - dopouštěcího a odpouštění + jeho nastavení</t>
  </si>
  <si>
    <t>vybavení technické místnosti:
- přenosný hasící přístroj na PG6 s hasící schopností nejméně 21A,
- zjednodušený provozní řád, 
- provozní deník</t>
  </si>
  <si>
    <t>demontáž, odvoz a ekologická likvidace stávajícího vybavení technické místnosti</t>
  </si>
  <si>
    <t xml:space="preserve">Montážní práce vč. dopojení kompakní stanice </t>
  </si>
  <si>
    <t>Doprava a režie spojená s montáží</t>
  </si>
  <si>
    <t>dokumentace skutečného provedení stavby</t>
  </si>
  <si>
    <t>další práce a dodávky – stavba</t>
  </si>
  <si>
    <t>lokální opravy stěn – díry po kotvení, apod.</t>
  </si>
  <si>
    <t>m2</t>
  </si>
  <si>
    <t>kompletní výmalba technické místnosti</t>
  </si>
  <si>
    <t xml:space="preserve">Cena za dodávku strojního dopojení vč. montážních prací a režie </t>
  </si>
  <si>
    <t>Tato specifikace je nedílnou součástí projektové dokumentace. Dodávka a montáž uvedených orientačních položek se předpokládá včetně veškerého souvisejícího materiálu (potrubí, armatury, kotvení, izolace, montážní a pomocný materiál apod.) tak, aby celé zařízení bylo funkční, splňovalo všechny předpisy, které se na ně vztahují a bylo provedeno v souladu s projektovou dokumentací. Součástí dodávky je proplach potrubí a potřebné zkoušky dle ČSN 06 0310, nastavení všech regulačních prvků a uvedení zařízení do provozu. Součástí je potřebné lešení, přesun hmot, doprava, cestovné, odvoz a likvidace odpadu, zabezpečení a úklid staveniště. Uvedené výrobky konkrétních výrobců lze zaměnit za výrobky jiných výrobců při zachování hlavních parametrů a kvality.</t>
  </si>
  <si>
    <t>Demontáře elektro - celkem</t>
  </si>
  <si>
    <t>Zaškolení obsluhy</t>
  </si>
  <si>
    <t xml:space="preserve">Cena technologické elektro a MaR celkem </t>
  </si>
  <si>
    <t xml:space="preserve">Odvoz a ekologická likvidace demontovaného zařízení </t>
  </si>
  <si>
    <t>Demontaz stavajiciho zarizeni elektro</t>
  </si>
  <si>
    <t>KRYCÍ LIST NABÍDKY</t>
  </si>
  <si>
    <t>1.   Veřejná zakázka malého rozsahu</t>
  </si>
  <si>
    <t>Název zakázky:</t>
  </si>
  <si>
    <t>2.  Základní identifikační údaje</t>
  </si>
  <si>
    <t>2.1.  Zadavatel</t>
  </si>
  <si>
    <t xml:space="preserve">Název: </t>
  </si>
  <si>
    <t xml:space="preserve">Sídlo: </t>
  </si>
  <si>
    <t>IČO:</t>
  </si>
  <si>
    <t xml:space="preserve">Osoba oprávněná jednat jménem zadavatele: </t>
  </si>
  <si>
    <t>Tel.:</t>
  </si>
  <si>
    <t xml:space="preserve">E-mail:  </t>
  </si>
  <si>
    <t>2.2.  Uchazeč</t>
  </si>
  <si>
    <t>Sídlo/místo podnikání:</t>
  </si>
  <si>
    <t>Tel./fax:</t>
  </si>
  <si>
    <t xml:space="preserve">E-mail: </t>
  </si>
  <si>
    <t xml:space="preserve">IČ:  </t>
  </si>
  <si>
    <t xml:space="preserve">DIČ: </t>
  </si>
  <si>
    <t xml:space="preserve">Spisová značka v obchodním rejstříku: </t>
  </si>
  <si>
    <t xml:space="preserve">Osoba oprávněná jednat za účastníka: </t>
  </si>
  <si>
    <t xml:space="preserve">Kontaktní osoba:  </t>
  </si>
  <si>
    <t>IDS (datová schránka)</t>
  </si>
  <si>
    <t>Číslo bankovního účtu:</t>
  </si>
  <si>
    <t xml:space="preserve">3.  Celková nabídková cena  </t>
  </si>
  <si>
    <t>Cena celkem bez DPH:</t>
  </si>
  <si>
    <t>Podpis oprávněné osoby</t>
  </si>
  <si>
    <t xml:space="preserve">Titul, jméno, příjmení      </t>
  </si>
  <si>
    <t>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</si>
</sst>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6" formatCode="0&quot;kW&quot;"/>
    <numFmt numFmtId="167" formatCode="0&quot;l&quot;"/>
    <numFmt numFmtId="168" formatCode="0&quot;°C&quot;"/>
    <numFmt numFmtId="169" formatCode="0.0&quot;MPa&quot;"/>
    <numFmt numFmtId="170" formatCode="0&quot;kPa&quot;"/>
    <numFmt numFmtId="171" formatCode="0.00&quot;l/s&quot;"/>
    <numFmt numFmtId="172" formatCode="&quot;DN&quot;0"/>
    <numFmt numFmtId="173" formatCode="0.00&quot;MPa&quot;"/>
    <numFmt numFmtId="174" formatCode="0.0&quot;kg&quot;"/>
  </numFmts>
  <fonts count="38" x14ac:knownFonts="1">
    <font>
      <sz val="11"/>
      <color theme="1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i/>
      <sz val="10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9"/>
      <color rgb="FF000000"/>
      <name val="Segoe UI"/>
      <family val="2"/>
      <charset val="238"/>
    </font>
    <font>
      <b/>
      <i/>
      <sz val="10"/>
      <color rgb="FF000000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b/>
      <sz val="8"/>
      <color theme="3" tint="-0.499984740745262"/>
      <name val="Arial"/>
      <family val="2"/>
      <charset val="238"/>
    </font>
    <font>
      <sz val="8"/>
      <color theme="3" tint="-0.499984740745262"/>
      <name val="Arial CE"/>
      <charset val="238"/>
    </font>
    <font>
      <sz val="8"/>
      <color theme="3" tint="-0.499984740745262"/>
      <name val="Arial"/>
      <family val="2"/>
      <charset val="238"/>
    </font>
    <font>
      <sz val="8"/>
      <color theme="3" tint="-0.499984740745262"/>
      <name val="Arial Unicode MS"/>
      <family val="2"/>
      <charset val="238"/>
    </font>
    <font>
      <sz val="8"/>
      <name val="Arial CE"/>
      <charset val="238"/>
    </font>
    <font>
      <b/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0048A0"/>
      <name val="Calibri"/>
      <family val="2"/>
      <charset val="238"/>
    </font>
    <font>
      <b/>
      <sz val="8"/>
      <color rgb="FF0048A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48A0"/>
      <name val="Calibri"/>
      <family val="2"/>
      <charset val="238"/>
    </font>
    <font>
      <u/>
      <sz val="8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color rgb="FF000000"/>
      <name val="Segoe UI"/>
      <family val="2"/>
      <charset val="238"/>
    </font>
    <font>
      <b/>
      <sz val="12"/>
      <name val="Segoe UI"/>
      <family val="2"/>
      <charset val="238"/>
    </font>
    <font>
      <sz val="12"/>
      <name val="Segoe UI"/>
      <family val="2"/>
      <charset val="238"/>
    </font>
    <font>
      <b/>
      <sz val="16"/>
      <color rgb="FF000000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9"/>
      <color rgb="FF00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0" fontId="29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49" fontId="0" fillId="0" borderId="0" xfId="0" applyNumberFormat="1"/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7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164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7" xfId="2" applyFont="1" applyBorder="1" applyAlignment="1" applyProtection="1">
      <alignment horizontal="center"/>
      <protection locked="0"/>
    </xf>
    <xf numFmtId="0" fontId="27" fillId="0" borderId="7" xfId="2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/>
      <protection hidden="1"/>
    </xf>
    <xf numFmtId="0" fontId="13" fillId="0" borderId="7" xfId="2" applyFont="1" applyBorder="1" applyProtection="1">
      <protection hidden="1"/>
    </xf>
    <xf numFmtId="168" fontId="13" fillId="0" borderId="7" xfId="2" applyNumberFormat="1" applyFont="1" applyBorder="1" applyAlignment="1" applyProtection="1">
      <alignment horizontal="center"/>
      <protection hidden="1"/>
    </xf>
    <xf numFmtId="169" fontId="13" fillId="0" borderId="7" xfId="2" applyNumberFormat="1" applyFont="1" applyBorder="1" applyAlignment="1" applyProtection="1">
      <alignment horizontal="center"/>
      <protection hidden="1"/>
    </xf>
    <xf numFmtId="170" fontId="13" fillId="0" borderId="7" xfId="2" applyNumberFormat="1" applyFont="1" applyBorder="1" applyAlignment="1" applyProtection="1">
      <alignment horizontal="center"/>
      <protection hidden="1"/>
    </xf>
    <xf numFmtId="171" fontId="13" fillId="0" borderId="7" xfId="2" applyNumberFormat="1" applyFont="1" applyBorder="1" applyAlignment="1" applyProtection="1">
      <alignment horizontal="center"/>
      <protection hidden="1"/>
    </xf>
    <xf numFmtId="172" fontId="13" fillId="0" borderId="7" xfId="2" applyNumberFormat="1" applyFont="1" applyBorder="1" applyAlignment="1" applyProtection="1">
      <alignment horizontal="center"/>
      <protection hidden="1"/>
    </xf>
    <xf numFmtId="173" fontId="13" fillId="0" borderId="7" xfId="2" applyNumberFormat="1" applyFont="1" applyBorder="1" applyAlignment="1" applyProtection="1">
      <alignment horizontal="center"/>
      <protection hidden="1"/>
    </xf>
    <xf numFmtId="170" fontId="13" fillId="0" borderId="7" xfId="2" applyNumberFormat="1" applyFont="1" applyBorder="1" applyProtection="1">
      <protection hidden="1"/>
    </xf>
    <xf numFmtId="0" fontId="11" fillId="0" borderId="0" xfId="1" applyAlignment="1" applyProtection="1">
      <alignment vertical="center"/>
    </xf>
    <xf numFmtId="0" fontId="24" fillId="0" borderId="0" xfId="1" applyFont="1" applyFill="1" applyBorder="1" applyAlignment="1" applyProtection="1">
      <alignment horizontal="left" vertical="center" wrapText="1"/>
    </xf>
    <xf numFmtId="164" fontId="22" fillId="11" borderId="16" xfId="2" applyNumberFormat="1" applyFon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 vertical="top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wrapText="1"/>
    </xf>
    <xf numFmtId="164" fontId="4" fillId="8" borderId="1" xfId="0" applyNumberFormat="1" applyFont="1" applyFill="1" applyBorder="1" applyAlignment="1">
      <alignment horizontal="center" vertical="top"/>
    </xf>
    <xf numFmtId="49" fontId="4" fillId="6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 wrapText="1"/>
    </xf>
    <xf numFmtId="49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center" vertical="top"/>
    </xf>
    <xf numFmtId="49" fontId="1" fillId="5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 wrapText="1"/>
    </xf>
    <xf numFmtId="49" fontId="1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wrapText="1"/>
    </xf>
    <xf numFmtId="49" fontId="1" fillId="7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right"/>
    </xf>
    <xf numFmtId="164" fontId="1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wrapText="1"/>
    </xf>
    <xf numFmtId="49" fontId="3" fillId="9" borderId="1" xfId="0" applyNumberFormat="1" applyFont="1" applyFill="1" applyBorder="1" applyAlignment="1">
      <alignment horizontal="center" vertical="center"/>
    </xf>
    <xf numFmtId="4" fontId="3" fillId="9" borderId="1" xfId="0" applyNumberFormat="1" applyFont="1" applyFill="1" applyBorder="1" applyAlignment="1">
      <alignment horizontal="right"/>
    </xf>
    <xf numFmtId="164" fontId="3" fillId="9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left"/>
    </xf>
    <xf numFmtId="164" fontId="2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 wrapText="1"/>
    </xf>
    <xf numFmtId="49" fontId="3" fillId="7" borderId="1" xfId="0" applyNumberFormat="1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right"/>
    </xf>
    <xf numFmtId="164" fontId="3" fillId="7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 wrapText="1"/>
    </xf>
    <xf numFmtId="49" fontId="2" fillId="7" borderId="6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/>
    <xf numFmtId="164" fontId="0" fillId="0" borderId="0" xfId="0" applyNumberFormat="1" applyAlignment="1">
      <alignment horizontal="center" vertical="top"/>
    </xf>
    <xf numFmtId="49" fontId="2" fillId="7" borderId="1" xfId="0" applyNumberFormat="1" applyFont="1" applyFill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12" fillId="0" borderId="0" xfId="2"/>
    <xf numFmtId="0" fontId="13" fillId="0" borderId="7" xfId="2" applyFont="1" applyBorder="1" applyAlignment="1">
      <alignment horizontal="left"/>
    </xf>
    <xf numFmtId="0" fontId="14" fillId="0" borderId="7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49" fontId="13" fillId="0" borderId="7" xfId="2" applyNumberFormat="1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3" fillId="0" borderId="7" xfId="2" applyFont="1" applyBorder="1" applyAlignment="1">
      <alignment horizontal="right"/>
    </xf>
    <xf numFmtId="0" fontId="16" fillId="0" borderId="7" xfId="2" applyFont="1" applyBorder="1" applyAlignment="1">
      <alignment horizontal="right" vertical="center"/>
    </xf>
    <xf numFmtId="0" fontId="13" fillId="0" borderId="7" xfId="2" applyFont="1" applyBorder="1"/>
    <xf numFmtId="0" fontId="13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applyFont="1"/>
    <xf numFmtId="0" fontId="15" fillId="0" borderId="7" xfId="2" applyFont="1" applyBorder="1" applyAlignment="1">
      <alignment horizontal="right"/>
    </xf>
    <xf numFmtId="49" fontId="13" fillId="0" borderId="8" xfId="2" applyNumberFormat="1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7" xfId="2" applyFont="1" applyBorder="1"/>
    <xf numFmtId="0" fontId="14" fillId="0" borderId="7" xfId="2" applyFont="1" applyBorder="1" applyAlignment="1">
      <alignment horizontal="center"/>
    </xf>
    <xf numFmtId="0" fontId="15" fillId="0" borderId="0" xfId="2" applyFont="1" applyAlignment="1">
      <alignment horizontal="left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3" fillId="0" borderId="7" xfId="2" applyFont="1" applyBorder="1" applyAlignment="1">
      <alignment horizontal="center"/>
    </xf>
    <xf numFmtId="166" fontId="13" fillId="0" borderId="7" xfId="2" applyNumberFormat="1" applyFont="1" applyBorder="1" applyAlignment="1">
      <alignment horizontal="center"/>
    </xf>
    <xf numFmtId="167" fontId="13" fillId="0" borderId="7" xfId="2" applyNumberFormat="1" applyFont="1" applyBorder="1" applyAlignment="1">
      <alignment horizontal="center"/>
    </xf>
    <xf numFmtId="0" fontId="15" fillId="0" borderId="7" xfId="2" applyFont="1" applyBorder="1" applyAlignment="1">
      <alignment horizontal="left"/>
    </xf>
    <xf numFmtId="0" fontId="15" fillId="0" borderId="0" xfId="2" applyFont="1" applyAlignment="1">
      <alignment horizontal="center"/>
    </xf>
    <xf numFmtId="0" fontId="14" fillId="0" borderId="7" xfId="2" applyFont="1" applyBorder="1"/>
    <xf numFmtId="0" fontId="13" fillId="0" borderId="0" xfId="2" applyFont="1"/>
    <xf numFmtId="0" fontId="12" fillId="0" borderId="0" xfId="2" applyAlignment="1">
      <alignment horizontal="center" vertical="center"/>
    </xf>
    <xf numFmtId="0" fontId="12" fillId="0" borderId="0" xfId="2" applyAlignment="1">
      <alignment horizontal="left"/>
    </xf>
    <xf numFmtId="0" fontId="12" fillId="0" borderId="0" xfId="2" applyAlignment="1">
      <alignment horizontal="center"/>
    </xf>
    <xf numFmtId="0" fontId="18" fillId="10" borderId="9" xfId="2" applyFont="1" applyFill="1" applyBorder="1" applyAlignment="1">
      <alignment wrapText="1"/>
    </xf>
    <xf numFmtId="0" fontId="18" fillId="10" borderId="10" xfId="2" applyFont="1" applyFill="1" applyBorder="1" applyAlignment="1">
      <alignment horizontal="center" vertical="center" wrapText="1"/>
    </xf>
    <xf numFmtId="0" fontId="18" fillId="10" borderId="9" xfId="2" applyFont="1" applyFill="1" applyBorder="1" applyAlignment="1">
      <alignment horizontal="left" wrapText="1"/>
    </xf>
    <xf numFmtId="0" fontId="18" fillId="10" borderId="11" xfId="2" applyFont="1" applyFill="1" applyBorder="1" applyAlignment="1">
      <alignment wrapText="1"/>
    </xf>
    <xf numFmtId="0" fontId="18" fillId="10" borderId="12" xfId="2" applyFont="1" applyFill="1" applyBorder="1" applyAlignment="1">
      <alignment wrapText="1"/>
    </xf>
    <xf numFmtId="0" fontId="18" fillId="10" borderId="9" xfId="2" applyFont="1" applyFill="1" applyBorder="1" applyAlignment="1">
      <alignment horizontal="center" wrapText="1"/>
    </xf>
    <xf numFmtId="0" fontId="18" fillId="10" borderId="10" xfId="2" applyFont="1" applyFill="1" applyBorder="1" applyAlignment="1">
      <alignment horizont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/>
    </xf>
    <xf numFmtId="0" fontId="19" fillId="0" borderId="13" xfId="2" applyFont="1" applyBorder="1"/>
    <xf numFmtId="174" fontId="19" fillId="0" borderId="13" xfId="2" applyNumberFormat="1" applyFont="1" applyBorder="1" applyAlignment="1">
      <alignment horizontal="center"/>
    </xf>
    <xf numFmtId="0" fontId="19" fillId="0" borderId="13" xfId="2" applyFont="1" applyBorder="1" applyAlignment="1">
      <alignment horizontal="center"/>
    </xf>
    <xf numFmtId="0" fontId="19" fillId="0" borderId="0" xfId="2" applyFont="1" applyAlignment="1">
      <alignment horizontal="left" wrapText="1"/>
    </xf>
    <xf numFmtId="0" fontId="19" fillId="0" borderId="13" xfId="2" applyFont="1" applyBorder="1" applyAlignment="1">
      <alignment wrapText="1"/>
    </xf>
    <xf numFmtId="174" fontId="19" fillId="0" borderId="13" xfId="2" applyNumberFormat="1" applyFont="1" applyBorder="1" applyAlignment="1">
      <alignment horizontal="center" wrapText="1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9" fillId="11" borderId="18" xfId="2" applyFont="1" applyFill="1" applyBorder="1" applyAlignment="1">
      <alignment horizontal="left" vertical="center" wrapText="1"/>
    </xf>
    <xf numFmtId="0" fontId="23" fillId="0" borderId="0" xfId="2" applyFont="1" applyAlignment="1">
      <alignment vertical="center"/>
    </xf>
    <xf numFmtId="0" fontId="19" fillId="0" borderId="0" xfId="2" applyFont="1" applyAlignment="1">
      <alignment horizontal="left" vertical="center" wrapText="1"/>
    </xf>
    <xf numFmtId="0" fontId="19" fillId="11" borderId="22" xfId="2" applyFont="1" applyFill="1" applyBorder="1" applyAlignment="1">
      <alignment horizontal="left" vertical="center" wrapText="1"/>
    </xf>
    <xf numFmtId="0" fontId="19" fillId="7" borderId="20" xfId="2" applyFont="1" applyFill="1" applyBorder="1" applyAlignment="1">
      <alignment horizontal="left" vertical="center" wrapText="1"/>
    </xf>
    <xf numFmtId="165" fontId="25" fillId="7" borderId="22" xfId="2" applyNumberFormat="1" applyFont="1" applyFill="1" applyBorder="1" applyAlignment="1">
      <alignment wrapText="1"/>
    </xf>
    <xf numFmtId="165" fontId="25" fillId="7" borderId="20" xfId="2" applyNumberFormat="1" applyFont="1" applyFill="1" applyBorder="1" applyAlignment="1">
      <alignment wrapText="1"/>
    </xf>
    <xf numFmtId="165" fontId="25" fillId="7" borderId="21" xfId="2" applyNumberFormat="1" applyFont="1" applyFill="1" applyBorder="1" applyAlignment="1">
      <alignment wrapText="1"/>
    </xf>
    <xf numFmtId="0" fontId="12" fillId="0" borderId="19" xfId="2" applyBorder="1"/>
    <xf numFmtId="0" fontId="12" fillId="0" borderId="20" xfId="2" applyBorder="1" applyAlignment="1">
      <alignment horizontal="center" vertical="center"/>
    </xf>
    <xf numFmtId="0" fontId="12" fillId="0" borderId="20" xfId="2" applyBorder="1" applyAlignment="1">
      <alignment horizontal="left"/>
    </xf>
    <xf numFmtId="174" fontId="22" fillId="0" borderId="28" xfId="2" applyNumberFormat="1" applyFont="1" applyBorder="1" applyAlignment="1">
      <alignment horizontal="center"/>
    </xf>
    <xf numFmtId="0" fontId="26" fillId="0" borderId="28" xfId="2" applyFont="1" applyBorder="1" applyAlignment="1">
      <alignment horizontal="center"/>
    </xf>
    <xf numFmtId="0" fontId="26" fillId="0" borderId="29" xfId="2" applyFont="1" applyBorder="1" applyAlignment="1">
      <alignment horizontal="center"/>
    </xf>
    <xf numFmtId="0" fontId="27" fillId="0" borderId="30" xfId="2" applyFont="1" applyBorder="1"/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horizontal="left"/>
    </xf>
    <xf numFmtId="0" fontId="28" fillId="0" borderId="7" xfId="2" applyFont="1" applyBorder="1" applyAlignment="1">
      <alignment horizontal="center"/>
    </xf>
    <xf numFmtId="164" fontId="12" fillId="0" borderId="31" xfId="2" applyNumberFormat="1" applyBorder="1"/>
    <xf numFmtId="174" fontId="28" fillId="0" borderId="7" xfId="2" applyNumberFormat="1" applyFont="1" applyBorder="1" applyAlignment="1">
      <alignment horizontal="center"/>
    </xf>
    <xf numFmtId="0" fontId="28" fillId="0" borderId="31" xfId="2" applyFont="1" applyBorder="1" applyAlignment="1">
      <alignment horizontal="center"/>
    </xf>
    <xf numFmtId="0" fontId="27" fillId="0" borderId="7" xfId="2" applyFont="1" applyBorder="1" applyAlignment="1">
      <alignment horizontal="center"/>
    </xf>
    <xf numFmtId="0" fontId="12" fillId="0" borderId="30" xfId="2" applyBorder="1"/>
    <xf numFmtId="0" fontId="27" fillId="0" borderId="32" xfId="2" applyFont="1" applyBorder="1" applyAlignment="1">
      <alignment horizontal="center"/>
    </xf>
    <xf numFmtId="0" fontId="12" fillId="0" borderId="23" xfId="2" applyBorder="1"/>
    <xf numFmtId="0" fontId="12" fillId="0" borderId="24" xfId="2" applyBorder="1"/>
    <xf numFmtId="0" fontId="28" fillId="7" borderId="18" xfId="2" applyFont="1" applyFill="1" applyBorder="1" applyAlignment="1">
      <alignment horizontal="left" vertical="center" wrapText="1"/>
    </xf>
    <xf numFmtId="164" fontId="28" fillId="7" borderId="17" xfId="2" applyNumberFormat="1" applyFont="1" applyFill="1" applyBorder="1" applyAlignment="1">
      <alignment horizontal="right" wrapText="1"/>
    </xf>
    <xf numFmtId="164" fontId="4" fillId="6" borderId="1" xfId="0" applyNumberFormat="1" applyFont="1" applyFill="1" applyBorder="1" applyAlignment="1">
      <alignment horizontal="right"/>
    </xf>
    <xf numFmtId="165" fontId="4" fillId="6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6" fillId="0" borderId="0" xfId="0" applyFont="1"/>
    <xf numFmtId="165" fontId="2" fillId="3" borderId="1" xfId="0" applyNumberFormat="1" applyFont="1" applyFill="1" applyBorder="1" applyAlignment="1">
      <alignment horizontal="left"/>
    </xf>
    <xf numFmtId="165" fontId="7" fillId="0" borderId="0" xfId="0" applyNumberFormat="1" applyFont="1" applyAlignment="1">
      <alignment horizontal="center" vertical="center"/>
    </xf>
    <xf numFmtId="164" fontId="36" fillId="0" borderId="0" xfId="0" applyNumberFormat="1" applyFont="1" applyProtection="1">
      <protection locked="0"/>
    </xf>
    <xf numFmtId="164" fontId="9" fillId="6" borderId="1" xfId="0" applyNumberFormat="1" applyFont="1" applyFill="1" applyBorder="1" applyAlignment="1" applyProtection="1">
      <alignment horizontal="right"/>
      <protection locked="0"/>
    </xf>
    <xf numFmtId="164" fontId="37" fillId="3" borderId="1" xfId="0" applyNumberFormat="1" applyFont="1" applyFill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164" fontId="37" fillId="3" borderId="1" xfId="0" applyNumberFormat="1" applyFont="1" applyFill="1" applyBorder="1" applyAlignment="1" applyProtection="1">
      <alignment horizontal="left"/>
      <protection locked="0"/>
    </xf>
    <xf numFmtId="164" fontId="9" fillId="6" borderId="1" xfId="0" applyNumberFormat="1" applyFont="1" applyFill="1" applyBorder="1" applyAlignment="1" applyProtection="1">
      <alignment horizontal="left"/>
      <protection locked="0"/>
    </xf>
    <xf numFmtId="0" fontId="34" fillId="0" borderId="35" xfId="3" applyFont="1" applyBorder="1" applyAlignment="1" applyProtection="1">
      <alignment horizontal="left" vertical="center" wrapText="1"/>
      <protection locked="0"/>
    </xf>
    <xf numFmtId="0" fontId="34" fillId="0" borderId="36" xfId="3" applyFont="1" applyBorder="1" applyAlignment="1" applyProtection="1">
      <alignment horizontal="left" vertical="center" wrapText="1"/>
      <protection locked="0"/>
    </xf>
    <xf numFmtId="0" fontId="34" fillId="0" borderId="37" xfId="3" applyFont="1" applyBorder="1" applyAlignment="1" applyProtection="1">
      <alignment horizontal="left" vertical="center" wrapText="1"/>
      <protection locked="0"/>
    </xf>
    <xf numFmtId="0" fontId="34" fillId="0" borderId="41" xfId="3" applyFont="1" applyBorder="1" applyAlignment="1" applyProtection="1">
      <alignment horizontal="left" vertical="center" wrapText="1"/>
      <protection locked="0"/>
    </xf>
    <xf numFmtId="0" fontId="34" fillId="0" borderId="42" xfId="3" applyFont="1" applyBorder="1" applyAlignment="1" applyProtection="1">
      <alignment horizontal="left" vertical="center" wrapText="1"/>
      <protection locked="0"/>
    </xf>
    <xf numFmtId="0" fontId="34" fillId="0" borderId="43" xfId="3" applyFont="1" applyBorder="1" applyAlignment="1" applyProtection="1">
      <alignment horizontal="left" vertical="center" wrapText="1"/>
      <protection locked="0"/>
    </xf>
    <xf numFmtId="0" fontId="34" fillId="0" borderId="51" xfId="3" applyFont="1" applyBorder="1" applyAlignment="1" applyProtection="1">
      <alignment horizontal="left" vertical="center" wrapText="1"/>
      <protection locked="0"/>
    </xf>
    <xf numFmtId="0" fontId="34" fillId="0" borderId="52" xfId="3" applyFont="1" applyBorder="1" applyAlignment="1" applyProtection="1">
      <alignment horizontal="left" vertical="center" wrapText="1"/>
      <protection locked="0"/>
    </xf>
    <xf numFmtId="0" fontId="34" fillId="0" borderId="53" xfId="3" applyFont="1" applyBorder="1" applyAlignment="1" applyProtection="1">
      <alignment horizontal="left" vertical="center" wrapText="1"/>
      <protection locked="0"/>
    </xf>
    <xf numFmtId="0" fontId="34" fillId="0" borderId="42" xfId="3" applyFont="1" applyBorder="1" applyAlignment="1" applyProtection="1">
      <alignment horizontal="center" vertical="center" wrapText="1"/>
      <protection locked="0"/>
    </xf>
    <xf numFmtId="0" fontId="34" fillId="0" borderId="43" xfId="3" applyFont="1" applyBorder="1" applyAlignment="1" applyProtection="1">
      <alignment horizontal="center" vertical="center" wrapText="1"/>
      <protection locked="0"/>
    </xf>
    <xf numFmtId="0" fontId="34" fillId="0" borderId="38" xfId="3" applyFont="1" applyBorder="1" applyAlignment="1" applyProtection="1">
      <alignment horizontal="left" vertical="center" wrapText="1"/>
      <protection locked="0"/>
    </xf>
    <xf numFmtId="0" fontId="34" fillId="0" borderId="39" xfId="3" applyFont="1" applyBorder="1" applyAlignment="1" applyProtection="1">
      <alignment horizontal="left" vertical="center" wrapText="1"/>
      <protection locked="0"/>
    </xf>
    <xf numFmtId="0" fontId="34" fillId="0" borderId="40" xfId="3" applyFont="1" applyBorder="1" applyAlignment="1" applyProtection="1">
      <alignment horizontal="left" vertical="center" wrapText="1"/>
      <protection locked="0"/>
    </xf>
    <xf numFmtId="3" fontId="34" fillId="0" borderId="41" xfId="3" applyNumberFormat="1" applyFont="1" applyBorder="1" applyAlignment="1" applyProtection="1">
      <alignment horizontal="left"/>
      <protection locked="0"/>
    </xf>
    <xf numFmtId="3" fontId="34" fillId="0" borderId="42" xfId="3" applyNumberFormat="1" applyFont="1" applyBorder="1" applyAlignment="1" applyProtection="1">
      <alignment horizontal="left"/>
      <protection locked="0"/>
    </xf>
    <xf numFmtId="3" fontId="34" fillId="0" borderId="43" xfId="3" applyNumberFormat="1" applyFont="1" applyBorder="1" applyAlignment="1" applyProtection="1">
      <alignment horizontal="left"/>
      <protection locked="0"/>
    </xf>
    <xf numFmtId="49" fontId="2" fillId="3" borderId="2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5" fillId="8" borderId="3" xfId="0" applyNumberFormat="1" applyFont="1" applyFill="1" applyBorder="1" applyAlignment="1">
      <alignment horizontal="center" vertical="center"/>
    </xf>
    <xf numFmtId="49" fontId="5" fillId="8" borderId="4" xfId="0" applyNumberFormat="1" applyFont="1" applyFill="1" applyBorder="1" applyAlignment="1">
      <alignment horizontal="center" vertical="center"/>
    </xf>
    <xf numFmtId="49" fontId="5" fillId="8" borderId="5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left" vertical="center" wrapText="1"/>
    </xf>
    <xf numFmtId="49" fontId="2" fillId="8" borderId="4" xfId="0" applyNumberFormat="1" applyFont="1" applyFill="1" applyBorder="1" applyAlignment="1">
      <alignment horizontal="left" vertical="center" wrapText="1"/>
    </xf>
    <xf numFmtId="49" fontId="2" fillId="8" borderId="5" xfId="0" applyNumberFormat="1" applyFont="1" applyFill="1" applyBorder="1" applyAlignment="1">
      <alignment horizontal="left" vertical="center" wrapText="1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0" fontId="19" fillId="0" borderId="14" xfId="2" applyFont="1" applyBorder="1" applyAlignment="1">
      <alignment horizontal="left" wrapText="1"/>
    </xf>
    <xf numFmtId="0" fontId="19" fillId="0" borderId="0" xfId="2" applyFont="1" applyAlignment="1">
      <alignment horizontal="left" wrapText="1"/>
    </xf>
    <xf numFmtId="0" fontId="19" fillId="0" borderId="15" xfId="2" applyFont="1" applyBorder="1" applyAlignment="1">
      <alignment horizontal="left" wrapText="1"/>
    </xf>
    <xf numFmtId="0" fontId="13" fillId="0" borderId="7" xfId="2" applyFont="1" applyBorder="1" applyAlignment="1">
      <alignment horizontal="center"/>
    </xf>
    <xf numFmtId="0" fontId="19" fillId="11" borderId="16" xfId="2" applyFont="1" applyFill="1" applyBorder="1" applyAlignment="1">
      <alignment horizontal="left" vertical="center" wrapText="1"/>
    </xf>
    <xf numFmtId="0" fontId="19" fillId="11" borderId="17" xfId="2" applyFont="1" applyFill="1" applyBorder="1" applyAlignment="1">
      <alignment horizontal="left" vertical="center" wrapText="1"/>
    </xf>
    <xf numFmtId="165" fontId="22" fillId="11" borderId="19" xfId="2" applyNumberFormat="1" applyFont="1" applyFill="1" applyBorder="1" applyAlignment="1">
      <alignment horizontal="center" vertical="center" wrapText="1"/>
    </xf>
    <xf numFmtId="165" fontId="22" fillId="11" borderId="20" xfId="2" applyNumberFormat="1" applyFont="1" applyFill="1" applyBorder="1" applyAlignment="1">
      <alignment horizontal="center" vertical="center" wrapText="1"/>
    </xf>
    <xf numFmtId="165" fontId="22" fillId="11" borderId="21" xfId="2" applyNumberFormat="1" applyFont="1" applyFill="1" applyBorder="1" applyAlignment="1">
      <alignment horizontal="center" vertical="center" wrapText="1"/>
    </xf>
    <xf numFmtId="165" fontId="22" fillId="11" borderId="23" xfId="2" applyNumberFormat="1" applyFont="1" applyFill="1" applyBorder="1" applyAlignment="1">
      <alignment horizontal="center" vertical="center" wrapText="1"/>
    </xf>
    <xf numFmtId="165" fontId="22" fillId="11" borderId="24" xfId="2" applyNumberFormat="1" applyFont="1" applyFill="1" applyBorder="1" applyAlignment="1">
      <alignment horizontal="center" vertical="center" wrapText="1"/>
    </xf>
    <xf numFmtId="165" fontId="22" fillId="11" borderId="25" xfId="2" applyNumberFormat="1" applyFont="1" applyFill="1" applyBorder="1" applyAlignment="1">
      <alignment horizontal="center" vertical="center" wrapText="1"/>
    </xf>
    <xf numFmtId="0" fontId="19" fillId="7" borderId="19" xfId="2" applyFont="1" applyFill="1" applyBorder="1" applyAlignment="1">
      <alignment horizontal="left" vertical="center" wrapText="1"/>
    </xf>
    <xf numFmtId="0" fontId="19" fillId="7" borderId="21" xfId="2" applyFont="1" applyFill="1" applyBorder="1" applyAlignment="1">
      <alignment horizontal="left" vertical="center" wrapText="1"/>
    </xf>
    <xf numFmtId="0" fontId="28" fillId="0" borderId="14" xfId="2" applyFont="1" applyBorder="1" applyAlignment="1">
      <alignment horizontal="left" wrapText="1"/>
    </xf>
    <xf numFmtId="0" fontId="28" fillId="0" borderId="0" xfId="2" applyFont="1" applyAlignment="1">
      <alignment horizontal="left" wrapText="1"/>
    </xf>
    <xf numFmtId="0" fontId="28" fillId="0" borderId="15" xfId="2" applyFont="1" applyBorder="1" applyAlignment="1">
      <alignment horizontal="left" wrapText="1"/>
    </xf>
    <xf numFmtId="0" fontId="22" fillId="0" borderId="26" xfId="2" applyFont="1" applyBorder="1" applyAlignment="1">
      <alignment horizontal="left" wrapText="1"/>
    </xf>
    <xf numFmtId="0" fontId="22" fillId="0" borderId="20" xfId="2" applyFont="1" applyBorder="1" applyAlignment="1">
      <alignment horizontal="left" wrapText="1"/>
    </xf>
    <xf numFmtId="0" fontId="22" fillId="0" borderId="27" xfId="2" applyFont="1" applyBorder="1" applyAlignment="1">
      <alignment horizontal="left" wrapText="1"/>
    </xf>
    <xf numFmtId="0" fontId="28" fillId="7" borderId="16" xfId="2" applyFont="1" applyFill="1" applyBorder="1" applyAlignment="1">
      <alignment horizontal="left" vertical="center" wrapText="1"/>
    </xf>
    <xf numFmtId="0" fontId="27" fillId="0" borderId="18" xfId="2" applyFont="1" applyBorder="1" applyAlignment="1">
      <alignment horizontal="left" vertical="center" wrapText="1"/>
    </xf>
    <xf numFmtId="0" fontId="28" fillId="0" borderId="14" xfId="2" applyFont="1" applyBorder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27" fillId="0" borderId="14" xfId="2" applyFont="1" applyBorder="1" applyAlignment="1">
      <alignment wrapText="1"/>
    </xf>
    <xf numFmtId="0" fontId="27" fillId="0" borderId="0" xfId="2" applyFont="1" applyAlignment="1">
      <alignment wrapText="1"/>
    </xf>
    <xf numFmtId="0" fontId="27" fillId="0" borderId="15" xfId="2" applyFont="1" applyBorder="1" applyAlignment="1">
      <alignment wrapText="1"/>
    </xf>
    <xf numFmtId="49" fontId="35" fillId="3" borderId="2" xfId="0" applyNumberFormat="1" applyFont="1" applyFill="1" applyBorder="1" applyAlignment="1" applyProtection="1">
      <alignment horizontal="center" vertical="center"/>
    </xf>
    <xf numFmtId="49" fontId="35" fillId="3" borderId="0" xfId="0" applyNumberFormat="1" applyFont="1" applyFill="1" applyAlignment="1" applyProtection="1">
      <alignment horizontal="center" vertical="center"/>
    </xf>
    <xf numFmtId="0" fontId="30" fillId="0" borderId="0" xfId="3" applyFont="1" applyProtection="1"/>
    <xf numFmtId="49" fontId="35" fillId="3" borderId="54" xfId="0" applyNumberFormat="1" applyFont="1" applyFill="1" applyBorder="1" applyAlignment="1" applyProtection="1">
      <alignment horizontal="center" vertical="center"/>
    </xf>
    <xf numFmtId="49" fontId="35" fillId="3" borderId="24" xfId="0" applyNumberFormat="1" applyFont="1" applyFill="1" applyBorder="1" applyAlignment="1" applyProtection="1">
      <alignment horizontal="center" vertical="center"/>
    </xf>
    <xf numFmtId="0" fontId="33" fillId="12" borderId="16" xfId="3" applyFont="1" applyFill="1" applyBorder="1" applyAlignment="1" applyProtection="1">
      <alignment horizontal="center" vertical="center" wrapText="1"/>
    </xf>
    <xf numFmtId="0" fontId="34" fillId="12" borderId="18" xfId="3" applyFont="1" applyFill="1" applyBorder="1" applyAlignment="1" applyProtection="1">
      <alignment horizontal="center" vertical="center"/>
    </xf>
    <xf numFmtId="0" fontId="34" fillId="12" borderId="17" xfId="3" applyFont="1" applyFill="1" applyBorder="1" applyAlignment="1" applyProtection="1">
      <alignment horizontal="center" vertical="center"/>
    </xf>
    <xf numFmtId="49" fontId="32" fillId="13" borderId="55" xfId="0" applyNumberFormat="1" applyFont="1" applyFill="1" applyBorder="1" applyAlignment="1" applyProtection="1">
      <alignment horizontal="center" vertical="center"/>
    </xf>
    <xf numFmtId="0" fontId="33" fillId="0" borderId="19" xfId="3" applyFont="1" applyBorder="1" applyAlignment="1" applyProtection="1">
      <alignment horizontal="center" vertical="center" wrapText="1"/>
    </xf>
    <xf numFmtId="0" fontId="33" fillId="0" borderId="20" xfId="3" applyFont="1" applyBorder="1" applyAlignment="1" applyProtection="1">
      <alignment horizontal="center" vertical="center" wrapText="1"/>
    </xf>
    <xf numFmtId="0" fontId="33" fillId="0" borderId="21" xfId="3" applyFont="1" applyBorder="1" applyAlignment="1" applyProtection="1">
      <alignment horizontal="center" vertical="center" wrapText="1"/>
    </xf>
    <xf numFmtId="49" fontId="32" fillId="13" borderId="56" xfId="0" applyNumberFormat="1" applyFont="1" applyFill="1" applyBorder="1" applyAlignment="1" applyProtection="1">
      <alignment horizontal="center" vertical="center"/>
    </xf>
    <xf numFmtId="0" fontId="33" fillId="0" borderId="35" xfId="3" applyFont="1" applyBorder="1" applyAlignment="1" applyProtection="1">
      <alignment horizontal="center" vertical="center" wrapText="1"/>
    </xf>
    <xf numFmtId="0" fontId="33" fillId="0" borderId="36" xfId="3" applyFont="1" applyBorder="1" applyAlignment="1" applyProtection="1">
      <alignment horizontal="center" vertical="center" wrapText="1"/>
    </xf>
    <xf numFmtId="0" fontId="33" fillId="0" borderId="37" xfId="3" applyFont="1" applyBorder="1" applyAlignment="1" applyProtection="1">
      <alignment horizontal="center" vertical="center" wrapText="1"/>
    </xf>
    <xf numFmtId="0" fontId="33" fillId="12" borderId="16" xfId="3" applyFont="1" applyFill="1" applyBorder="1" applyAlignment="1" applyProtection="1">
      <alignment horizontal="center" vertical="center"/>
    </xf>
    <xf numFmtId="0" fontId="33" fillId="12" borderId="16" xfId="3" applyFont="1" applyFill="1" applyBorder="1" applyAlignment="1" applyProtection="1">
      <alignment horizontal="left"/>
    </xf>
    <xf numFmtId="0" fontId="34" fillId="0" borderId="18" xfId="3" applyFont="1" applyBorder="1" applyProtection="1"/>
    <xf numFmtId="0" fontId="34" fillId="0" borderId="17" xfId="3" applyFont="1" applyBorder="1" applyProtection="1"/>
    <xf numFmtId="0" fontId="33" fillId="13" borderId="33" xfId="3" applyFont="1" applyFill="1" applyBorder="1" applyAlignment="1" applyProtection="1">
      <alignment horizontal="left"/>
    </xf>
    <xf numFmtId="0" fontId="33" fillId="13" borderId="34" xfId="3" applyFont="1" applyFill="1" applyBorder="1" applyAlignment="1" applyProtection="1">
      <alignment horizontal="left"/>
    </xf>
    <xf numFmtId="0" fontId="33" fillId="13" borderId="34" xfId="3" applyFont="1" applyFill="1" applyBorder="1" applyProtection="1"/>
    <xf numFmtId="0" fontId="33" fillId="13" borderId="45" xfId="3" applyFont="1" applyFill="1" applyBorder="1" applyAlignment="1" applyProtection="1">
      <alignment horizontal="left"/>
    </xf>
    <xf numFmtId="0" fontId="33" fillId="12" borderId="46" xfId="3" applyFont="1" applyFill="1" applyBorder="1" applyAlignment="1" applyProtection="1">
      <alignment horizontal="left"/>
    </xf>
    <xf numFmtId="0" fontId="34" fillId="0" borderId="47" xfId="3" applyFont="1" applyBorder="1" applyProtection="1"/>
    <xf numFmtId="0" fontId="34" fillId="0" borderId="48" xfId="3" applyFont="1" applyBorder="1" applyProtection="1"/>
    <xf numFmtId="0" fontId="33" fillId="13" borderId="44" xfId="3" applyFont="1" applyFill="1" applyBorder="1" applyAlignment="1" applyProtection="1">
      <alignment horizontal="left"/>
    </xf>
    <xf numFmtId="0" fontId="33" fillId="13" borderId="49" xfId="3" applyFont="1" applyFill="1" applyBorder="1" applyAlignment="1" applyProtection="1">
      <alignment horizontal="left"/>
    </xf>
    <xf numFmtId="0" fontId="33" fillId="0" borderId="22" xfId="3" applyFont="1" applyBorder="1" applyAlignment="1" applyProtection="1">
      <alignment horizontal="center" vertical="center"/>
    </xf>
    <xf numFmtId="164" fontId="33" fillId="14" borderId="16" xfId="3" applyNumberFormat="1" applyFont="1" applyFill="1" applyBorder="1" applyAlignment="1" applyProtection="1">
      <alignment horizontal="center" vertical="center"/>
    </xf>
    <xf numFmtId="164" fontId="33" fillId="14" borderId="18" xfId="3" applyNumberFormat="1" applyFont="1" applyFill="1" applyBorder="1" applyAlignment="1" applyProtection="1">
      <alignment horizontal="center" vertical="center"/>
    </xf>
    <xf numFmtId="164" fontId="33" fillId="14" borderId="17" xfId="3" applyNumberFormat="1" applyFont="1" applyFill="1" applyBorder="1" applyAlignment="1" applyProtection="1">
      <alignment horizontal="center" vertical="center"/>
    </xf>
    <xf numFmtId="0" fontId="33" fillId="0" borderId="16" xfId="3" applyFont="1" applyBorder="1" applyAlignment="1" applyProtection="1">
      <alignment horizontal="center" vertical="center"/>
    </xf>
    <xf numFmtId="0" fontId="33" fillId="0" borderId="18" xfId="3" applyFont="1" applyBorder="1" applyAlignment="1" applyProtection="1">
      <alignment horizontal="center" vertical="center"/>
    </xf>
    <xf numFmtId="0" fontId="33" fillId="0" borderId="17" xfId="3" applyFont="1" applyBorder="1" applyAlignment="1" applyProtection="1">
      <alignment horizontal="center" vertical="center"/>
    </xf>
    <xf numFmtId="0" fontId="33" fillId="13" borderId="44" xfId="3" applyFont="1" applyFill="1" applyBorder="1" applyAlignment="1" applyProtection="1">
      <alignment horizontal="left" vertical="center" wrapText="1"/>
    </xf>
    <xf numFmtId="0" fontId="33" fillId="13" borderId="34" xfId="3" applyFont="1" applyFill="1" applyBorder="1" applyAlignment="1" applyProtection="1">
      <alignment horizontal="left" vertical="center" wrapText="1"/>
    </xf>
    <xf numFmtId="0" fontId="33" fillId="13" borderId="50" xfId="3" applyFont="1" applyFill="1" applyBorder="1" applyAlignment="1" applyProtection="1">
      <alignment horizontal="left" vertical="center" wrapText="1"/>
    </xf>
  </cellXfs>
  <cellStyles count="5">
    <cellStyle name="Hypertextový odkaz" xfId="1" builtinId="8"/>
    <cellStyle name="Hypertextový odkaz 2" xfId="4" xr:uid="{27E5C4C8-A1A6-47C1-B738-DADF2A8F0CE4}"/>
    <cellStyle name="Normální" xfId="0" builtinId="0"/>
    <cellStyle name="Normální 2" xfId="2" xr:uid="{852CD69A-4E53-469A-877F-3CB00E9E4B98}"/>
    <cellStyle name="Normální 3" xfId="3" xr:uid="{144E3F2D-B6C3-492D-A9D5-092094F0CDB9}"/>
  </cellStyles>
  <dxfs count="28"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b/>
        <i val="0"/>
        <strike/>
      </font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tomas.danicek@eotechnology.eu" TargetMode="External"/><Relationship Id="rId1" Type="http://schemas.openxmlformats.org/officeDocument/2006/relationships/hyperlink" Target="http://www.eotechnology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B12B-B524-4553-9B43-2ED3CFD7D9B8}">
  <dimension ref="A1:D35"/>
  <sheetViews>
    <sheetView tabSelected="1" view="pageBreakPreview" zoomScaleNormal="100" zoomScaleSheetLayoutView="100" workbookViewId="0">
      <selection activeCell="D38" sqref="D38"/>
    </sheetView>
  </sheetViews>
  <sheetFormatPr defaultRowHeight="15" x14ac:dyDescent="0.2"/>
  <cols>
    <col min="1" max="1" width="52" style="271" bestFit="1" customWidth="1"/>
    <col min="2" max="2" width="25.28515625" style="271" customWidth="1"/>
    <col min="3" max="3" width="24.85546875" style="271" customWidth="1"/>
    <col min="4" max="4" width="22.28515625" style="271" customWidth="1"/>
    <col min="5" max="256" width="9.140625" style="271"/>
    <col min="257" max="257" width="37.28515625" style="271" customWidth="1"/>
    <col min="258" max="258" width="25.28515625" style="271" customWidth="1"/>
    <col min="259" max="259" width="24.85546875" style="271" customWidth="1"/>
    <col min="260" max="260" width="22.28515625" style="271" customWidth="1"/>
    <col min="261" max="512" width="9.140625" style="271"/>
    <col min="513" max="513" width="37.28515625" style="271" customWidth="1"/>
    <col min="514" max="514" width="25.28515625" style="271" customWidth="1"/>
    <col min="515" max="515" width="24.85546875" style="271" customWidth="1"/>
    <col min="516" max="516" width="22.28515625" style="271" customWidth="1"/>
    <col min="517" max="768" width="9.140625" style="271"/>
    <col min="769" max="769" width="37.28515625" style="271" customWidth="1"/>
    <col min="770" max="770" width="25.28515625" style="271" customWidth="1"/>
    <col min="771" max="771" width="24.85546875" style="271" customWidth="1"/>
    <col min="772" max="772" width="22.28515625" style="271" customWidth="1"/>
    <col min="773" max="1024" width="9.140625" style="271"/>
    <col min="1025" max="1025" width="37.28515625" style="271" customWidth="1"/>
    <col min="1026" max="1026" width="25.28515625" style="271" customWidth="1"/>
    <col min="1027" max="1027" width="24.85546875" style="271" customWidth="1"/>
    <col min="1028" max="1028" width="22.28515625" style="271" customWidth="1"/>
    <col min="1029" max="1280" width="9.140625" style="271"/>
    <col min="1281" max="1281" width="37.28515625" style="271" customWidth="1"/>
    <col min="1282" max="1282" width="25.28515625" style="271" customWidth="1"/>
    <col min="1283" max="1283" width="24.85546875" style="271" customWidth="1"/>
    <col min="1284" max="1284" width="22.28515625" style="271" customWidth="1"/>
    <col min="1285" max="1536" width="9.140625" style="271"/>
    <col min="1537" max="1537" width="37.28515625" style="271" customWidth="1"/>
    <col min="1538" max="1538" width="25.28515625" style="271" customWidth="1"/>
    <col min="1539" max="1539" width="24.85546875" style="271" customWidth="1"/>
    <col min="1540" max="1540" width="22.28515625" style="271" customWidth="1"/>
    <col min="1541" max="1792" width="9.140625" style="271"/>
    <col min="1793" max="1793" width="37.28515625" style="271" customWidth="1"/>
    <col min="1794" max="1794" width="25.28515625" style="271" customWidth="1"/>
    <col min="1795" max="1795" width="24.85546875" style="271" customWidth="1"/>
    <col min="1796" max="1796" width="22.28515625" style="271" customWidth="1"/>
    <col min="1797" max="2048" width="9.140625" style="271"/>
    <col min="2049" max="2049" width="37.28515625" style="271" customWidth="1"/>
    <col min="2050" max="2050" width="25.28515625" style="271" customWidth="1"/>
    <col min="2051" max="2051" width="24.85546875" style="271" customWidth="1"/>
    <col min="2052" max="2052" width="22.28515625" style="271" customWidth="1"/>
    <col min="2053" max="2304" width="9.140625" style="271"/>
    <col min="2305" max="2305" width="37.28515625" style="271" customWidth="1"/>
    <col min="2306" max="2306" width="25.28515625" style="271" customWidth="1"/>
    <col min="2307" max="2307" width="24.85546875" style="271" customWidth="1"/>
    <col min="2308" max="2308" width="22.28515625" style="271" customWidth="1"/>
    <col min="2309" max="2560" width="9.140625" style="271"/>
    <col min="2561" max="2561" width="37.28515625" style="271" customWidth="1"/>
    <col min="2562" max="2562" width="25.28515625" style="271" customWidth="1"/>
    <col min="2563" max="2563" width="24.85546875" style="271" customWidth="1"/>
    <col min="2564" max="2564" width="22.28515625" style="271" customWidth="1"/>
    <col min="2565" max="2816" width="9.140625" style="271"/>
    <col min="2817" max="2817" width="37.28515625" style="271" customWidth="1"/>
    <col min="2818" max="2818" width="25.28515625" style="271" customWidth="1"/>
    <col min="2819" max="2819" width="24.85546875" style="271" customWidth="1"/>
    <col min="2820" max="2820" width="22.28515625" style="271" customWidth="1"/>
    <col min="2821" max="3072" width="9.140625" style="271"/>
    <col min="3073" max="3073" width="37.28515625" style="271" customWidth="1"/>
    <col min="3074" max="3074" width="25.28515625" style="271" customWidth="1"/>
    <col min="3075" max="3075" width="24.85546875" style="271" customWidth="1"/>
    <col min="3076" max="3076" width="22.28515625" style="271" customWidth="1"/>
    <col min="3077" max="3328" width="9.140625" style="271"/>
    <col min="3329" max="3329" width="37.28515625" style="271" customWidth="1"/>
    <col min="3330" max="3330" width="25.28515625" style="271" customWidth="1"/>
    <col min="3331" max="3331" width="24.85546875" style="271" customWidth="1"/>
    <col min="3332" max="3332" width="22.28515625" style="271" customWidth="1"/>
    <col min="3333" max="3584" width="9.140625" style="271"/>
    <col min="3585" max="3585" width="37.28515625" style="271" customWidth="1"/>
    <col min="3586" max="3586" width="25.28515625" style="271" customWidth="1"/>
    <col min="3587" max="3587" width="24.85546875" style="271" customWidth="1"/>
    <col min="3588" max="3588" width="22.28515625" style="271" customWidth="1"/>
    <col min="3589" max="3840" width="9.140625" style="271"/>
    <col min="3841" max="3841" width="37.28515625" style="271" customWidth="1"/>
    <col min="3842" max="3842" width="25.28515625" style="271" customWidth="1"/>
    <col min="3843" max="3843" width="24.85546875" style="271" customWidth="1"/>
    <col min="3844" max="3844" width="22.28515625" style="271" customWidth="1"/>
    <col min="3845" max="4096" width="9.140625" style="271"/>
    <col min="4097" max="4097" width="37.28515625" style="271" customWidth="1"/>
    <col min="4098" max="4098" width="25.28515625" style="271" customWidth="1"/>
    <col min="4099" max="4099" width="24.85546875" style="271" customWidth="1"/>
    <col min="4100" max="4100" width="22.28515625" style="271" customWidth="1"/>
    <col min="4101" max="4352" width="9.140625" style="271"/>
    <col min="4353" max="4353" width="37.28515625" style="271" customWidth="1"/>
    <col min="4354" max="4354" width="25.28515625" style="271" customWidth="1"/>
    <col min="4355" max="4355" width="24.85546875" style="271" customWidth="1"/>
    <col min="4356" max="4356" width="22.28515625" style="271" customWidth="1"/>
    <col min="4357" max="4608" width="9.140625" style="271"/>
    <col min="4609" max="4609" width="37.28515625" style="271" customWidth="1"/>
    <col min="4610" max="4610" width="25.28515625" style="271" customWidth="1"/>
    <col min="4611" max="4611" width="24.85546875" style="271" customWidth="1"/>
    <col min="4612" max="4612" width="22.28515625" style="271" customWidth="1"/>
    <col min="4613" max="4864" width="9.140625" style="271"/>
    <col min="4865" max="4865" width="37.28515625" style="271" customWidth="1"/>
    <col min="4866" max="4866" width="25.28515625" style="271" customWidth="1"/>
    <col min="4867" max="4867" width="24.85546875" style="271" customWidth="1"/>
    <col min="4868" max="4868" width="22.28515625" style="271" customWidth="1"/>
    <col min="4869" max="5120" width="9.140625" style="271"/>
    <col min="5121" max="5121" width="37.28515625" style="271" customWidth="1"/>
    <col min="5122" max="5122" width="25.28515625" style="271" customWidth="1"/>
    <col min="5123" max="5123" width="24.85546875" style="271" customWidth="1"/>
    <col min="5124" max="5124" width="22.28515625" style="271" customWidth="1"/>
    <col min="5125" max="5376" width="9.140625" style="271"/>
    <col min="5377" max="5377" width="37.28515625" style="271" customWidth="1"/>
    <col min="5378" max="5378" width="25.28515625" style="271" customWidth="1"/>
    <col min="5379" max="5379" width="24.85546875" style="271" customWidth="1"/>
    <col min="5380" max="5380" width="22.28515625" style="271" customWidth="1"/>
    <col min="5381" max="5632" width="9.140625" style="271"/>
    <col min="5633" max="5633" width="37.28515625" style="271" customWidth="1"/>
    <col min="5634" max="5634" width="25.28515625" style="271" customWidth="1"/>
    <col min="5635" max="5635" width="24.85546875" style="271" customWidth="1"/>
    <col min="5636" max="5636" width="22.28515625" style="271" customWidth="1"/>
    <col min="5637" max="5888" width="9.140625" style="271"/>
    <col min="5889" max="5889" width="37.28515625" style="271" customWidth="1"/>
    <col min="5890" max="5890" width="25.28515625" style="271" customWidth="1"/>
    <col min="5891" max="5891" width="24.85546875" style="271" customWidth="1"/>
    <col min="5892" max="5892" width="22.28515625" style="271" customWidth="1"/>
    <col min="5893" max="6144" width="9.140625" style="271"/>
    <col min="6145" max="6145" width="37.28515625" style="271" customWidth="1"/>
    <col min="6146" max="6146" width="25.28515625" style="271" customWidth="1"/>
    <col min="6147" max="6147" width="24.85546875" style="271" customWidth="1"/>
    <col min="6148" max="6148" width="22.28515625" style="271" customWidth="1"/>
    <col min="6149" max="6400" width="9.140625" style="271"/>
    <col min="6401" max="6401" width="37.28515625" style="271" customWidth="1"/>
    <col min="6402" max="6402" width="25.28515625" style="271" customWidth="1"/>
    <col min="6403" max="6403" width="24.85546875" style="271" customWidth="1"/>
    <col min="6404" max="6404" width="22.28515625" style="271" customWidth="1"/>
    <col min="6405" max="6656" width="9.140625" style="271"/>
    <col min="6657" max="6657" width="37.28515625" style="271" customWidth="1"/>
    <col min="6658" max="6658" width="25.28515625" style="271" customWidth="1"/>
    <col min="6659" max="6659" width="24.85546875" style="271" customWidth="1"/>
    <col min="6660" max="6660" width="22.28515625" style="271" customWidth="1"/>
    <col min="6661" max="6912" width="9.140625" style="271"/>
    <col min="6913" max="6913" width="37.28515625" style="271" customWidth="1"/>
    <col min="6914" max="6914" width="25.28515625" style="271" customWidth="1"/>
    <col min="6915" max="6915" width="24.85546875" style="271" customWidth="1"/>
    <col min="6916" max="6916" width="22.28515625" style="271" customWidth="1"/>
    <col min="6917" max="7168" width="9.140625" style="271"/>
    <col min="7169" max="7169" width="37.28515625" style="271" customWidth="1"/>
    <col min="7170" max="7170" width="25.28515625" style="271" customWidth="1"/>
    <col min="7171" max="7171" width="24.85546875" style="271" customWidth="1"/>
    <col min="7172" max="7172" width="22.28515625" style="271" customWidth="1"/>
    <col min="7173" max="7424" width="9.140625" style="271"/>
    <col min="7425" max="7425" width="37.28515625" style="271" customWidth="1"/>
    <col min="7426" max="7426" width="25.28515625" style="271" customWidth="1"/>
    <col min="7427" max="7427" width="24.85546875" style="271" customWidth="1"/>
    <col min="7428" max="7428" width="22.28515625" style="271" customWidth="1"/>
    <col min="7429" max="7680" width="9.140625" style="271"/>
    <col min="7681" max="7681" width="37.28515625" style="271" customWidth="1"/>
    <col min="7682" max="7682" width="25.28515625" style="271" customWidth="1"/>
    <col min="7683" max="7683" width="24.85546875" style="271" customWidth="1"/>
    <col min="7684" max="7684" width="22.28515625" style="271" customWidth="1"/>
    <col min="7685" max="7936" width="9.140625" style="271"/>
    <col min="7937" max="7937" width="37.28515625" style="271" customWidth="1"/>
    <col min="7938" max="7938" width="25.28515625" style="271" customWidth="1"/>
    <col min="7939" max="7939" width="24.85546875" style="271" customWidth="1"/>
    <col min="7940" max="7940" width="22.28515625" style="271" customWidth="1"/>
    <col min="7941" max="8192" width="9.140625" style="271"/>
    <col min="8193" max="8193" width="37.28515625" style="271" customWidth="1"/>
    <col min="8194" max="8194" width="25.28515625" style="271" customWidth="1"/>
    <col min="8195" max="8195" width="24.85546875" style="271" customWidth="1"/>
    <col min="8196" max="8196" width="22.28515625" style="271" customWidth="1"/>
    <col min="8197" max="8448" width="9.140625" style="271"/>
    <col min="8449" max="8449" width="37.28515625" style="271" customWidth="1"/>
    <col min="8450" max="8450" width="25.28515625" style="271" customWidth="1"/>
    <col min="8451" max="8451" width="24.85546875" style="271" customWidth="1"/>
    <col min="8452" max="8452" width="22.28515625" style="271" customWidth="1"/>
    <col min="8453" max="8704" width="9.140625" style="271"/>
    <col min="8705" max="8705" width="37.28515625" style="271" customWidth="1"/>
    <col min="8706" max="8706" width="25.28515625" style="271" customWidth="1"/>
    <col min="8707" max="8707" width="24.85546875" style="271" customWidth="1"/>
    <col min="8708" max="8708" width="22.28515625" style="271" customWidth="1"/>
    <col min="8709" max="8960" width="9.140625" style="271"/>
    <col min="8961" max="8961" width="37.28515625" style="271" customWidth="1"/>
    <col min="8962" max="8962" width="25.28515625" style="271" customWidth="1"/>
    <col min="8963" max="8963" width="24.85546875" style="271" customWidth="1"/>
    <col min="8964" max="8964" width="22.28515625" style="271" customWidth="1"/>
    <col min="8965" max="9216" width="9.140625" style="271"/>
    <col min="9217" max="9217" width="37.28515625" style="271" customWidth="1"/>
    <col min="9218" max="9218" width="25.28515625" style="271" customWidth="1"/>
    <col min="9219" max="9219" width="24.85546875" style="271" customWidth="1"/>
    <col min="9220" max="9220" width="22.28515625" style="271" customWidth="1"/>
    <col min="9221" max="9472" width="9.140625" style="271"/>
    <col min="9473" max="9473" width="37.28515625" style="271" customWidth="1"/>
    <col min="9474" max="9474" width="25.28515625" style="271" customWidth="1"/>
    <col min="9475" max="9475" width="24.85546875" style="271" customWidth="1"/>
    <col min="9476" max="9476" width="22.28515625" style="271" customWidth="1"/>
    <col min="9477" max="9728" width="9.140625" style="271"/>
    <col min="9729" max="9729" width="37.28515625" style="271" customWidth="1"/>
    <col min="9730" max="9730" width="25.28515625" style="271" customWidth="1"/>
    <col min="9731" max="9731" width="24.85546875" style="271" customWidth="1"/>
    <col min="9732" max="9732" width="22.28515625" style="271" customWidth="1"/>
    <col min="9733" max="9984" width="9.140625" style="271"/>
    <col min="9985" max="9985" width="37.28515625" style="271" customWidth="1"/>
    <col min="9986" max="9986" width="25.28515625" style="271" customWidth="1"/>
    <col min="9987" max="9987" width="24.85546875" style="271" customWidth="1"/>
    <col min="9988" max="9988" width="22.28515625" style="271" customWidth="1"/>
    <col min="9989" max="10240" width="9.140625" style="271"/>
    <col min="10241" max="10241" width="37.28515625" style="271" customWidth="1"/>
    <col min="10242" max="10242" width="25.28515625" style="271" customWidth="1"/>
    <col min="10243" max="10243" width="24.85546875" style="271" customWidth="1"/>
    <col min="10244" max="10244" width="22.28515625" style="271" customWidth="1"/>
    <col min="10245" max="10496" width="9.140625" style="271"/>
    <col min="10497" max="10497" width="37.28515625" style="271" customWidth="1"/>
    <col min="10498" max="10498" width="25.28515625" style="271" customWidth="1"/>
    <col min="10499" max="10499" width="24.85546875" style="271" customWidth="1"/>
    <col min="10500" max="10500" width="22.28515625" style="271" customWidth="1"/>
    <col min="10501" max="10752" width="9.140625" style="271"/>
    <col min="10753" max="10753" width="37.28515625" style="271" customWidth="1"/>
    <col min="10754" max="10754" width="25.28515625" style="271" customWidth="1"/>
    <col min="10755" max="10755" width="24.85546875" style="271" customWidth="1"/>
    <col min="10756" max="10756" width="22.28515625" style="271" customWidth="1"/>
    <col min="10757" max="11008" width="9.140625" style="271"/>
    <col min="11009" max="11009" width="37.28515625" style="271" customWidth="1"/>
    <col min="11010" max="11010" width="25.28515625" style="271" customWidth="1"/>
    <col min="11011" max="11011" width="24.85546875" style="271" customWidth="1"/>
    <col min="11012" max="11012" width="22.28515625" style="271" customWidth="1"/>
    <col min="11013" max="11264" width="9.140625" style="271"/>
    <col min="11265" max="11265" width="37.28515625" style="271" customWidth="1"/>
    <col min="11266" max="11266" width="25.28515625" style="271" customWidth="1"/>
    <col min="11267" max="11267" width="24.85546875" style="271" customWidth="1"/>
    <col min="11268" max="11268" width="22.28515625" style="271" customWidth="1"/>
    <col min="11269" max="11520" width="9.140625" style="271"/>
    <col min="11521" max="11521" width="37.28515625" style="271" customWidth="1"/>
    <col min="11522" max="11522" width="25.28515625" style="271" customWidth="1"/>
    <col min="11523" max="11523" width="24.85546875" style="271" customWidth="1"/>
    <col min="11524" max="11524" width="22.28515625" style="271" customWidth="1"/>
    <col min="11525" max="11776" width="9.140625" style="271"/>
    <col min="11777" max="11777" width="37.28515625" style="271" customWidth="1"/>
    <col min="11778" max="11778" width="25.28515625" style="271" customWidth="1"/>
    <col min="11779" max="11779" width="24.85546875" style="271" customWidth="1"/>
    <col min="11780" max="11780" width="22.28515625" style="271" customWidth="1"/>
    <col min="11781" max="12032" width="9.140625" style="271"/>
    <col min="12033" max="12033" width="37.28515625" style="271" customWidth="1"/>
    <col min="12034" max="12034" width="25.28515625" style="271" customWidth="1"/>
    <col min="12035" max="12035" width="24.85546875" style="271" customWidth="1"/>
    <col min="12036" max="12036" width="22.28515625" style="271" customWidth="1"/>
    <col min="12037" max="12288" width="9.140625" style="271"/>
    <col min="12289" max="12289" width="37.28515625" style="271" customWidth="1"/>
    <col min="12290" max="12290" width="25.28515625" style="271" customWidth="1"/>
    <col min="12291" max="12291" width="24.85546875" style="271" customWidth="1"/>
    <col min="12292" max="12292" width="22.28515625" style="271" customWidth="1"/>
    <col min="12293" max="12544" width="9.140625" style="271"/>
    <col min="12545" max="12545" width="37.28515625" style="271" customWidth="1"/>
    <col min="12546" max="12546" width="25.28515625" style="271" customWidth="1"/>
    <col min="12547" max="12547" width="24.85546875" style="271" customWidth="1"/>
    <col min="12548" max="12548" width="22.28515625" style="271" customWidth="1"/>
    <col min="12549" max="12800" width="9.140625" style="271"/>
    <col min="12801" max="12801" width="37.28515625" style="271" customWidth="1"/>
    <col min="12802" max="12802" width="25.28515625" style="271" customWidth="1"/>
    <col min="12803" max="12803" width="24.85546875" style="271" customWidth="1"/>
    <col min="12804" max="12804" width="22.28515625" style="271" customWidth="1"/>
    <col min="12805" max="13056" width="9.140625" style="271"/>
    <col min="13057" max="13057" width="37.28515625" style="271" customWidth="1"/>
    <col min="13058" max="13058" width="25.28515625" style="271" customWidth="1"/>
    <col min="13059" max="13059" width="24.85546875" style="271" customWidth="1"/>
    <col min="13060" max="13060" width="22.28515625" style="271" customWidth="1"/>
    <col min="13061" max="13312" width="9.140625" style="271"/>
    <col min="13313" max="13313" width="37.28515625" style="271" customWidth="1"/>
    <col min="13314" max="13314" width="25.28515625" style="271" customWidth="1"/>
    <col min="13315" max="13315" width="24.85546875" style="271" customWidth="1"/>
    <col min="13316" max="13316" width="22.28515625" style="271" customWidth="1"/>
    <col min="13317" max="13568" width="9.140625" style="271"/>
    <col min="13569" max="13569" width="37.28515625" style="271" customWidth="1"/>
    <col min="13570" max="13570" width="25.28515625" style="271" customWidth="1"/>
    <col min="13571" max="13571" width="24.85546875" style="271" customWidth="1"/>
    <col min="13572" max="13572" width="22.28515625" style="271" customWidth="1"/>
    <col min="13573" max="13824" width="9.140625" style="271"/>
    <col min="13825" max="13825" width="37.28515625" style="271" customWidth="1"/>
    <col min="13826" max="13826" width="25.28515625" style="271" customWidth="1"/>
    <col min="13827" max="13827" width="24.85546875" style="271" customWidth="1"/>
    <col min="13828" max="13828" width="22.28515625" style="271" customWidth="1"/>
    <col min="13829" max="14080" width="9.140625" style="271"/>
    <col min="14081" max="14081" width="37.28515625" style="271" customWidth="1"/>
    <col min="14082" max="14082" width="25.28515625" style="271" customWidth="1"/>
    <col min="14083" max="14083" width="24.85546875" style="271" customWidth="1"/>
    <col min="14084" max="14084" width="22.28515625" style="271" customWidth="1"/>
    <col min="14085" max="14336" width="9.140625" style="271"/>
    <col min="14337" max="14337" width="37.28515625" style="271" customWidth="1"/>
    <col min="14338" max="14338" width="25.28515625" style="271" customWidth="1"/>
    <col min="14339" max="14339" width="24.85546875" style="271" customWidth="1"/>
    <col min="14340" max="14340" width="22.28515625" style="271" customWidth="1"/>
    <col min="14341" max="14592" width="9.140625" style="271"/>
    <col min="14593" max="14593" width="37.28515625" style="271" customWidth="1"/>
    <col min="14594" max="14594" width="25.28515625" style="271" customWidth="1"/>
    <col min="14595" max="14595" width="24.85546875" style="271" customWidth="1"/>
    <col min="14596" max="14596" width="22.28515625" style="271" customWidth="1"/>
    <col min="14597" max="14848" width="9.140625" style="271"/>
    <col min="14849" max="14849" width="37.28515625" style="271" customWidth="1"/>
    <col min="14850" max="14850" width="25.28515625" style="271" customWidth="1"/>
    <col min="14851" max="14851" width="24.85546875" style="271" customWidth="1"/>
    <col min="14852" max="14852" width="22.28515625" style="271" customWidth="1"/>
    <col min="14853" max="15104" width="9.140625" style="271"/>
    <col min="15105" max="15105" width="37.28515625" style="271" customWidth="1"/>
    <col min="15106" max="15106" width="25.28515625" style="271" customWidth="1"/>
    <col min="15107" max="15107" width="24.85546875" style="271" customWidth="1"/>
    <col min="15108" max="15108" width="22.28515625" style="271" customWidth="1"/>
    <col min="15109" max="15360" width="9.140625" style="271"/>
    <col min="15361" max="15361" width="37.28515625" style="271" customWidth="1"/>
    <col min="15362" max="15362" width="25.28515625" style="271" customWidth="1"/>
    <col min="15363" max="15363" width="24.85546875" style="271" customWidth="1"/>
    <col min="15364" max="15364" width="22.28515625" style="271" customWidth="1"/>
    <col min="15365" max="15616" width="9.140625" style="271"/>
    <col min="15617" max="15617" width="37.28515625" style="271" customWidth="1"/>
    <col min="15618" max="15618" width="25.28515625" style="271" customWidth="1"/>
    <col min="15619" max="15619" width="24.85546875" style="271" customWidth="1"/>
    <col min="15620" max="15620" width="22.28515625" style="271" customWidth="1"/>
    <col min="15621" max="15872" width="9.140625" style="271"/>
    <col min="15873" max="15873" width="37.28515625" style="271" customWidth="1"/>
    <col min="15874" max="15874" width="25.28515625" style="271" customWidth="1"/>
    <col min="15875" max="15875" width="24.85546875" style="271" customWidth="1"/>
    <col min="15876" max="15876" width="22.28515625" style="271" customWidth="1"/>
    <col min="15877" max="16128" width="9.140625" style="271"/>
    <col min="16129" max="16129" width="37.28515625" style="271" customWidth="1"/>
    <col min="16130" max="16130" width="25.28515625" style="271" customWidth="1"/>
    <col min="16131" max="16131" width="24.85546875" style="271" customWidth="1"/>
    <col min="16132" max="16132" width="22.28515625" style="271" customWidth="1"/>
    <col min="16133" max="16384" width="9.140625" style="271"/>
  </cols>
  <sheetData>
    <row r="1" spans="1:4" ht="12.75" customHeight="1" x14ac:dyDescent="0.2">
      <c r="A1" s="269" t="s">
        <v>677</v>
      </c>
      <c r="B1" s="270"/>
      <c r="C1" s="270"/>
      <c r="D1" s="270"/>
    </row>
    <row r="2" spans="1:4" ht="15" customHeight="1" x14ac:dyDescent="0.2">
      <c r="A2" s="269"/>
      <c r="B2" s="270"/>
      <c r="C2" s="270"/>
      <c r="D2" s="270"/>
    </row>
    <row r="3" spans="1:4" ht="15.75" customHeight="1" thickBot="1" x14ac:dyDescent="0.25">
      <c r="A3" s="272"/>
      <c r="B3" s="273"/>
      <c r="C3" s="273"/>
      <c r="D3" s="273"/>
    </row>
    <row r="4" spans="1:4" ht="18" thickBot="1" x14ac:dyDescent="0.25">
      <c r="A4" s="274" t="s">
        <v>678</v>
      </c>
      <c r="B4" s="275"/>
      <c r="C4" s="275"/>
      <c r="D4" s="276"/>
    </row>
    <row r="5" spans="1:4" ht="15" customHeight="1" x14ac:dyDescent="0.2">
      <c r="A5" s="277" t="s">
        <v>679</v>
      </c>
      <c r="B5" s="278" t="s">
        <v>56</v>
      </c>
      <c r="C5" s="279"/>
      <c r="D5" s="280"/>
    </row>
    <row r="6" spans="1:4" ht="39" customHeight="1" thickBot="1" x14ac:dyDescent="0.25">
      <c r="A6" s="281"/>
      <c r="B6" s="282"/>
      <c r="C6" s="283"/>
      <c r="D6" s="284"/>
    </row>
    <row r="7" spans="1:4" ht="20.100000000000001" customHeight="1" thickBot="1" x14ac:dyDescent="0.25">
      <c r="A7" s="285" t="s">
        <v>680</v>
      </c>
      <c r="B7" s="275"/>
      <c r="C7" s="275"/>
      <c r="D7" s="276"/>
    </row>
    <row r="8" spans="1:4" ht="20.100000000000001" customHeight="1" thickBot="1" x14ac:dyDescent="0.35">
      <c r="A8" s="286" t="s">
        <v>681</v>
      </c>
      <c r="B8" s="287"/>
      <c r="C8" s="287"/>
      <c r="D8" s="288"/>
    </row>
    <row r="9" spans="1:4" ht="20.100000000000001" customHeight="1" x14ac:dyDescent="0.3">
      <c r="A9" s="289" t="s">
        <v>682</v>
      </c>
      <c r="B9" s="225"/>
      <c r="C9" s="226"/>
      <c r="D9" s="227"/>
    </row>
    <row r="10" spans="1:4" ht="20.100000000000001" customHeight="1" x14ac:dyDescent="0.3">
      <c r="A10" s="290" t="s">
        <v>683</v>
      </c>
      <c r="B10" s="217"/>
      <c r="C10" s="218"/>
      <c r="D10" s="219"/>
    </row>
    <row r="11" spans="1:4" ht="20.100000000000001" customHeight="1" x14ac:dyDescent="0.3">
      <c r="A11" s="291" t="s">
        <v>684</v>
      </c>
      <c r="B11" s="217"/>
      <c r="C11" s="218"/>
      <c r="D11" s="219"/>
    </row>
    <row r="12" spans="1:4" ht="20.100000000000001" customHeight="1" x14ac:dyDescent="0.3">
      <c r="A12" s="292" t="s">
        <v>685</v>
      </c>
      <c r="B12" s="228"/>
      <c r="C12" s="229"/>
      <c r="D12" s="230"/>
    </row>
    <row r="13" spans="1:4" ht="20.100000000000001" customHeight="1" x14ac:dyDescent="0.3">
      <c r="A13" s="292" t="s">
        <v>686</v>
      </c>
      <c r="B13" s="228"/>
      <c r="C13" s="229"/>
      <c r="D13" s="230"/>
    </row>
    <row r="14" spans="1:4" ht="20.100000000000001" customHeight="1" thickBot="1" x14ac:dyDescent="0.35">
      <c r="A14" s="292" t="s">
        <v>687</v>
      </c>
      <c r="B14" s="228"/>
      <c r="C14" s="229"/>
      <c r="D14" s="230"/>
    </row>
    <row r="15" spans="1:4" ht="20.100000000000001" customHeight="1" thickBot="1" x14ac:dyDescent="0.35">
      <c r="A15" s="293" t="s">
        <v>688</v>
      </c>
      <c r="B15" s="294"/>
      <c r="C15" s="294"/>
      <c r="D15" s="295"/>
    </row>
    <row r="16" spans="1:4" ht="20.100000000000001" customHeight="1" x14ac:dyDescent="0.3">
      <c r="A16" s="296" t="s">
        <v>682</v>
      </c>
      <c r="B16" s="215"/>
      <c r="C16" s="215"/>
      <c r="D16" s="216"/>
    </row>
    <row r="17" spans="1:4" ht="20.100000000000001" customHeight="1" x14ac:dyDescent="0.3">
      <c r="A17" s="290" t="s">
        <v>689</v>
      </c>
      <c r="B17" s="215"/>
      <c r="C17" s="215"/>
      <c r="D17" s="216"/>
    </row>
    <row r="18" spans="1:4" ht="20.100000000000001" customHeight="1" x14ac:dyDescent="0.3">
      <c r="A18" s="290" t="s">
        <v>690</v>
      </c>
      <c r="B18" s="215"/>
      <c r="C18" s="215"/>
      <c r="D18" s="216"/>
    </row>
    <row r="19" spans="1:4" ht="20.100000000000001" customHeight="1" x14ac:dyDescent="0.3">
      <c r="A19" s="290" t="s">
        <v>691</v>
      </c>
      <c r="B19" s="215"/>
      <c r="C19" s="215"/>
      <c r="D19" s="216"/>
    </row>
    <row r="20" spans="1:4" ht="20.100000000000001" customHeight="1" x14ac:dyDescent="0.3">
      <c r="A20" s="290" t="s">
        <v>692</v>
      </c>
      <c r="B20" s="218"/>
      <c r="C20" s="218"/>
      <c r="D20" s="219"/>
    </row>
    <row r="21" spans="1:4" ht="20.100000000000001" customHeight="1" x14ac:dyDescent="0.3">
      <c r="A21" s="290" t="s">
        <v>693</v>
      </c>
      <c r="B21" s="218"/>
      <c r="C21" s="218"/>
      <c r="D21" s="219"/>
    </row>
    <row r="22" spans="1:4" ht="20.100000000000001" customHeight="1" x14ac:dyDescent="0.3">
      <c r="A22" s="290" t="s">
        <v>694</v>
      </c>
      <c r="B22" s="218"/>
      <c r="C22" s="218"/>
      <c r="D22" s="219"/>
    </row>
    <row r="23" spans="1:4" ht="20.100000000000001" customHeight="1" x14ac:dyDescent="0.3">
      <c r="A23" s="290" t="s">
        <v>695</v>
      </c>
      <c r="B23" s="218"/>
      <c r="C23" s="218"/>
      <c r="D23" s="219"/>
    </row>
    <row r="24" spans="1:4" ht="20.100000000000001" customHeight="1" x14ac:dyDescent="0.3">
      <c r="A24" s="290" t="s">
        <v>696</v>
      </c>
      <c r="B24" s="218"/>
      <c r="C24" s="218"/>
      <c r="D24" s="219"/>
    </row>
    <row r="25" spans="1:4" ht="20.100000000000001" customHeight="1" x14ac:dyDescent="0.3">
      <c r="A25" s="290" t="s">
        <v>687</v>
      </c>
      <c r="B25" s="218"/>
      <c r="C25" s="218"/>
      <c r="D25" s="219"/>
    </row>
    <row r="26" spans="1:4" ht="20.100000000000001" customHeight="1" x14ac:dyDescent="0.3">
      <c r="A26" s="290" t="s">
        <v>697</v>
      </c>
      <c r="B26" s="223"/>
      <c r="C26" s="223"/>
      <c r="D26" s="224"/>
    </row>
    <row r="27" spans="1:4" ht="20.100000000000001" customHeight="1" thickBot="1" x14ac:dyDescent="0.35">
      <c r="A27" s="297" t="s">
        <v>698</v>
      </c>
      <c r="B27" s="218"/>
      <c r="C27" s="218"/>
      <c r="D27" s="219"/>
    </row>
    <row r="28" spans="1:4" ht="20.100000000000001" customHeight="1" thickBot="1" x14ac:dyDescent="0.25">
      <c r="A28" s="285" t="s">
        <v>699</v>
      </c>
      <c r="B28" s="275"/>
      <c r="C28" s="275"/>
      <c r="D28" s="276"/>
    </row>
    <row r="29" spans="1:4" ht="33.75" customHeight="1" thickBot="1" x14ac:dyDescent="0.25">
      <c r="A29" s="298" t="s">
        <v>700</v>
      </c>
      <c r="B29" s="299">
        <f>'Specifikace materiálu'!F49+'Specifikace materiálu MaR'!F154+'Část strojní (KPS)'!H219+'Část strojní (KPS)'!K251</f>
        <v>0</v>
      </c>
      <c r="C29" s="300"/>
      <c r="D29" s="301"/>
    </row>
    <row r="30" spans="1:4" ht="25.5" customHeight="1" thickBot="1" x14ac:dyDescent="0.25">
      <c r="A30" s="302"/>
      <c r="B30" s="303"/>
      <c r="C30" s="303"/>
      <c r="D30" s="304"/>
    </row>
    <row r="31" spans="1:4" ht="33.75" customHeight="1" x14ac:dyDescent="0.2">
      <c r="A31" s="305" t="s">
        <v>701</v>
      </c>
      <c r="B31" s="214"/>
      <c r="C31" s="215"/>
      <c r="D31" s="216"/>
    </row>
    <row r="32" spans="1:4" ht="19.5" customHeight="1" x14ac:dyDescent="0.2">
      <c r="A32" s="306" t="s">
        <v>702</v>
      </c>
      <c r="B32" s="217"/>
      <c r="C32" s="218"/>
      <c r="D32" s="219"/>
    </row>
    <row r="33" spans="1:4" ht="26.25" customHeight="1" thickBot="1" x14ac:dyDescent="0.25">
      <c r="A33" s="307" t="s">
        <v>703</v>
      </c>
      <c r="B33" s="220"/>
      <c r="C33" s="221"/>
      <c r="D33" s="222"/>
    </row>
    <row r="34" spans="1:4" ht="20.100000000000001" customHeight="1" x14ac:dyDescent="0.2"/>
    <row r="35" spans="1:4" ht="20.100000000000001" customHeight="1" x14ac:dyDescent="0.2"/>
  </sheetData>
  <sheetProtection algorithmName="SHA-512" hashValue="Fbscxp8r+FnOVtHO08lP6s4xrwFebSF4Qh592ZpGNZJdiV0P3+KjZS/YoCcKWq//FxD0LthMf5z0atiENRiDkA==" saltValue="PUhQ3ntu8SZf+Lxzg5nCDQ==" spinCount="100000" sheet="1"/>
  <mergeCells count="31">
    <mergeCell ref="B14:D14"/>
    <mergeCell ref="A1:D3"/>
    <mergeCell ref="A4:D4"/>
    <mergeCell ref="A5:A6"/>
    <mergeCell ref="B5:D6"/>
    <mergeCell ref="A7:D7"/>
    <mergeCell ref="A8:D8"/>
    <mergeCell ref="B9:D9"/>
    <mergeCell ref="B10:D10"/>
    <mergeCell ref="B11:D11"/>
    <mergeCell ref="B12:D12"/>
    <mergeCell ref="B13:D13"/>
    <mergeCell ref="B26:D26"/>
    <mergeCell ref="A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31:D31"/>
    <mergeCell ref="B32:D32"/>
    <mergeCell ref="B33:D33"/>
    <mergeCell ref="B27:D27"/>
    <mergeCell ref="A28:D28"/>
    <mergeCell ref="A30:D30"/>
    <mergeCell ref="B29:D29"/>
  </mergeCells>
  <pageMargins left="0.25" right="0.25" top="0.75" bottom="0.75" header="0.3" footer="0.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view="pageBreakPreview" zoomScale="115" zoomScaleNormal="100" zoomScaleSheetLayoutView="115" workbookViewId="0">
      <selection activeCell="H34" sqref="H34"/>
    </sheetView>
  </sheetViews>
  <sheetFormatPr defaultRowHeight="15" x14ac:dyDescent="0.25"/>
  <cols>
    <col min="1" max="1" width="11.85546875" style="1" bestFit="1" customWidth="1"/>
    <col min="2" max="2" width="54.85546875" style="1" customWidth="1"/>
  </cols>
  <sheetData>
    <row r="1" spans="1:4" ht="16.5" x14ac:dyDescent="0.3">
      <c r="A1" s="231" t="s">
        <v>1</v>
      </c>
      <c r="B1" s="232"/>
      <c r="C1" s="232"/>
      <c r="D1" s="232"/>
    </row>
    <row r="2" spans="1:4" ht="28.5" x14ac:dyDescent="0.25">
      <c r="A2" s="3" t="s">
        <v>2</v>
      </c>
      <c r="B2" s="2" t="s">
        <v>56</v>
      </c>
      <c r="C2" s="3" t="s">
        <v>6</v>
      </c>
      <c r="D2" s="3" t="s">
        <v>55</v>
      </c>
    </row>
    <row r="3" spans="1:4" ht="18.75" customHeight="1" x14ac:dyDescent="0.25">
      <c r="A3" s="3" t="s">
        <v>3</v>
      </c>
      <c r="B3" s="2" t="s">
        <v>53</v>
      </c>
      <c r="C3" s="3" t="s">
        <v>7</v>
      </c>
      <c r="D3" s="3" t="s">
        <v>54</v>
      </c>
    </row>
    <row r="4" spans="1:4" x14ac:dyDescent="0.25">
      <c r="A4" s="3" t="s">
        <v>4</v>
      </c>
      <c r="B4" s="3" t="s">
        <v>5</v>
      </c>
      <c r="C4" s="3" t="s">
        <v>8</v>
      </c>
      <c r="D4" s="3" t="s">
        <v>9</v>
      </c>
    </row>
    <row r="5" spans="1:4" x14ac:dyDescent="0.25">
      <c r="A5" s="3" t="s">
        <v>15</v>
      </c>
      <c r="B5" s="3" t="s">
        <v>9</v>
      </c>
      <c r="C5" s="3" t="s">
        <v>9</v>
      </c>
      <c r="D5" s="3" t="s">
        <v>9</v>
      </c>
    </row>
    <row r="40" spans="1:4" x14ac:dyDescent="0.25">
      <c r="A40" s="3" t="s">
        <v>10</v>
      </c>
      <c r="B40" s="3" t="s">
        <v>11</v>
      </c>
      <c r="C40" s="3" t="s">
        <v>9</v>
      </c>
      <c r="D40" s="3" t="s">
        <v>9</v>
      </c>
    </row>
    <row r="41" spans="1:4" x14ac:dyDescent="0.25">
      <c r="A41" s="3" t="s">
        <v>12</v>
      </c>
      <c r="B41" s="3" t="s">
        <v>13</v>
      </c>
      <c r="C41" s="3" t="s">
        <v>9</v>
      </c>
      <c r="D41" s="3" t="s">
        <v>9</v>
      </c>
    </row>
    <row r="42" spans="1:4" x14ac:dyDescent="0.25">
      <c r="A42" s="3" t="s">
        <v>14</v>
      </c>
      <c r="B42" s="3" t="s">
        <v>9</v>
      </c>
      <c r="C42" s="3" t="s">
        <v>9</v>
      </c>
      <c r="D42" s="3" t="s">
        <v>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view="pageBreakPreview" topLeftCell="A6" zoomScaleNormal="100" zoomScaleSheetLayoutView="100" workbookViewId="0">
      <selection activeCell="F49" sqref="F49"/>
    </sheetView>
  </sheetViews>
  <sheetFormatPr defaultColWidth="8.85546875" defaultRowHeight="15" x14ac:dyDescent="0.25"/>
  <cols>
    <col min="1" max="1" width="5.85546875" style="1" bestFit="1" customWidth="1"/>
    <col min="2" max="2" width="69.85546875" style="102" customWidth="1"/>
    <col min="3" max="3" width="3.5703125" style="1" customWidth="1"/>
    <col min="4" max="4" width="5.28515625" style="104" bestFit="1" customWidth="1"/>
    <col min="5" max="5" width="11.5703125" bestFit="1" customWidth="1"/>
    <col min="6" max="6" width="18.85546875" customWidth="1"/>
  </cols>
  <sheetData>
    <row r="1" spans="1:6" x14ac:dyDescent="0.25">
      <c r="A1" s="24" t="s">
        <v>16</v>
      </c>
      <c r="B1" s="25" t="s">
        <v>0</v>
      </c>
      <c r="C1" s="24" t="s">
        <v>17</v>
      </c>
      <c r="D1" s="27" t="s">
        <v>18</v>
      </c>
      <c r="E1" s="28" t="s">
        <v>70</v>
      </c>
      <c r="F1" s="28" t="s">
        <v>71</v>
      </c>
    </row>
    <row r="2" spans="1:6" ht="16.5" x14ac:dyDescent="0.3">
      <c r="A2" s="29" t="s">
        <v>9</v>
      </c>
      <c r="B2" s="30" t="s">
        <v>75</v>
      </c>
      <c r="C2" s="29" t="s">
        <v>9</v>
      </c>
      <c r="D2" s="32"/>
      <c r="E2" s="33" t="s">
        <v>9</v>
      </c>
      <c r="F2" s="33"/>
    </row>
    <row r="3" spans="1:6" x14ac:dyDescent="0.25">
      <c r="A3" s="37" t="s">
        <v>9</v>
      </c>
      <c r="B3" s="38" t="s">
        <v>19</v>
      </c>
      <c r="C3" s="37" t="s">
        <v>9</v>
      </c>
      <c r="D3" s="40"/>
      <c r="E3" s="196"/>
      <c r="F3" s="40"/>
    </row>
    <row r="4" spans="1:6" x14ac:dyDescent="0.25">
      <c r="A4" s="42" t="s">
        <v>20</v>
      </c>
      <c r="B4" s="43" t="s">
        <v>21</v>
      </c>
      <c r="C4" s="42" t="s">
        <v>22</v>
      </c>
      <c r="D4" s="45">
        <v>2</v>
      </c>
      <c r="E4" s="208"/>
      <c r="F4" s="109">
        <f>D4*E4</f>
        <v>0</v>
      </c>
    </row>
    <row r="5" spans="1:6" x14ac:dyDescent="0.25">
      <c r="A5" s="42" t="s">
        <v>23</v>
      </c>
      <c r="B5" s="43" t="s">
        <v>24</v>
      </c>
      <c r="C5" s="42" t="s">
        <v>22</v>
      </c>
      <c r="D5" s="45">
        <v>1</v>
      </c>
      <c r="E5" s="208"/>
      <c r="F5" s="109">
        <f t="shared" ref="F5:F10" si="0">D5*E5</f>
        <v>0</v>
      </c>
    </row>
    <row r="6" spans="1:6" x14ac:dyDescent="0.25">
      <c r="A6" s="42" t="s">
        <v>25</v>
      </c>
      <c r="B6" s="43" t="s">
        <v>26</v>
      </c>
      <c r="C6" s="42" t="s">
        <v>22</v>
      </c>
      <c r="D6" s="45">
        <v>1</v>
      </c>
      <c r="E6" s="208"/>
      <c r="F6" s="109">
        <f t="shared" si="0"/>
        <v>0</v>
      </c>
    </row>
    <row r="7" spans="1:6" ht="42.75" x14ac:dyDescent="0.25">
      <c r="A7" s="37" t="s">
        <v>9</v>
      </c>
      <c r="B7" s="38" t="s">
        <v>27</v>
      </c>
      <c r="C7" s="37" t="s">
        <v>9</v>
      </c>
      <c r="D7" s="40"/>
      <c r="E7" s="209"/>
      <c r="F7" s="197"/>
    </row>
    <row r="8" spans="1:6" x14ac:dyDescent="0.25">
      <c r="A8" s="42" t="s">
        <v>28</v>
      </c>
      <c r="B8" s="43" t="s">
        <v>29</v>
      </c>
      <c r="C8" s="42" t="s">
        <v>30</v>
      </c>
      <c r="D8" s="45">
        <v>1</v>
      </c>
      <c r="E8" s="208"/>
      <c r="F8" s="109">
        <f t="shared" si="0"/>
        <v>0</v>
      </c>
    </row>
    <row r="9" spans="1:6" x14ac:dyDescent="0.25">
      <c r="A9" s="37" t="s">
        <v>9</v>
      </c>
      <c r="B9" s="38" t="s">
        <v>31</v>
      </c>
      <c r="C9" s="37" t="s">
        <v>9</v>
      </c>
      <c r="D9" s="40"/>
      <c r="E9" s="209"/>
      <c r="F9" s="197"/>
    </row>
    <row r="10" spans="1:6" x14ac:dyDescent="0.25">
      <c r="A10" s="42" t="s">
        <v>32</v>
      </c>
      <c r="B10" s="43" t="s">
        <v>33</v>
      </c>
      <c r="C10" s="42" t="s">
        <v>22</v>
      </c>
      <c r="D10" s="45">
        <v>1</v>
      </c>
      <c r="E10" s="208"/>
      <c r="F10" s="109">
        <f t="shared" si="0"/>
        <v>0</v>
      </c>
    </row>
    <row r="11" spans="1:6" x14ac:dyDescent="0.25">
      <c r="A11" s="37" t="s">
        <v>9</v>
      </c>
      <c r="B11" s="38" t="s">
        <v>34</v>
      </c>
      <c r="C11" s="37" t="s">
        <v>9</v>
      </c>
      <c r="D11" s="40"/>
      <c r="E11" s="209"/>
      <c r="F11" s="197"/>
    </row>
    <row r="12" spans="1:6" x14ac:dyDescent="0.25">
      <c r="A12" s="37" t="s">
        <v>9</v>
      </c>
      <c r="B12" s="38" t="s">
        <v>35</v>
      </c>
      <c r="C12" s="37" t="s">
        <v>9</v>
      </c>
      <c r="D12" s="40"/>
      <c r="E12" s="209"/>
      <c r="F12" s="197"/>
    </row>
    <row r="13" spans="1:6" x14ac:dyDescent="0.25">
      <c r="A13" s="37" t="s">
        <v>9</v>
      </c>
      <c r="B13" s="38" t="s">
        <v>36</v>
      </c>
      <c r="C13" s="37" t="s">
        <v>9</v>
      </c>
      <c r="D13" s="40"/>
      <c r="E13" s="209"/>
      <c r="F13" s="197"/>
    </row>
    <row r="14" spans="1:6" ht="24.75" x14ac:dyDescent="0.25">
      <c r="A14" s="42" t="s">
        <v>37</v>
      </c>
      <c r="B14" s="43" t="s">
        <v>38</v>
      </c>
      <c r="C14" s="42" t="s">
        <v>30</v>
      </c>
      <c r="D14" s="45">
        <v>1</v>
      </c>
      <c r="E14" s="208"/>
      <c r="F14" s="109">
        <f t="shared" ref="F14:F18" si="1">D14*E14</f>
        <v>0</v>
      </c>
    </row>
    <row r="15" spans="1:6" x14ac:dyDescent="0.25">
      <c r="A15" s="37" t="s">
        <v>9</v>
      </c>
      <c r="B15" s="38" t="s">
        <v>39</v>
      </c>
      <c r="C15" s="37" t="s">
        <v>9</v>
      </c>
      <c r="D15" s="40"/>
      <c r="E15" s="209"/>
      <c r="F15" s="197"/>
    </row>
    <row r="16" spans="1:6" x14ac:dyDescent="0.25">
      <c r="A16" s="42" t="s">
        <v>9</v>
      </c>
      <c r="B16" s="43" t="s">
        <v>40</v>
      </c>
      <c r="C16" s="42" t="s">
        <v>30</v>
      </c>
      <c r="D16" s="45">
        <v>2</v>
      </c>
      <c r="E16" s="208"/>
      <c r="F16" s="109">
        <f t="shared" si="1"/>
        <v>0</v>
      </c>
    </row>
    <row r="17" spans="1:6" x14ac:dyDescent="0.25">
      <c r="A17" s="42" t="s">
        <v>9</v>
      </c>
      <c r="B17" s="43" t="s">
        <v>41</v>
      </c>
      <c r="C17" s="42" t="s">
        <v>30</v>
      </c>
      <c r="D17" s="45">
        <v>2</v>
      </c>
      <c r="E17" s="208"/>
      <c r="F17" s="109">
        <f t="shared" si="1"/>
        <v>0</v>
      </c>
    </row>
    <row r="18" spans="1:6" x14ac:dyDescent="0.25">
      <c r="A18" s="42" t="s">
        <v>9</v>
      </c>
      <c r="B18" s="43" t="s">
        <v>42</v>
      </c>
      <c r="C18" s="42" t="s">
        <v>30</v>
      </c>
      <c r="D18" s="45">
        <v>1</v>
      </c>
      <c r="E18" s="208"/>
      <c r="F18" s="109">
        <f t="shared" si="1"/>
        <v>0</v>
      </c>
    </row>
    <row r="19" spans="1:6" x14ac:dyDescent="0.25">
      <c r="A19" s="42"/>
      <c r="B19" s="43" t="s">
        <v>76</v>
      </c>
      <c r="C19" s="42" t="s">
        <v>73</v>
      </c>
      <c r="D19" s="45">
        <v>1</v>
      </c>
      <c r="E19" s="208"/>
      <c r="F19" s="109">
        <f>D19*E19</f>
        <v>0</v>
      </c>
    </row>
    <row r="20" spans="1:6" x14ac:dyDescent="0.25">
      <c r="A20" s="198" t="s">
        <v>9</v>
      </c>
      <c r="B20" s="83" t="s">
        <v>72</v>
      </c>
      <c r="C20" s="84" t="s">
        <v>73</v>
      </c>
      <c r="D20" s="85">
        <v>1</v>
      </c>
      <c r="E20" s="4"/>
      <c r="F20" s="199">
        <f>D20*E20</f>
        <v>0</v>
      </c>
    </row>
    <row r="21" spans="1:6" x14ac:dyDescent="0.25">
      <c r="A21" s="55"/>
      <c r="B21" s="56" t="s">
        <v>74</v>
      </c>
      <c r="C21" s="57" t="s">
        <v>65</v>
      </c>
      <c r="D21" s="58">
        <v>12</v>
      </c>
      <c r="E21" s="5"/>
      <c r="F21" s="200">
        <f>D21*E21</f>
        <v>0</v>
      </c>
    </row>
    <row r="22" spans="1:6" ht="16.5" x14ac:dyDescent="0.3">
      <c r="A22" s="29" t="s">
        <v>9</v>
      </c>
      <c r="B22" s="30" t="s">
        <v>43</v>
      </c>
      <c r="C22" s="29" t="s">
        <v>9</v>
      </c>
      <c r="D22" s="32"/>
      <c r="E22" s="210"/>
      <c r="F22" s="201">
        <f>SUM(F3:F21)</f>
        <v>0</v>
      </c>
    </row>
    <row r="23" spans="1:6" ht="16.5" x14ac:dyDescent="0.3">
      <c r="A23" s="67"/>
      <c r="B23" s="75"/>
      <c r="C23" s="67"/>
      <c r="D23" s="77"/>
      <c r="E23" s="208"/>
    </row>
    <row r="24" spans="1:6" ht="16.5" x14ac:dyDescent="0.3">
      <c r="A24" s="29" t="s">
        <v>9</v>
      </c>
      <c r="B24" s="30" t="s">
        <v>77</v>
      </c>
      <c r="C24" s="29" t="s">
        <v>9</v>
      </c>
      <c r="D24" s="32"/>
      <c r="E24" s="210"/>
      <c r="F24" s="32"/>
    </row>
    <row r="25" spans="1:6" x14ac:dyDescent="0.25">
      <c r="A25" s="37" t="s">
        <v>9</v>
      </c>
      <c r="B25" s="38" t="s">
        <v>44</v>
      </c>
      <c r="C25" s="37" t="s">
        <v>9</v>
      </c>
      <c r="D25" s="40"/>
      <c r="E25" s="209"/>
      <c r="F25" s="40"/>
    </row>
    <row r="26" spans="1:6" x14ac:dyDescent="0.25">
      <c r="A26" s="42" t="s">
        <v>45</v>
      </c>
      <c r="B26" s="43" t="s">
        <v>46</v>
      </c>
      <c r="C26" s="42" t="s">
        <v>30</v>
      </c>
      <c r="D26" s="45">
        <v>4</v>
      </c>
      <c r="E26" s="208"/>
      <c r="F26" s="109">
        <f t="shared" ref="F26:F33" si="2">D26*E26</f>
        <v>0</v>
      </c>
    </row>
    <row r="27" spans="1:6" x14ac:dyDescent="0.25">
      <c r="A27" s="37" t="s">
        <v>9</v>
      </c>
      <c r="B27" s="38" t="s">
        <v>47</v>
      </c>
      <c r="C27" s="37" t="s">
        <v>9</v>
      </c>
      <c r="D27" s="40"/>
      <c r="E27" s="209"/>
      <c r="F27" s="40"/>
    </row>
    <row r="28" spans="1:6" ht="24.75" x14ac:dyDescent="0.25">
      <c r="A28" s="42" t="s">
        <v>45</v>
      </c>
      <c r="B28" s="43" t="s">
        <v>48</v>
      </c>
      <c r="C28" s="42" t="s">
        <v>30</v>
      </c>
      <c r="D28" s="45">
        <v>1</v>
      </c>
      <c r="E28" s="208"/>
      <c r="F28" s="109">
        <f t="shared" si="2"/>
        <v>0</v>
      </c>
    </row>
    <row r="29" spans="1:6" x14ac:dyDescent="0.25">
      <c r="A29" s="37" t="s">
        <v>9</v>
      </c>
      <c r="B29" s="38" t="s">
        <v>49</v>
      </c>
      <c r="C29" s="37" t="s">
        <v>9</v>
      </c>
      <c r="D29" s="40"/>
      <c r="E29" s="209"/>
      <c r="F29" s="40"/>
    </row>
    <row r="30" spans="1:6" ht="24.75" x14ac:dyDescent="0.25">
      <c r="A30" s="42" t="s">
        <v>50</v>
      </c>
      <c r="B30" s="43" t="s">
        <v>51</v>
      </c>
      <c r="C30" s="42" t="s">
        <v>30</v>
      </c>
      <c r="D30" s="45">
        <v>1</v>
      </c>
      <c r="E30" s="208"/>
      <c r="F30" s="109">
        <f t="shared" si="2"/>
        <v>0</v>
      </c>
    </row>
    <row r="31" spans="1:6" x14ac:dyDescent="0.25">
      <c r="A31" s="37" t="s">
        <v>9</v>
      </c>
      <c r="B31" s="37" t="s">
        <v>57</v>
      </c>
      <c r="C31" s="37" t="s">
        <v>9</v>
      </c>
      <c r="D31" s="40"/>
      <c r="E31" s="209"/>
      <c r="F31" s="40"/>
    </row>
    <row r="32" spans="1:6" x14ac:dyDescent="0.25">
      <c r="A32" s="42" t="s">
        <v>9</v>
      </c>
      <c r="B32" s="42" t="s">
        <v>58</v>
      </c>
      <c r="C32" s="42" t="s">
        <v>59</v>
      </c>
      <c r="D32" s="45">
        <v>35</v>
      </c>
      <c r="E32" s="208"/>
      <c r="F32" s="109">
        <f t="shared" si="2"/>
        <v>0</v>
      </c>
    </row>
    <row r="33" spans="1:6" x14ac:dyDescent="0.25">
      <c r="A33" s="42" t="s">
        <v>9</v>
      </c>
      <c r="B33" s="42" t="s">
        <v>60</v>
      </c>
      <c r="C33" s="42" t="s">
        <v>59</v>
      </c>
      <c r="D33" s="45">
        <v>21</v>
      </c>
      <c r="E33" s="211"/>
      <c r="F33" s="109">
        <f t="shared" si="2"/>
        <v>0</v>
      </c>
    </row>
    <row r="34" spans="1:6" x14ac:dyDescent="0.25">
      <c r="A34" s="42" t="s">
        <v>9</v>
      </c>
      <c r="B34" s="42" t="s">
        <v>61</v>
      </c>
      <c r="C34" s="42" t="s">
        <v>73</v>
      </c>
      <c r="D34" s="45">
        <v>1</v>
      </c>
      <c r="E34" s="208"/>
      <c r="F34" s="109">
        <f>D34*E34</f>
        <v>0</v>
      </c>
    </row>
    <row r="35" spans="1:6" x14ac:dyDescent="0.25">
      <c r="A35" s="55"/>
      <c r="B35" s="56" t="s">
        <v>82</v>
      </c>
      <c r="C35" s="57" t="s">
        <v>65</v>
      </c>
      <c r="D35" s="58">
        <v>24</v>
      </c>
      <c r="E35" s="5"/>
      <c r="F35" s="200">
        <f>D35*E35</f>
        <v>0</v>
      </c>
    </row>
    <row r="36" spans="1:6" ht="16.5" x14ac:dyDescent="0.3">
      <c r="A36" s="29" t="s">
        <v>9</v>
      </c>
      <c r="B36" s="30" t="s">
        <v>52</v>
      </c>
      <c r="C36" s="29" t="s">
        <v>9</v>
      </c>
      <c r="D36" s="32"/>
      <c r="E36" s="210"/>
      <c r="F36" s="201">
        <f>SUM(F26:F35)</f>
        <v>0</v>
      </c>
    </row>
    <row r="37" spans="1:6" ht="16.5" x14ac:dyDescent="0.3">
      <c r="A37" s="29" t="s">
        <v>9</v>
      </c>
      <c r="B37" s="30" t="s">
        <v>62</v>
      </c>
      <c r="C37" s="29" t="s">
        <v>9</v>
      </c>
      <c r="D37" s="202"/>
      <c r="E37" s="212"/>
      <c r="F37" s="202"/>
    </row>
    <row r="38" spans="1:6" x14ac:dyDescent="0.25">
      <c r="A38" s="37" t="s">
        <v>9</v>
      </c>
      <c r="B38" s="38" t="s">
        <v>63</v>
      </c>
      <c r="C38" s="37" t="s">
        <v>9</v>
      </c>
      <c r="D38" s="203"/>
      <c r="E38" s="213"/>
      <c r="F38" s="203"/>
    </row>
    <row r="39" spans="1:6" s="205" customFormat="1" ht="12" x14ac:dyDescent="0.2">
      <c r="A39" s="204" t="s">
        <v>9</v>
      </c>
      <c r="B39" s="83" t="s">
        <v>64</v>
      </c>
      <c r="C39" s="84" t="s">
        <v>73</v>
      </c>
      <c r="D39" s="85">
        <v>1</v>
      </c>
      <c r="E39" s="4"/>
      <c r="F39" s="199">
        <f>D39*E39</f>
        <v>0</v>
      </c>
    </row>
    <row r="40" spans="1:6" x14ac:dyDescent="0.25">
      <c r="A40" s="37" t="s">
        <v>9</v>
      </c>
      <c r="B40" s="38" t="s">
        <v>66</v>
      </c>
      <c r="C40" s="37" t="s">
        <v>9</v>
      </c>
      <c r="D40" s="203"/>
      <c r="E40" s="213"/>
      <c r="F40" s="203"/>
    </row>
    <row r="41" spans="1:6" x14ac:dyDescent="0.25">
      <c r="A41" s="42" t="s">
        <v>9</v>
      </c>
      <c r="B41" s="43" t="s">
        <v>67</v>
      </c>
      <c r="C41" s="42" t="s">
        <v>65</v>
      </c>
      <c r="D41" s="45">
        <v>2</v>
      </c>
      <c r="E41" s="6"/>
      <c r="F41" s="46">
        <f>D41*E41</f>
        <v>0</v>
      </c>
    </row>
    <row r="42" spans="1:6" x14ac:dyDescent="0.25">
      <c r="A42" s="37" t="s">
        <v>9</v>
      </c>
      <c r="B42" s="38" t="s">
        <v>68</v>
      </c>
      <c r="C42" s="37" t="s">
        <v>9</v>
      </c>
      <c r="D42" s="203"/>
      <c r="E42" s="213"/>
      <c r="F42" s="203"/>
    </row>
    <row r="43" spans="1:6" x14ac:dyDescent="0.25">
      <c r="A43" s="42" t="s">
        <v>9</v>
      </c>
      <c r="B43" s="43" t="s">
        <v>80</v>
      </c>
      <c r="C43" s="42" t="s">
        <v>65</v>
      </c>
      <c r="D43" s="45">
        <v>2</v>
      </c>
      <c r="E43" s="6"/>
      <c r="F43" s="46">
        <f>D43*E43</f>
        <v>0</v>
      </c>
    </row>
    <row r="44" spans="1:6" x14ac:dyDescent="0.25">
      <c r="A44" s="42"/>
      <c r="B44" s="43" t="s">
        <v>81</v>
      </c>
      <c r="C44" s="44" t="s">
        <v>73</v>
      </c>
      <c r="D44" s="45">
        <v>1</v>
      </c>
      <c r="E44" s="6"/>
      <c r="F44" s="46">
        <f t="shared" ref="F44" si="3">D44*E44</f>
        <v>0</v>
      </c>
    </row>
    <row r="45" spans="1:6" x14ac:dyDescent="0.25">
      <c r="A45" s="42"/>
      <c r="B45" s="43" t="s">
        <v>78</v>
      </c>
      <c r="C45" s="42" t="s">
        <v>73</v>
      </c>
      <c r="D45" s="45">
        <v>1</v>
      </c>
      <c r="E45" s="208"/>
      <c r="F45" s="109">
        <f>D45*E45</f>
        <v>0</v>
      </c>
    </row>
    <row r="46" spans="1:6" ht="16.5" x14ac:dyDescent="0.3">
      <c r="A46" s="29" t="s">
        <v>9</v>
      </c>
      <c r="B46" s="30" t="s">
        <v>69</v>
      </c>
      <c r="C46" s="29" t="s">
        <v>9</v>
      </c>
      <c r="D46" s="202"/>
      <c r="E46" s="202"/>
      <c r="F46" s="206">
        <f>SUM(F38:F45)</f>
        <v>0</v>
      </c>
    </row>
    <row r="49" spans="2:6" ht="23.25" x14ac:dyDescent="0.35">
      <c r="B49" s="112" t="s">
        <v>79</v>
      </c>
      <c r="C49" s="113"/>
      <c r="D49" s="114"/>
      <c r="E49" s="115"/>
      <c r="F49" s="207">
        <f>F46+F36+F22</f>
        <v>0</v>
      </c>
    </row>
  </sheetData>
  <sheetProtection algorithmName="SHA-512" hashValue="6a0BZMFL4+upBHWoWDcgX4p8w2wd3Z/A7kbu6f4obykXigXfVC7Ytwt4ozZcNWw2QCm1+qGUcU+O0TVEK9i9Dg==" saltValue="0Q8qXTlKOdei3NdkPHs+LA==" spinCount="100000" sheet="1" objects="1" scenarios="1"/>
  <pageMargins left="0.7" right="0.7" top="0.78740157499999996" bottom="0.78740157499999996" header="0.3" footer="0.3"/>
  <pageSetup paperSize="9" scale="76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7337-946A-4EB2-A6C2-70C89C2FF949}">
  <dimension ref="A1:D42"/>
  <sheetViews>
    <sheetView view="pageBreakPreview" zoomScale="115" zoomScaleNormal="100" zoomScaleSheetLayoutView="115" workbookViewId="0">
      <selection activeCell="I19" sqref="I19"/>
    </sheetView>
  </sheetViews>
  <sheetFormatPr defaultRowHeight="15" x14ac:dyDescent="0.25"/>
  <cols>
    <col min="1" max="1" width="13.7109375" style="1" customWidth="1"/>
    <col min="2" max="2" width="53.140625" style="1" customWidth="1"/>
  </cols>
  <sheetData>
    <row r="1" spans="1:4" ht="16.5" x14ac:dyDescent="0.3">
      <c r="A1" s="231" t="s">
        <v>1</v>
      </c>
      <c r="B1" s="232"/>
      <c r="C1" s="232"/>
      <c r="D1" s="232"/>
    </row>
    <row r="2" spans="1:4" ht="28.5" x14ac:dyDescent="0.25">
      <c r="A2" s="3" t="s">
        <v>2</v>
      </c>
      <c r="B2" s="2" t="s">
        <v>56</v>
      </c>
      <c r="C2" s="3" t="s">
        <v>6</v>
      </c>
      <c r="D2" s="3" t="s">
        <v>55</v>
      </c>
    </row>
    <row r="3" spans="1:4" ht="28.5" x14ac:dyDescent="0.25">
      <c r="A3" s="3" t="s">
        <v>3</v>
      </c>
      <c r="B3" s="2" t="s">
        <v>235</v>
      </c>
      <c r="C3" s="3" t="s">
        <v>7</v>
      </c>
      <c r="D3" s="3" t="s">
        <v>54</v>
      </c>
    </row>
    <row r="4" spans="1:4" x14ac:dyDescent="0.25">
      <c r="A4" s="3" t="s">
        <v>4</v>
      </c>
      <c r="B4" s="3" t="s">
        <v>5</v>
      </c>
      <c r="C4" s="3" t="s">
        <v>8</v>
      </c>
      <c r="D4" s="3" t="s">
        <v>9</v>
      </c>
    </row>
    <row r="5" spans="1:4" x14ac:dyDescent="0.25">
      <c r="A5" s="3" t="s">
        <v>15</v>
      </c>
      <c r="B5" s="3" t="s">
        <v>9</v>
      </c>
      <c r="C5" s="3" t="s">
        <v>9</v>
      </c>
      <c r="D5" s="3" t="s">
        <v>9</v>
      </c>
    </row>
    <row r="40" spans="1:4" x14ac:dyDescent="0.25">
      <c r="A40" s="3" t="s">
        <v>10</v>
      </c>
      <c r="B40" s="3" t="s">
        <v>11</v>
      </c>
      <c r="C40" s="3" t="s">
        <v>9</v>
      </c>
      <c r="D40" s="3" t="s">
        <v>9</v>
      </c>
    </row>
    <row r="41" spans="1:4" x14ac:dyDescent="0.25">
      <c r="A41" s="3" t="s">
        <v>12</v>
      </c>
      <c r="B41" s="3" t="s">
        <v>13</v>
      </c>
      <c r="C41" s="3" t="s">
        <v>9</v>
      </c>
      <c r="D41" s="3" t="s">
        <v>9</v>
      </c>
    </row>
    <row r="42" spans="1:4" x14ac:dyDescent="0.25">
      <c r="A42" s="3" t="s">
        <v>14</v>
      </c>
      <c r="B42" s="3" t="s">
        <v>236</v>
      </c>
      <c r="C42" s="3" t="s">
        <v>9</v>
      </c>
      <c r="D42" s="3" t="s">
        <v>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35AA-100F-4E92-A30F-E9320E06AC80}">
  <dimension ref="A1:F154"/>
  <sheetViews>
    <sheetView view="pageBreakPreview" zoomScale="130" zoomScaleNormal="100" zoomScaleSheetLayoutView="130" workbookViewId="0">
      <selection activeCell="D150" sqref="D150"/>
    </sheetView>
  </sheetViews>
  <sheetFormatPr defaultColWidth="8.85546875" defaultRowHeight="15" x14ac:dyDescent="0.25"/>
  <cols>
    <col min="1" max="1" width="13.5703125" style="1" bestFit="1" customWidth="1"/>
    <col min="2" max="2" width="63.28515625" style="102" customWidth="1"/>
    <col min="3" max="3" width="7.7109375" style="103" customWidth="1"/>
    <col min="4" max="4" width="7.28515625" style="104" customWidth="1"/>
    <col min="5" max="5" width="12.28515625" style="105" customWidth="1"/>
    <col min="6" max="6" width="24.28515625" style="105" customWidth="1"/>
  </cols>
  <sheetData>
    <row r="1" spans="1:6" x14ac:dyDescent="0.25">
      <c r="A1" s="24" t="s">
        <v>16</v>
      </c>
      <c r="B1" s="25" t="s">
        <v>0</v>
      </c>
      <c r="C1" s="26" t="s">
        <v>17</v>
      </c>
      <c r="D1" s="27" t="s">
        <v>18</v>
      </c>
      <c r="E1" s="28" t="s">
        <v>70</v>
      </c>
      <c r="F1" s="28" t="s">
        <v>71</v>
      </c>
    </row>
    <row r="2" spans="1:6" ht="49.5" x14ac:dyDescent="0.3">
      <c r="A2" s="29" t="s">
        <v>9</v>
      </c>
      <c r="B2" s="30" t="s">
        <v>83</v>
      </c>
      <c r="C2" s="31" t="s">
        <v>9</v>
      </c>
      <c r="D2" s="32"/>
      <c r="E2" s="33" t="s">
        <v>9</v>
      </c>
      <c r="F2" s="33"/>
    </row>
    <row r="3" spans="1:6" x14ac:dyDescent="0.25">
      <c r="A3" s="34" t="s">
        <v>9</v>
      </c>
      <c r="B3" s="35" t="s">
        <v>84</v>
      </c>
      <c r="C3" s="233" t="s">
        <v>85</v>
      </c>
      <c r="D3" s="234"/>
      <c r="E3" s="235"/>
      <c r="F3" s="36" t="s">
        <v>86</v>
      </c>
    </row>
    <row r="4" spans="1:6" hidden="1" x14ac:dyDescent="0.25">
      <c r="A4" s="37" t="s">
        <v>9</v>
      </c>
      <c r="B4" s="38" t="s">
        <v>87</v>
      </c>
      <c r="C4" s="39" t="s">
        <v>9</v>
      </c>
      <c r="D4" s="40"/>
      <c r="E4" s="41" t="s">
        <v>9</v>
      </c>
      <c r="F4" s="41"/>
    </row>
    <row r="5" spans="1:6" ht="24.75" hidden="1" x14ac:dyDescent="0.25">
      <c r="A5" s="42" t="s">
        <v>88</v>
      </c>
      <c r="B5" s="43" t="s">
        <v>89</v>
      </c>
      <c r="C5" s="44" t="s">
        <v>30</v>
      </c>
      <c r="D5" s="45">
        <v>1</v>
      </c>
      <c r="E5" s="46"/>
      <c r="F5" s="47"/>
    </row>
    <row r="6" spans="1:6" hidden="1" x14ac:dyDescent="0.25">
      <c r="A6" s="42" t="s">
        <v>90</v>
      </c>
      <c r="B6" s="43" t="s">
        <v>91</v>
      </c>
      <c r="C6" s="44" t="s">
        <v>30</v>
      </c>
      <c r="D6" s="45">
        <v>1</v>
      </c>
      <c r="E6" s="46"/>
      <c r="F6" s="47"/>
    </row>
    <row r="7" spans="1:6" hidden="1" x14ac:dyDescent="0.25">
      <c r="A7" s="37" t="s">
        <v>9</v>
      </c>
      <c r="B7" s="38" t="s">
        <v>92</v>
      </c>
      <c r="C7" s="39" t="s">
        <v>9</v>
      </c>
      <c r="D7" s="40"/>
      <c r="E7" s="48"/>
      <c r="F7" s="48"/>
    </row>
    <row r="8" spans="1:6" ht="22.9" hidden="1" customHeight="1" x14ac:dyDescent="0.25">
      <c r="A8" s="42" t="s">
        <v>93</v>
      </c>
      <c r="B8" s="43" t="s">
        <v>94</v>
      </c>
      <c r="C8" s="44" t="s">
        <v>30</v>
      </c>
      <c r="D8" s="45">
        <v>1</v>
      </c>
      <c r="E8" s="46"/>
      <c r="F8" s="47"/>
    </row>
    <row r="9" spans="1:6" ht="24.75" hidden="1" x14ac:dyDescent="0.25">
      <c r="A9" s="42" t="s">
        <v>93</v>
      </c>
      <c r="B9" s="43" t="s">
        <v>95</v>
      </c>
      <c r="C9" s="44" t="s">
        <v>30</v>
      </c>
      <c r="D9" s="45">
        <v>1</v>
      </c>
      <c r="E9" s="46"/>
      <c r="F9" s="47"/>
    </row>
    <row r="10" spans="1:6" hidden="1" x14ac:dyDescent="0.25">
      <c r="A10" s="37" t="s">
        <v>9</v>
      </c>
      <c r="B10" s="38" t="s">
        <v>96</v>
      </c>
      <c r="C10" s="39" t="s">
        <v>9</v>
      </c>
      <c r="D10" s="40"/>
      <c r="E10" s="48"/>
      <c r="F10" s="48"/>
    </row>
    <row r="11" spans="1:6" hidden="1" x14ac:dyDescent="0.25">
      <c r="A11" s="42" t="s">
        <v>97</v>
      </c>
      <c r="B11" s="43" t="s">
        <v>98</v>
      </c>
      <c r="C11" s="44" t="s">
        <v>30</v>
      </c>
      <c r="D11" s="45">
        <v>1</v>
      </c>
      <c r="E11" s="46"/>
      <c r="F11" s="47"/>
    </row>
    <row r="12" spans="1:6" hidden="1" x14ac:dyDescent="0.25">
      <c r="A12" s="37" t="s">
        <v>9</v>
      </c>
      <c r="B12" s="38" t="s">
        <v>19</v>
      </c>
      <c r="C12" s="39" t="s">
        <v>9</v>
      </c>
      <c r="D12" s="40"/>
      <c r="E12" s="48"/>
      <c r="F12" s="48"/>
    </row>
    <row r="13" spans="1:6" hidden="1" x14ac:dyDescent="0.25">
      <c r="A13" s="42" t="s">
        <v>99</v>
      </c>
      <c r="B13" s="43" t="s">
        <v>24</v>
      </c>
      <c r="C13" s="44" t="s">
        <v>22</v>
      </c>
      <c r="D13" s="45">
        <v>10</v>
      </c>
      <c r="E13" s="46"/>
      <c r="F13" s="47"/>
    </row>
    <row r="14" spans="1:6" hidden="1" x14ac:dyDescent="0.25">
      <c r="A14" s="42" t="s">
        <v>100</v>
      </c>
      <c r="B14" s="43" t="s">
        <v>101</v>
      </c>
      <c r="C14" s="44" t="s">
        <v>22</v>
      </c>
      <c r="D14" s="45">
        <v>1</v>
      </c>
      <c r="E14" s="46"/>
      <c r="F14" s="47"/>
    </row>
    <row r="15" spans="1:6" hidden="1" x14ac:dyDescent="0.25">
      <c r="A15" s="37" t="s">
        <v>9</v>
      </c>
      <c r="B15" s="38" t="s">
        <v>102</v>
      </c>
      <c r="C15" s="39" t="s">
        <v>9</v>
      </c>
      <c r="D15" s="40"/>
      <c r="E15" s="48"/>
      <c r="F15" s="48"/>
    </row>
    <row r="16" spans="1:6" hidden="1" x14ac:dyDescent="0.25">
      <c r="A16" s="42" t="s">
        <v>103</v>
      </c>
      <c r="B16" s="43" t="s">
        <v>104</v>
      </c>
      <c r="C16" s="44" t="s">
        <v>30</v>
      </c>
      <c r="D16" s="45">
        <v>2</v>
      </c>
      <c r="E16" s="46"/>
      <c r="F16" s="47"/>
    </row>
    <row r="17" spans="1:6" hidden="1" x14ac:dyDescent="0.25">
      <c r="A17" s="42" t="s">
        <v>105</v>
      </c>
      <c r="B17" s="43" t="s">
        <v>106</v>
      </c>
      <c r="C17" s="44" t="s">
        <v>30</v>
      </c>
      <c r="D17" s="45">
        <v>2</v>
      </c>
      <c r="E17" s="46"/>
      <c r="F17" s="47"/>
    </row>
    <row r="18" spans="1:6" hidden="1" x14ac:dyDescent="0.25">
      <c r="A18" s="42" t="s">
        <v>107</v>
      </c>
      <c r="B18" s="43" t="s">
        <v>108</v>
      </c>
      <c r="C18" s="44" t="s">
        <v>30</v>
      </c>
      <c r="D18" s="45">
        <v>1</v>
      </c>
      <c r="E18" s="46"/>
      <c r="F18" s="47"/>
    </row>
    <row r="19" spans="1:6" hidden="1" x14ac:dyDescent="0.25">
      <c r="A19" s="42" t="s">
        <v>109</v>
      </c>
      <c r="B19" s="43" t="s">
        <v>110</v>
      </c>
      <c r="C19" s="44" t="s">
        <v>30</v>
      </c>
      <c r="D19" s="45">
        <v>3</v>
      </c>
      <c r="E19" s="46"/>
      <c r="F19" s="47"/>
    </row>
    <row r="20" spans="1:6" ht="42.75" hidden="1" x14ac:dyDescent="0.25">
      <c r="A20" s="37" t="s">
        <v>9</v>
      </c>
      <c r="B20" s="38" t="s">
        <v>111</v>
      </c>
      <c r="C20" s="39" t="s">
        <v>9</v>
      </c>
      <c r="D20" s="40"/>
      <c r="E20" s="48"/>
      <c r="F20" s="48"/>
    </row>
    <row r="21" spans="1:6" hidden="1" x14ac:dyDescent="0.25">
      <c r="A21" s="42" t="s">
        <v>112</v>
      </c>
      <c r="B21" s="43" t="s">
        <v>113</v>
      </c>
      <c r="C21" s="44" t="s">
        <v>30</v>
      </c>
      <c r="D21" s="45">
        <v>1</v>
      </c>
      <c r="E21" s="46"/>
      <c r="F21" s="47"/>
    </row>
    <row r="22" spans="1:6" hidden="1" x14ac:dyDescent="0.25">
      <c r="A22" s="42" t="s">
        <v>114</v>
      </c>
      <c r="B22" s="43" t="s">
        <v>115</v>
      </c>
      <c r="C22" s="44" t="s">
        <v>30</v>
      </c>
      <c r="D22" s="45">
        <v>1</v>
      </c>
      <c r="E22" s="46"/>
      <c r="F22" s="47"/>
    </row>
    <row r="23" spans="1:6" hidden="1" x14ac:dyDescent="0.25">
      <c r="A23" s="37" t="s">
        <v>9</v>
      </c>
      <c r="B23" s="38" t="s">
        <v>116</v>
      </c>
      <c r="C23" s="39" t="s">
        <v>9</v>
      </c>
      <c r="D23" s="40"/>
      <c r="E23" s="48"/>
      <c r="F23" s="48"/>
    </row>
    <row r="24" spans="1:6" ht="24.75" hidden="1" x14ac:dyDescent="0.25">
      <c r="A24" s="42" t="s">
        <v>117</v>
      </c>
      <c r="B24" s="43" t="s">
        <v>118</v>
      </c>
      <c r="C24" s="44" t="s">
        <v>30</v>
      </c>
      <c r="D24" s="45">
        <v>1</v>
      </c>
      <c r="E24" s="46"/>
      <c r="F24" s="47"/>
    </row>
    <row r="25" spans="1:6" hidden="1" x14ac:dyDescent="0.25">
      <c r="A25" s="37" t="s">
        <v>9</v>
      </c>
      <c r="B25" s="38" t="s">
        <v>119</v>
      </c>
      <c r="C25" s="39" t="s">
        <v>9</v>
      </c>
      <c r="D25" s="40"/>
      <c r="E25" s="48"/>
      <c r="F25" s="48"/>
    </row>
    <row r="26" spans="1:6" hidden="1" x14ac:dyDescent="0.25">
      <c r="A26" s="42" t="s">
        <v>120</v>
      </c>
      <c r="B26" s="43" t="s">
        <v>121</v>
      </c>
      <c r="C26" s="44" t="s">
        <v>30</v>
      </c>
      <c r="D26" s="45">
        <v>1</v>
      </c>
      <c r="E26" s="46"/>
      <c r="F26" s="47"/>
    </row>
    <row r="27" spans="1:6" hidden="1" x14ac:dyDescent="0.25">
      <c r="A27" s="42" t="s">
        <v>122</v>
      </c>
      <c r="B27" s="43" t="s">
        <v>123</v>
      </c>
      <c r="C27" s="44" t="s">
        <v>30</v>
      </c>
      <c r="D27" s="45">
        <v>1</v>
      </c>
      <c r="E27" s="46"/>
      <c r="F27" s="47"/>
    </row>
    <row r="28" spans="1:6" ht="24.75" hidden="1" x14ac:dyDescent="0.25">
      <c r="A28" s="42" t="s">
        <v>120</v>
      </c>
      <c r="B28" s="43" t="s">
        <v>124</v>
      </c>
      <c r="C28" s="44" t="s">
        <v>30</v>
      </c>
      <c r="D28" s="45">
        <v>1</v>
      </c>
      <c r="E28" s="46"/>
      <c r="F28" s="47"/>
    </row>
    <row r="29" spans="1:6" ht="24.75" hidden="1" x14ac:dyDescent="0.25">
      <c r="A29" s="42" t="s">
        <v>122</v>
      </c>
      <c r="B29" s="43" t="s">
        <v>125</v>
      </c>
      <c r="C29" s="44" t="s">
        <v>30</v>
      </c>
      <c r="D29" s="45">
        <v>1</v>
      </c>
      <c r="E29" s="46"/>
      <c r="F29" s="47"/>
    </row>
    <row r="30" spans="1:6" hidden="1" x14ac:dyDescent="0.25">
      <c r="A30" s="42" t="s">
        <v>126</v>
      </c>
      <c r="B30" s="43" t="s">
        <v>127</v>
      </c>
      <c r="C30" s="44" t="s">
        <v>30</v>
      </c>
      <c r="D30" s="45">
        <v>2</v>
      </c>
      <c r="E30" s="46"/>
      <c r="F30" s="47"/>
    </row>
    <row r="31" spans="1:6" hidden="1" x14ac:dyDescent="0.25">
      <c r="A31" s="37" t="s">
        <v>9</v>
      </c>
      <c r="B31" s="38" t="s">
        <v>128</v>
      </c>
      <c r="C31" s="39" t="s">
        <v>9</v>
      </c>
      <c r="D31" s="40"/>
      <c r="E31" s="48"/>
      <c r="F31" s="48"/>
    </row>
    <row r="32" spans="1:6" hidden="1" x14ac:dyDescent="0.25">
      <c r="A32" s="42" t="s">
        <v>129</v>
      </c>
      <c r="B32" s="43" t="s">
        <v>130</v>
      </c>
      <c r="C32" s="44" t="s">
        <v>30</v>
      </c>
      <c r="D32" s="45">
        <v>2</v>
      </c>
      <c r="E32" s="46"/>
      <c r="F32" s="47"/>
    </row>
    <row r="33" spans="1:6" hidden="1" x14ac:dyDescent="0.25">
      <c r="A33" s="37" t="s">
        <v>9</v>
      </c>
      <c r="B33" s="38" t="s">
        <v>131</v>
      </c>
      <c r="C33" s="39" t="s">
        <v>9</v>
      </c>
      <c r="D33" s="40"/>
      <c r="E33" s="48"/>
      <c r="F33" s="48"/>
    </row>
    <row r="34" spans="1:6" hidden="1" x14ac:dyDescent="0.25">
      <c r="A34" s="42" t="s">
        <v>129</v>
      </c>
      <c r="B34" s="43" t="s">
        <v>132</v>
      </c>
      <c r="C34" s="44" t="s">
        <v>30</v>
      </c>
      <c r="D34" s="45">
        <v>2</v>
      </c>
      <c r="E34" s="46"/>
      <c r="F34" s="47"/>
    </row>
    <row r="35" spans="1:6" hidden="1" x14ac:dyDescent="0.25">
      <c r="A35" s="37" t="s">
        <v>9</v>
      </c>
      <c r="B35" s="38" t="s">
        <v>133</v>
      </c>
      <c r="C35" s="39" t="s">
        <v>9</v>
      </c>
      <c r="D35" s="40"/>
      <c r="E35" s="48"/>
      <c r="F35" s="48"/>
    </row>
    <row r="36" spans="1:6" hidden="1" x14ac:dyDescent="0.25">
      <c r="A36" s="42" t="s">
        <v>134</v>
      </c>
      <c r="B36" s="43" t="s">
        <v>135</v>
      </c>
      <c r="C36" s="44" t="s">
        <v>22</v>
      </c>
      <c r="D36" s="45">
        <v>4</v>
      </c>
      <c r="E36" s="46"/>
      <c r="F36" s="47"/>
    </row>
    <row r="37" spans="1:6" hidden="1" x14ac:dyDescent="0.25">
      <c r="A37" s="37" t="s">
        <v>9</v>
      </c>
      <c r="B37" s="38" t="s">
        <v>136</v>
      </c>
      <c r="C37" s="39" t="s">
        <v>9</v>
      </c>
      <c r="D37" s="40"/>
      <c r="E37" s="48"/>
      <c r="F37" s="48"/>
    </row>
    <row r="38" spans="1:6" hidden="1" x14ac:dyDescent="0.25">
      <c r="A38" s="42" t="s">
        <v>137</v>
      </c>
      <c r="B38" s="43" t="s">
        <v>138</v>
      </c>
      <c r="C38" s="44" t="s">
        <v>30</v>
      </c>
      <c r="D38" s="45">
        <v>4</v>
      </c>
      <c r="E38" s="46"/>
      <c r="F38" s="47"/>
    </row>
    <row r="39" spans="1:6" hidden="1" x14ac:dyDescent="0.25">
      <c r="A39" s="42" t="s">
        <v>139</v>
      </c>
      <c r="B39" s="43" t="s">
        <v>140</v>
      </c>
      <c r="C39" s="44" t="s">
        <v>30</v>
      </c>
      <c r="D39" s="45">
        <v>1</v>
      </c>
      <c r="E39" s="46"/>
      <c r="F39" s="47"/>
    </row>
    <row r="40" spans="1:6" hidden="1" x14ac:dyDescent="0.25">
      <c r="A40" s="42" t="s">
        <v>141</v>
      </c>
      <c r="B40" s="43" t="s">
        <v>142</v>
      </c>
      <c r="C40" s="44" t="s">
        <v>30</v>
      </c>
      <c r="D40" s="45">
        <v>1</v>
      </c>
      <c r="E40" s="46"/>
      <c r="F40" s="47"/>
    </row>
    <row r="41" spans="1:6" hidden="1" x14ac:dyDescent="0.25">
      <c r="A41" s="37" t="s">
        <v>9</v>
      </c>
      <c r="B41" s="38" t="s">
        <v>143</v>
      </c>
      <c r="C41" s="39" t="s">
        <v>9</v>
      </c>
      <c r="D41" s="40"/>
      <c r="E41" s="48"/>
      <c r="F41" s="48"/>
    </row>
    <row r="42" spans="1:6" hidden="1" x14ac:dyDescent="0.25">
      <c r="A42" s="42" t="s">
        <v>144</v>
      </c>
      <c r="B42" s="43" t="s">
        <v>145</v>
      </c>
      <c r="C42" s="44" t="s">
        <v>30</v>
      </c>
      <c r="D42" s="45">
        <v>1</v>
      </c>
      <c r="E42" s="46"/>
      <c r="F42" s="47"/>
    </row>
    <row r="43" spans="1:6" hidden="1" x14ac:dyDescent="0.25">
      <c r="A43" s="37" t="s">
        <v>9</v>
      </c>
      <c r="B43" s="38" t="s">
        <v>146</v>
      </c>
      <c r="C43" s="39" t="s">
        <v>9</v>
      </c>
      <c r="D43" s="40"/>
      <c r="E43" s="48"/>
      <c r="F43" s="48"/>
    </row>
    <row r="44" spans="1:6" hidden="1" x14ac:dyDescent="0.25">
      <c r="A44" s="42" t="s">
        <v>147</v>
      </c>
      <c r="B44" s="43" t="s">
        <v>148</v>
      </c>
      <c r="C44" s="44" t="s">
        <v>30</v>
      </c>
      <c r="D44" s="45">
        <v>60</v>
      </c>
      <c r="E44" s="46"/>
      <c r="F44" s="47"/>
    </row>
    <row r="45" spans="1:6" hidden="1" x14ac:dyDescent="0.25">
      <c r="A45" s="37" t="s">
        <v>9</v>
      </c>
      <c r="B45" s="38" t="s">
        <v>31</v>
      </c>
      <c r="C45" s="39" t="s">
        <v>9</v>
      </c>
      <c r="D45" s="40"/>
      <c r="E45" s="48"/>
      <c r="F45" s="48"/>
    </row>
    <row r="46" spans="1:6" hidden="1" x14ac:dyDescent="0.25">
      <c r="A46" s="42" t="s">
        <v>149</v>
      </c>
      <c r="B46" s="43" t="s">
        <v>150</v>
      </c>
      <c r="C46" s="44" t="s">
        <v>22</v>
      </c>
      <c r="D46" s="45">
        <v>2</v>
      </c>
      <c r="E46" s="46"/>
      <c r="F46" s="47"/>
    </row>
    <row r="47" spans="1:6" hidden="1" x14ac:dyDescent="0.25">
      <c r="A47" s="37" t="s">
        <v>9</v>
      </c>
      <c r="B47" s="38" t="s">
        <v>151</v>
      </c>
      <c r="C47" s="39" t="s">
        <v>9</v>
      </c>
      <c r="D47" s="40"/>
      <c r="E47" s="48"/>
      <c r="F47" s="48"/>
    </row>
    <row r="48" spans="1:6" hidden="1" x14ac:dyDescent="0.25">
      <c r="A48" s="42" t="s">
        <v>32</v>
      </c>
      <c r="B48" s="43" t="s">
        <v>33</v>
      </c>
      <c r="C48" s="44" t="s">
        <v>22</v>
      </c>
      <c r="D48" s="45">
        <v>1</v>
      </c>
      <c r="E48" s="46"/>
      <c r="F48" s="47"/>
    </row>
    <row r="49" spans="1:6" hidden="1" x14ac:dyDescent="0.25">
      <c r="A49" s="42" t="s">
        <v>32</v>
      </c>
      <c r="B49" s="43" t="s">
        <v>152</v>
      </c>
      <c r="C49" s="44" t="s">
        <v>22</v>
      </c>
      <c r="D49" s="45">
        <v>1</v>
      </c>
      <c r="E49" s="46"/>
      <c r="F49" s="47"/>
    </row>
    <row r="50" spans="1:6" hidden="1" x14ac:dyDescent="0.25">
      <c r="A50" s="49" t="s">
        <v>9</v>
      </c>
      <c r="B50" s="50" t="s">
        <v>72</v>
      </c>
      <c r="C50" s="51" t="s">
        <v>73</v>
      </c>
      <c r="D50" s="52">
        <v>1</v>
      </c>
      <c r="E50" s="53"/>
      <c r="F50" s="54"/>
    </row>
    <row r="51" spans="1:6" hidden="1" x14ac:dyDescent="0.25">
      <c r="A51" s="55"/>
      <c r="B51" s="56" t="s">
        <v>74</v>
      </c>
      <c r="C51" s="57" t="s">
        <v>65</v>
      </c>
      <c r="D51" s="58">
        <v>45</v>
      </c>
      <c r="E51" s="59"/>
      <c r="F51" s="60"/>
    </row>
    <row r="52" spans="1:6" hidden="1" x14ac:dyDescent="0.25">
      <c r="A52" s="42"/>
      <c r="B52" s="43"/>
      <c r="C52" s="44"/>
      <c r="D52" s="45"/>
      <c r="E52" s="46"/>
      <c r="F52" s="47"/>
    </row>
    <row r="53" spans="1:6" ht="16.5" hidden="1" x14ac:dyDescent="0.3">
      <c r="A53" s="61" t="s">
        <v>9</v>
      </c>
      <c r="B53" s="62" t="s">
        <v>153</v>
      </c>
      <c r="C53" s="63" t="s">
        <v>9</v>
      </c>
      <c r="D53" s="64"/>
      <c r="E53" s="65"/>
      <c r="F53" s="66"/>
    </row>
    <row r="54" spans="1:6" ht="16.5" x14ac:dyDescent="0.3">
      <c r="A54" s="67"/>
      <c r="B54" s="68"/>
      <c r="C54" s="69"/>
      <c r="D54" s="70"/>
      <c r="E54" s="71"/>
      <c r="F54" s="72"/>
    </row>
    <row r="55" spans="1:6" x14ac:dyDescent="0.25">
      <c r="A55" s="34" t="s">
        <v>9</v>
      </c>
      <c r="B55" s="35" t="s">
        <v>154</v>
      </c>
      <c r="C55" s="233" t="s">
        <v>85</v>
      </c>
      <c r="D55" s="234"/>
      <c r="E55" s="235"/>
      <c r="F55" s="36" t="s">
        <v>86</v>
      </c>
    </row>
    <row r="56" spans="1:6" hidden="1" x14ac:dyDescent="0.25">
      <c r="A56" s="37" t="s">
        <v>9</v>
      </c>
      <c r="B56" s="38" t="s">
        <v>155</v>
      </c>
      <c r="C56" s="39" t="s">
        <v>9</v>
      </c>
      <c r="D56" s="40"/>
      <c r="E56" s="48"/>
      <c r="F56" s="48"/>
    </row>
    <row r="57" spans="1:6" hidden="1" x14ac:dyDescent="0.25">
      <c r="A57" s="42" t="s">
        <v>156</v>
      </c>
      <c r="B57" s="43" t="s">
        <v>157</v>
      </c>
      <c r="C57" s="44" t="s">
        <v>30</v>
      </c>
      <c r="D57" s="45"/>
      <c r="E57" s="46"/>
      <c r="F57" s="47"/>
    </row>
    <row r="58" spans="1:6" hidden="1" x14ac:dyDescent="0.25">
      <c r="A58" s="37" t="s">
        <v>9</v>
      </c>
      <c r="B58" s="38" t="s">
        <v>158</v>
      </c>
      <c r="C58" s="39" t="s">
        <v>9</v>
      </c>
      <c r="D58" s="40"/>
      <c r="E58" s="48"/>
      <c r="F58" s="48"/>
    </row>
    <row r="59" spans="1:6" hidden="1" x14ac:dyDescent="0.25">
      <c r="A59" s="42" t="s">
        <v>159</v>
      </c>
      <c r="B59" s="43" t="s">
        <v>160</v>
      </c>
      <c r="C59" s="44" t="s">
        <v>30</v>
      </c>
      <c r="D59" s="45"/>
      <c r="E59" s="46"/>
      <c r="F59" s="47"/>
    </row>
    <row r="60" spans="1:6" hidden="1" x14ac:dyDescent="0.25">
      <c r="A60" s="37" t="s">
        <v>9</v>
      </c>
      <c r="B60" s="38" t="s">
        <v>161</v>
      </c>
      <c r="C60" s="39" t="s">
        <v>9</v>
      </c>
      <c r="D60" s="40"/>
      <c r="E60" s="48"/>
      <c r="F60" s="48"/>
    </row>
    <row r="61" spans="1:6" ht="36.75" hidden="1" x14ac:dyDescent="0.25">
      <c r="A61" s="43" t="s">
        <v>162</v>
      </c>
      <c r="B61" s="43" t="s">
        <v>163</v>
      </c>
      <c r="C61" s="44" t="s">
        <v>30</v>
      </c>
      <c r="D61" s="45"/>
      <c r="E61" s="46"/>
      <c r="F61" s="47"/>
    </row>
    <row r="62" spans="1:6" hidden="1" x14ac:dyDescent="0.25">
      <c r="A62" s="37" t="s">
        <v>9</v>
      </c>
      <c r="B62" s="38" t="s">
        <v>164</v>
      </c>
      <c r="C62" s="39" t="s">
        <v>9</v>
      </c>
      <c r="D62" s="40"/>
      <c r="E62" s="48"/>
      <c r="F62" s="48"/>
    </row>
    <row r="63" spans="1:6" ht="24.75" hidden="1" x14ac:dyDescent="0.25">
      <c r="A63" s="43" t="s">
        <v>165</v>
      </c>
      <c r="B63" s="43" t="s">
        <v>166</v>
      </c>
      <c r="C63" s="44" t="s">
        <v>30</v>
      </c>
      <c r="D63" s="45"/>
      <c r="E63" s="46"/>
      <c r="F63" s="47"/>
    </row>
    <row r="64" spans="1:6" hidden="1" x14ac:dyDescent="0.25">
      <c r="A64" s="42" t="s">
        <v>159</v>
      </c>
      <c r="B64" s="43" t="s">
        <v>167</v>
      </c>
      <c r="C64" s="44" t="s">
        <v>30</v>
      </c>
      <c r="D64" s="45"/>
      <c r="E64" s="46"/>
      <c r="F64" s="47"/>
    </row>
    <row r="65" spans="1:6" hidden="1" x14ac:dyDescent="0.25">
      <c r="A65" s="37" t="s">
        <v>9</v>
      </c>
      <c r="B65" s="38" t="s">
        <v>161</v>
      </c>
      <c r="C65" s="39" t="s">
        <v>9</v>
      </c>
      <c r="D65" s="40"/>
      <c r="E65" s="48"/>
      <c r="F65" s="48"/>
    </row>
    <row r="66" spans="1:6" hidden="1" x14ac:dyDescent="0.25">
      <c r="A66" s="42" t="s">
        <v>168</v>
      </c>
      <c r="B66" s="43" t="s">
        <v>169</v>
      </c>
      <c r="C66" s="44" t="s">
        <v>30</v>
      </c>
      <c r="D66" s="45"/>
      <c r="E66" s="46"/>
      <c r="F66" s="47"/>
    </row>
    <row r="67" spans="1:6" hidden="1" x14ac:dyDescent="0.25">
      <c r="A67" s="37" t="s">
        <v>9</v>
      </c>
      <c r="B67" s="38" t="s">
        <v>170</v>
      </c>
      <c r="C67" s="39" t="s">
        <v>9</v>
      </c>
      <c r="D67" s="40"/>
      <c r="E67" s="48"/>
      <c r="F67" s="48"/>
    </row>
    <row r="68" spans="1:6" hidden="1" x14ac:dyDescent="0.25">
      <c r="A68" s="42" t="s">
        <v>171</v>
      </c>
      <c r="B68" s="43" t="s">
        <v>172</v>
      </c>
      <c r="C68" s="44" t="s">
        <v>30</v>
      </c>
      <c r="D68" s="45"/>
      <c r="E68" s="46"/>
      <c r="F68" s="47"/>
    </row>
    <row r="69" spans="1:6" hidden="1" x14ac:dyDescent="0.25">
      <c r="A69" s="42" t="s">
        <v>173</v>
      </c>
      <c r="B69" s="43" t="s">
        <v>174</v>
      </c>
      <c r="C69" s="44" t="s">
        <v>30</v>
      </c>
      <c r="D69" s="45"/>
      <c r="E69" s="46"/>
      <c r="F69" s="47"/>
    </row>
    <row r="70" spans="1:6" ht="28.5" hidden="1" x14ac:dyDescent="0.25">
      <c r="A70" s="37" t="s">
        <v>9</v>
      </c>
      <c r="B70" s="38" t="s">
        <v>175</v>
      </c>
      <c r="C70" s="39" t="s">
        <v>9</v>
      </c>
      <c r="D70" s="40"/>
      <c r="E70" s="48"/>
      <c r="F70" s="48"/>
    </row>
    <row r="71" spans="1:6" hidden="1" x14ac:dyDescent="0.25">
      <c r="A71" s="42" t="s">
        <v>176</v>
      </c>
      <c r="B71" s="43" t="s">
        <v>177</v>
      </c>
      <c r="C71" s="44" t="s">
        <v>30</v>
      </c>
      <c r="D71" s="45"/>
      <c r="E71" s="46"/>
      <c r="F71" s="47"/>
    </row>
    <row r="72" spans="1:6" hidden="1" x14ac:dyDescent="0.25">
      <c r="A72" s="37" t="s">
        <v>9</v>
      </c>
      <c r="B72" s="38" t="s">
        <v>178</v>
      </c>
      <c r="C72" s="39" t="s">
        <v>9</v>
      </c>
      <c r="D72" s="40"/>
      <c r="E72" s="48"/>
      <c r="F72" s="48"/>
    </row>
    <row r="73" spans="1:6" hidden="1" x14ac:dyDescent="0.25">
      <c r="A73" s="42" t="s">
        <v>179</v>
      </c>
      <c r="B73" s="43" t="s">
        <v>180</v>
      </c>
      <c r="C73" s="44" t="s">
        <v>30</v>
      </c>
      <c r="D73" s="45"/>
      <c r="E73" s="46"/>
      <c r="F73" s="47"/>
    </row>
    <row r="74" spans="1:6" hidden="1" x14ac:dyDescent="0.25">
      <c r="A74" s="42" t="s">
        <v>181</v>
      </c>
      <c r="B74" s="43" t="s">
        <v>182</v>
      </c>
      <c r="C74" s="44" t="s">
        <v>30</v>
      </c>
      <c r="D74" s="45"/>
      <c r="E74" s="46"/>
      <c r="F74" s="47"/>
    </row>
    <row r="75" spans="1:6" hidden="1" x14ac:dyDescent="0.25">
      <c r="A75" s="42" t="s">
        <v>183</v>
      </c>
      <c r="B75" s="43" t="s">
        <v>184</v>
      </c>
      <c r="C75" s="44" t="s">
        <v>30</v>
      </c>
      <c r="D75" s="45"/>
      <c r="E75" s="46"/>
      <c r="F75" s="47"/>
    </row>
    <row r="76" spans="1:6" hidden="1" x14ac:dyDescent="0.25">
      <c r="A76" s="37" t="s">
        <v>9</v>
      </c>
      <c r="B76" s="38" t="s">
        <v>185</v>
      </c>
      <c r="C76" s="39" t="s">
        <v>9</v>
      </c>
      <c r="D76" s="40"/>
      <c r="E76" s="48"/>
      <c r="F76" s="48"/>
    </row>
    <row r="77" spans="1:6" ht="28.5" hidden="1" x14ac:dyDescent="0.25">
      <c r="A77" s="37" t="s">
        <v>9</v>
      </c>
      <c r="B77" s="38" t="s">
        <v>186</v>
      </c>
      <c r="C77" s="39" t="s">
        <v>9</v>
      </c>
      <c r="D77" s="40"/>
      <c r="E77" s="48"/>
      <c r="F77" s="48"/>
    </row>
    <row r="78" spans="1:6" hidden="1" x14ac:dyDescent="0.25">
      <c r="A78" s="37" t="s">
        <v>9</v>
      </c>
      <c r="B78" s="38" t="s">
        <v>187</v>
      </c>
      <c r="C78" s="39" t="s">
        <v>9</v>
      </c>
      <c r="D78" s="40"/>
      <c r="E78" s="48"/>
      <c r="F78" s="48"/>
    </row>
    <row r="79" spans="1:6" hidden="1" x14ac:dyDescent="0.25">
      <c r="A79" s="37" t="s">
        <v>9</v>
      </c>
      <c r="B79" s="38" t="s">
        <v>188</v>
      </c>
      <c r="C79" s="39" t="s">
        <v>9</v>
      </c>
      <c r="D79" s="40"/>
      <c r="E79" s="48"/>
      <c r="F79" s="48"/>
    </row>
    <row r="80" spans="1:6" ht="24.75" hidden="1" x14ac:dyDescent="0.25">
      <c r="A80" s="42" t="s">
        <v>189</v>
      </c>
      <c r="B80" s="43" t="s">
        <v>190</v>
      </c>
      <c r="C80" s="44" t="s">
        <v>30</v>
      </c>
      <c r="D80" s="45"/>
      <c r="E80" s="46"/>
      <c r="F80" s="47"/>
    </row>
    <row r="81" spans="1:6" hidden="1" x14ac:dyDescent="0.25">
      <c r="A81" s="37" t="s">
        <v>9</v>
      </c>
      <c r="B81" s="38" t="s">
        <v>191</v>
      </c>
      <c r="C81" s="39" t="s">
        <v>9</v>
      </c>
      <c r="D81" s="40"/>
      <c r="E81" s="48"/>
      <c r="F81" s="48"/>
    </row>
    <row r="82" spans="1:6" hidden="1" x14ac:dyDescent="0.25">
      <c r="A82" s="42" t="s">
        <v>192</v>
      </c>
      <c r="B82" s="43" t="s">
        <v>193</v>
      </c>
      <c r="C82" s="44" t="s">
        <v>30</v>
      </c>
      <c r="D82" s="45"/>
      <c r="E82" s="46"/>
      <c r="F82" s="47"/>
    </row>
    <row r="83" spans="1:6" hidden="1" x14ac:dyDescent="0.25">
      <c r="A83" s="37" t="s">
        <v>9</v>
      </c>
      <c r="B83" s="38" t="s">
        <v>194</v>
      </c>
      <c r="C83" s="39" t="s">
        <v>9</v>
      </c>
      <c r="D83" s="40"/>
      <c r="E83" s="48"/>
      <c r="F83" s="48"/>
    </row>
    <row r="84" spans="1:6" hidden="1" x14ac:dyDescent="0.25">
      <c r="A84" s="37" t="s">
        <v>9</v>
      </c>
      <c r="B84" s="38" t="s">
        <v>195</v>
      </c>
      <c r="C84" s="39" t="s">
        <v>9</v>
      </c>
      <c r="D84" s="40"/>
      <c r="E84" s="48"/>
      <c r="F84" s="48"/>
    </row>
    <row r="85" spans="1:6" hidden="1" x14ac:dyDescent="0.25">
      <c r="A85" s="42" t="s">
        <v>120</v>
      </c>
      <c r="B85" s="43" t="s">
        <v>196</v>
      </c>
      <c r="C85" s="44" t="s">
        <v>30</v>
      </c>
      <c r="D85" s="45"/>
      <c r="E85" s="46"/>
      <c r="F85" s="47"/>
    </row>
    <row r="86" spans="1:6" hidden="1" x14ac:dyDescent="0.25">
      <c r="A86" s="37" t="s">
        <v>9</v>
      </c>
      <c r="B86" s="38" t="s">
        <v>136</v>
      </c>
      <c r="C86" s="39" t="s">
        <v>9</v>
      </c>
      <c r="D86" s="40"/>
      <c r="E86" s="48"/>
      <c r="F86" s="48"/>
    </row>
    <row r="87" spans="1:6" hidden="1" x14ac:dyDescent="0.25">
      <c r="A87" s="42" t="s">
        <v>197</v>
      </c>
      <c r="B87" s="43" t="s">
        <v>198</v>
      </c>
      <c r="C87" s="44" t="s">
        <v>30</v>
      </c>
      <c r="D87" s="45"/>
      <c r="E87" s="46"/>
      <c r="F87" s="47"/>
    </row>
    <row r="88" spans="1:6" hidden="1" x14ac:dyDescent="0.25">
      <c r="A88" s="37" t="s">
        <v>9</v>
      </c>
      <c r="B88" s="38" t="s">
        <v>39</v>
      </c>
      <c r="C88" s="39" t="s">
        <v>9</v>
      </c>
      <c r="D88" s="40"/>
      <c r="E88" s="48"/>
      <c r="F88" s="48"/>
    </row>
    <row r="89" spans="1:6" hidden="1" x14ac:dyDescent="0.25">
      <c r="A89" s="42" t="s">
        <v>9</v>
      </c>
      <c r="B89" s="43" t="s">
        <v>199</v>
      </c>
      <c r="C89" s="44" t="s">
        <v>30</v>
      </c>
      <c r="D89" s="45"/>
      <c r="E89" s="46"/>
      <c r="F89" s="47"/>
    </row>
    <row r="90" spans="1:6" x14ac:dyDescent="0.25">
      <c r="A90" s="42"/>
      <c r="B90" s="43"/>
      <c r="C90" s="44"/>
      <c r="D90" s="45"/>
      <c r="E90" s="46"/>
      <c r="F90" s="47"/>
    </row>
    <row r="91" spans="1:6" x14ac:dyDescent="0.25">
      <c r="A91" s="34" t="s">
        <v>9</v>
      </c>
      <c r="B91" s="35" t="s">
        <v>200</v>
      </c>
      <c r="C91" s="233" t="s">
        <v>85</v>
      </c>
      <c r="D91" s="234"/>
      <c r="E91" s="235"/>
      <c r="F91" s="36" t="s">
        <v>86</v>
      </c>
    </row>
    <row r="92" spans="1:6" hidden="1" x14ac:dyDescent="0.25">
      <c r="A92" s="37" t="s">
        <v>9</v>
      </c>
      <c r="B92" s="38" t="s">
        <v>201</v>
      </c>
      <c r="C92" s="39" t="s">
        <v>9</v>
      </c>
      <c r="D92" s="40"/>
      <c r="E92" s="48"/>
      <c r="F92" s="48"/>
    </row>
    <row r="93" spans="1:6" hidden="1" x14ac:dyDescent="0.25">
      <c r="A93" s="42" t="s">
        <v>9</v>
      </c>
      <c r="B93" s="43" t="s">
        <v>202</v>
      </c>
      <c r="C93" s="44" t="s">
        <v>59</v>
      </c>
      <c r="D93" s="45">
        <v>20</v>
      </c>
      <c r="E93" s="46"/>
      <c r="F93" s="46"/>
    </row>
    <row r="94" spans="1:6" hidden="1" x14ac:dyDescent="0.25">
      <c r="A94" s="42" t="s">
        <v>9</v>
      </c>
      <c r="B94" s="43" t="s">
        <v>203</v>
      </c>
      <c r="C94" s="44" t="s">
        <v>59</v>
      </c>
      <c r="D94" s="45">
        <v>15</v>
      </c>
      <c r="E94" s="46"/>
      <c r="F94" s="46"/>
    </row>
    <row r="95" spans="1:6" hidden="1" x14ac:dyDescent="0.25">
      <c r="A95" s="37" t="s">
        <v>9</v>
      </c>
      <c r="B95" s="38" t="s">
        <v>204</v>
      </c>
      <c r="C95" s="39" t="s">
        <v>9</v>
      </c>
      <c r="D95" s="40"/>
      <c r="E95" s="48"/>
      <c r="F95" s="48"/>
    </row>
    <row r="96" spans="1:6" hidden="1" x14ac:dyDescent="0.25">
      <c r="A96" s="37" t="s">
        <v>9</v>
      </c>
      <c r="B96" s="38" t="s">
        <v>205</v>
      </c>
      <c r="C96" s="39" t="s">
        <v>9</v>
      </c>
      <c r="D96" s="40"/>
      <c r="E96" s="48"/>
      <c r="F96" s="48"/>
    </row>
    <row r="97" spans="1:6" hidden="1" x14ac:dyDescent="0.25">
      <c r="A97" s="42" t="s">
        <v>9</v>
      </c>
      <c r="B97" s="43" t="s">
        <v>206</v>
      </c>
      <c r="C97" s="44" t="s">
        <v>30</v>
      </c>
      <c r="D97" s="45">
        <v>20</v>
      </c>
      <c r="E97" s="46"/>
      <c r="F97" s="46"/>
    </row>
    <row r="98" spans="1:6" ht="24.75" hidden="1" x14ac:dyDescent="0.25">
      <c r="A98" s="42" t="s">
        <v>9</v>
      </c>
      <c r="B98" s="43" t="s">
        <v>207</v>
      </c>
      <c r="C98" s="44" t="s">
        <v>30</v>
      </c>
      <c r="D98" s="45">
        <v>16</v>
      </c>
      <c r="E98" s="46"/>
      <c r="F98" s="46"/>
    </row>
    <row r="99" spans="1:6" hidden="1" x14ac:dyDescent="0.25">
      <c r="A99" s="37" t="s">
        <v>9</v>
      </c>
      <c r="B99" s="38" t="s">
        <v>204</v>
      </c>
      <c r="C99" s="39" t="s">
        <v>9</v>
      </c>
      <c r="D99" s="40"/>
      <c r="E99" s="48"/>
      <c r="F99" s="48"/>
    </row>
    <row r="100" spans="1:6" hidden="1" x14ac:dyDescent="0.25">
      <c r="A100" s="37" t="s">
        <v>9</v>
      </c>
      <c r="B100" s="38" t="s">
        <v>208</v>
      </c>
      <c r="C100" s="39" t="s">
        <v>9</v>
      </c>
      <c r="D100" s="40"/>
      <c r="E100" s="48"/>
      <c r="F100" s="48"/>
    </row>
    <row r="101" spans="1:6" hidden="1" x14ac:dyDescent="0.25">
      <c r="A101" s="42" t="s">
        <v>9</v>
      </c>
      <c r="B101" s="43" t="s">
        <v>209</v>
      </c>
      <c r="C101" s="44" t="s">
        <v>30</v>
      </c>
      <c r="D101" s="45">
        <v>8</v>
      </c>
      <c r="E101" s="46"/>
      <c r="F101" s="46"/>
    </row>
    <row r="102" spans="1:6" hidden="1" x14ac:dyDescent="0.25">
      <c r="A102" s="37" t="s">
        <v>9</v>
      </c>
      <c r="B102" s="38" t="s">
        <v>204</v>
      </c>
      <c r="C102" s="39" t="s">
        <v>9</v>
      </c>
      <c r="D102" s="40"/>
      <c r="E102" s="48"/>
      <c r="F102" s="48"/>
    </row>
    <row r="103" spans="1:6" hidden="1" x14ac:dyDescent="0.25">
      <c r="A103" s="37" t="s">
        <v>9</v>
      </c>
      <c r="B103" s="38" t="s">
        <v>210</v>
      </c>
      <c r="C103" s="39" t="s">
        <v>9</v>
      </c>
      <c r="D103" s="40"/>
      <c r="E103" s="48"/>
      <c r="F103" s="48"/>
    </row>
    <row r="104" spans="1:6" hidden="1" x14ac:dyDescent="0.25">
      <c r="A104" s="42" t="s">
        <v>9</v>
      </c>
      <c r="B104" s="43" t="s">
        <v>211</v>
      </c>
      <c r="C104" s="44" t="s">
        <v>30</v>
      </c>
      <c r="D104" s="45">
        <v>10</v>
      </c>
      <c r="E104" s="46"/>
      <c r="F104" s="46"/>
    </row>
    <row r="105" spans="1:6" ht="24.75" hidden="1" x14ac:dyDescent="0.25">
      <c r="A105" s="42" t="s">
        <v>9</v>
      </c>
      <c r="B105" s="43" t="s">
        <v>212</v>
      </c>
      <c r="C105" s="44" t="s">
        <v>30</v>
      </c>
      <c r="D105" s="45">
        <v>16</v>
      </c>
      <c r="E105" s="46"/>
      <c r="F105" s="46"/>
    </row>
    <row r="106" spans="1:6" hidden="1" x14ac:dyDescent="0.25">
      <c r="A106" s="37" t="s">
        <v>9</v>
      </c>
      <c r="B106" s="38" t="s">
        <v>204</v>
      </c>
      <c r="C106" s="39" t="s">
        <v>9</v>
      </c>
      <c r="D106" s="40"/>
      <c r="E106" s="48"/>
      <c r="F106" s="48"/>
    </row>
    <row r="107" spans="1:6" hidden="1" x14ac:dyDescent="0.25">
      <c r="A107" s="37" t="s">
        <v>9</v>
      </c>
      <c r="B107" s="38" t="s">
        <v>213</v>
      </c>
      <c r="C107" s="39" t="s">
        <v>9</v>
      </c>
      <c r="D107" s="40"/>
      <c r="E107" s="48"/>
      <c r="F107" s="48"/>
    </row>
    <row r="108" spans="1:6" ht="24.75" hidden="1" x14ac:dyDescent="0.25">
      <c r="A108" s="42" t="s">
        <v>9</v>
      </c>
      <c r="B108" s="43" t="s">
        <v>214</v>
      </c>
      <c r="C108" s="44" t="s">
        <v>30</v>
      </c>
      <c r="D108" s="45">
        <v>2</v>
      </c>
      <c r="E108" s="46"/>
      <c r="F108" s="46"/>
    </row>
    <row r="109" spans="1:6" hidden="1" x14ac:dyDescent="0.25">
      <c r="A109" s="37" t="s">
        <v>9</v>
      </c>
      <c r="B109" s="38" t="s">
        <v>204</v>
      </c>
      <c r="C109" s="39" t="s">
        <v>9</v>
      </c>
      <c r="D109" s="40"/>
      <c r="E109" s="48"/>
      <c r="F109" s="48"/>
    </row>
    <row r="110" spans="1:6" hidden="1" x14ac:dyDescent="0.25">
      <c r="A110" s="37" t="s">
        <v>9</v>
      </c>
      <c r="B110" s="38" t="s">
        <v>208</v>
      </c>
      <c r="C110" s="39" t="s">
        <v>9</v>
      </c>
      <c r="D110" s="40"/>
      <c r="E110" s="48"/>
      <c r="F110" s="48"/>
    </row>
    <row r="111" spans="1:6" hidden="1" x14ac:dyDescent="0.25">
      <c r="A111" s="42" t="s">
        <v>9</v>
      </c>
      <c r="B111" s="43" t="s">
        <v>215</v>
      </c>
      <c r="C111" s="44" t="s">
        <v>30</v>
      </c>
      <c r="D111" s="45">
        <v>2</v>
      </c>
      <c r="E111" s="46"/>
      <c r="F111" s="46"/>
    </row>
    <row r="112" spans="1:6" hidden="1" x14ac:dyDescent="0.25">
      <c r="A112" s="37" t="s">
        <v>9</v>
      </c>
      <c r="B112" s="38" t="s">
        <v>216</v>
      </c>
      <c r="C112" s="39" t="s">
        <v>9</v>
      </c>
      <c r="D112" s="40"/>
      <c r="E112" s="48"/>
      <c r="F112" s="48"/>
    </row>
    <row r="113" spans="1:6" hidden="1" x14ac:dyDescent="0.25">
      <c r="A113" s="42" t="s">
        <v>9</v>
      </c>
      <c r="B113" s="43" t="s">
        <v>217</v>
      </c>
      <c r="C113" s="44" t="s">
        <v>59</v>
      </c>
      <c r="D113" s="45">
        <v>10</v>
      </c>
      <c r="E113" s="46"/>
      <c r="F113" s="46"/>
    </row>
    <row r="114" spans="1:6" hidden="1" x14ac:dyDescent="0.25">
      <c r="A114" s="42" t="s">
        <v>9</v>
      </c>
      <c r="B114" s="43" t="s">
        <v>218</v>
      </c>
      <c r="C114" s="44" t="s">
        <v>59</v>
      </c>
      <c r="D114" s="45">
        <v>20</v>
      </c>
      <c r="E114" s="46"/>
      <c r="F114" s="46"/>
    </row>
    <row r="115" spans="1:6" hidden="1" x14ac:dyDescent="0.25">
      <c r="A115" s="37" t="s">
        <v>9</v>
      </c>
      <c r="B115" s="38" t="s">
        <v>219</v>
      </c>
      <c r="C115" s="39" t="s">
        <v>9</v>
      </c>
      <c r="D115" s="40"/>
      <c r="E115" s="48"/>
      <c r="F115" s="48"/>
    </row>
    <row r="116" spans="1:6" hidden="1" x14ac:dyDescent="0.25">
      <c r="A116" s="42" t="s">
        <v>9</v>
      </c>
      <c r="B116" s="43" t="s">
        <v>220</v>
      </c>
      <c r="C116" s="44" t="s">
        <v>59</v>
      </c>
      <c r="D116" s="45">
        <v>30</v>
      </c>
      <c r="E116" s="46"/>
      <c r="F116" s="46"/>
    </row>
    <row r="117" spans="1:6" hidden="1" x14ac:dyDescent="0.25">
      <c r="A117" s="37" t="s">
        <v>9</v>
      </c>
      <c r="B117" s="38" t="s">
        <v>57</v>
      </c>
      <c r="C117" s="39" t="s">
        <v>9</v>
      </c>
      <c r="D117" s="40"/>
      <c r="E117" s="48"/>
      <c r="F117" s="48"/>
    </row>
    <row r="118" spans="1:6" hidden="1" x14ac:dyDescent="0.25">
      <c r="A118" s="42" t="s">
        <v>9</v>
      </c>
      <c r="B118" s="43" t="s">
        <v>58</v>
      </c>
      <c r="C118" s="44" t="s">
        <v>59</v>
      </c>
      <c r="D118" s="45">
        <v>120</v>
      </c>
      <c r="E118" s="46"/>
      <c r="F118" s="46"/>
    </row>
    <row r="119" spans="1:6" hidden="1" x14ac:dyDescent="0.25">
      <c r="A119" s="37" t="s">
        <v>9</v>
      </c>
      <c r="B119" s="38" t="s">
        <v>221</v>
      </c>
      <c r="C119" s="39" t="s">
        <v>9</v>
      </c>
      <c r="D119" s="40"/>
      <c r="E119" s="48"/>
      <c r="F119" s="48"/>
    </row>
    <row r="120" spans="1:6" hidden="1" x14ac:dyDescent="0.25">
      <c r="A120" s="42" t="s">
        <v>9</v>
      </c>
      <c r="B120" s="43" t="s">
        <v>222</v>
      </c>
      <c r="C120" s="44" t="s">
        <v>59</v>
      </c>
      <c r="D120" s="45">
        <v>195</v>
      </c>
      <c r="E120" s="46"/>
      <c r="F120" s="46"/>
    </row>
    <row r="121" spans="1:6" hidden="1" x14ac:dyDescent="0.25">
      <c r="A121" s="42" t="s">
        <v>9</v>
      </c>
      <c r="B121" s="43" t="s">
        <v>223</v>
      </c>
      <c r="C121" s="44" t="s">
        <v>59</v>
      </c>
      <c r="D121" s="45">
        <v>45</v>
      </c>
      <c r="E121" s="46"/>
      <c r="F121" s="46"/>
    </row>
    <row r="122" spans="1:6" hidden="1" x14ac:dyDescent="0.25">
      <c r="A122" s="42" t="s">
        <v>9</v>
      </c>
      <c r="B122" s="43" t="s">
        <v>61</v>
      </c>
      <c r="C122" s="44" t="s">
        <v>9</v>
      </c>
      <c r="D122" s="45"/>
      <c r="E122" s="46"/>
      <c r="F122" s="46"/>
    </row>
    <row r="123" spans="1:6" hidden="1" x14ac:dyDescent="0.25">
      <c r="A123" s="42"/>
      <c r="B123" s="43"/>
      <c r="C123" s="44"/>
      <c r="D123" s="45"/>
      <c r="E123" s="46"/>
      <c r="F123" s="46"/>
    </row>
    <row r="124" spans="1:6" hidden="1" x14ac:dyDescent="0.25">
      <c r="A124" s="55"/>
      <c r="B124" s="73" t="s">
        <v>224</v>
      </c>
      <c r="C124" s="57" t="s">
        <v>65</v>
      </c>
      <c r="D124" s="58">
        <f>4*8*3</f>
        <v>96</v>
      </c>
      <c r="E124" s="59"/>
      <c r="F124" s="59"/>
    </row>
    <row r="125" spans="1:6" hidden="1" x14ac:dyDescent="0.25">
      <c r="A125" s="42"/>
      <c r="B125" s="43"/>
      <c r="C125" s="44"/>
      <c r="D125" s="45"/>
      <c r="E125" s="46"/>
      <c r="F125" s="46"/>
    </row>
    <row r="126" spans="1:6" ht="16.5" hidden="1" x14ac:dyDescent="0.3">
      <c r="A126" s="29" t="s">
        <v>9</v>
      </c>
      <c r="B126" s="30" t="s">
        <v>225</v>
      </c>
      <c r="C126" s="31" t="s">
        <v>9</v>
      </c>
      <c r="D126" s="32"/>
      <c r="E126" s="74"/>
      <c r="F126" s="74"/>
    </row>
    <row r="127" spans="1:6" ht="16.5" x14ac:dyDescent="0.3">
      <c r="A127" s="67"/>
      <c r="B127" s="75"/>
      <c r="C127" s="76"/>
      <c r="D127" s="77"/>
      <c r="E127" s="78"/>
      <c r="F127" s="78"/>
    </row>
    <row r="128" spans="1:6" ht="23.45" customHeight="1" x14ac:dyDescent="0.3">
      <c r="A128" s="79" t="s">
        <v>9</v>
      </c>
      <c r="B128" s="236" t="s">
        <v>226</v>
      </c>
      <c r="C128" s="237"/>
      <c r="D128" s="238"/>
      <c r="E128" s="80"/>
      <c r="F128" s="81"/>
    </row>
    <row r="129" spans="1:6" x14ac:dyDescent="0.25">
      <c r="A129" s="37" t="s">
        <v>9</v>
      </c>
      <c r="B129" s="38" t="s">
        <v>227</v>
      </c>
      <c r="C129" s="39" t="s">
        <v>9</v>
      </c>
      <c r="D129" s="40"/>
      <c r="E129" s="48"/>
      <c r="F129" s="48" t="s">
        <v>228</v>
      </c>
    </row>
    <row r="130" spans="1:6" x14ac:dyDescent="0.25">
      <c r="A130" s="42" t="s">
        <v>9</v>
      </c>
      <c r="B130" s="43"/>
      <c r="C130" s="44"/>
      <c r="D130" s="45"/>
      <c r="E130" s="46"/>
      <c r="F130" s="46"/>
    </row>
    <row r="131" spans="1:6" x14ac:dyDescent="0.25">
      <c r="A131" s="37" t="s">
        <v>9</v>
      </c>
      <c r="B131" s="38" t="s">
        <v>63</v>
      </c>
      <c r="C131" s="39" t="s">
        <v>9</v>
      </c>
      <c r="D131" s="40"/>
      <c r="E131" s="53"/>
      <c r="F131" s="48" t="s">
        <v>86</v>
      </c>
    </row>
    <row r="132" spans="1:6" x14ac:dyDescent="0.25">
      <c r="A132" s="82" t="s">
        <v>9</v>
      </c>
      <c r="B132" s="83" t="s">
        <v>64</v>
      </c>
      <c r="C132" s="84"/>
      <c r="D132" s="85"/>
      <c r="E132" s="86"/>
      <c r="F132" s="86"/>
    </row>
    <row r="133" spans="1:6" x14ac:dyDescent="0.25">
      <c r="A133" s="37" t="s">
        <v>9</v>
      </c>
      <c r="B133" s="38" t="s">
        <v>68</v>
      </c>
      <c r="C133" s="239" t="s">
        <v>229</v>
      </c>
      <c r="D133" s="240"/>
      <c r="E133" s="240"/>
      <c r="F133" s="241"/>
    </row>
    <row r="134" spans="1:6" x14ac:dyDescent="0.25">
      <c r="A134" s="82"/>
      <c r="B134" s="87"/>
      <c r="C134" s="88"/>
      <c r="D134" s="89"/>
      <c r="E134" s="90"/>
      <c r="F134" s="91"/>
    </row>
    <row r="135" spans="1:6" x14ac:dyDescent="0.25">
      <c r="A135" s="37" t="s">
        <v>9</v>
      </c>
      <c r="B135" s="38" t="s">
        <v>230</v>
      </c>
      <c r="C135" s="39"/>
      <c r="D135" s="40"/>
      <c r="E135" s="48"/>
      <c r="F135" s="48" t="s">
        <v>86</v>
      </c>
    </row>
    <row r="136" spans="1:6" x14ac:dyDescent="0.25">
      <c r="A136" s="37" t="s">
        <v>9</v>
      </c>
      <c r="B136" s="38" t="s">
        <v>231</v>
      </c>
      <c r="C136" s="39"/>
      <c r="D136" s="40"/>
      <c r="E136" s="48"/>
      <c r="F136" s="48" t="s">
        <v>86</v>
      </c>
    </row>
    <row r="137" spans="1:6" x14ac:dyDescent="0.25">
      <c r="A137" s="37" t="s">
        <v>9</v>
      </c>
      <c r="B137" s="38" t="s">
        <v>673</v>
      </c>
      <c r="C137" s="39"/>
      <c r="D137" s="40"/>
      <c r="E137" s="48"/>
      <c r="F137" s="48" t="s">
        <v>86</v>
      </c>
    </row>
    <row r="138" spans="1:6" ht="16.5" x14ac:dyDescent="0.3">
      <c r="A138" s="67"/>
      <c r="B138" s="75"/>
      <c r="C138" s="76"/>
      <c r="D138" s="77"/>
      <c r="E138" s="78"/>
      <c r="F138" s="78"/>
    </row>
    <row r="139" spans="1:6" x14ac:dyDescent="0.25">
      <c r="A139" s="92" t="s">
        <v>9</v>
      </c>
      <c r="B139" s="93" t="s">
        <v>232</v>
      </c>
      <c r="C139" s="94" t="s">
        <v>9</v>
      </c>
      <c r="D139" s="95"/>
      <c r="E139" s="96"/>
      <c r="F139" s="96"/>
    </row>
    <row r="140" spans="1:6" x14ac:dyDescent="0.25">
      <c r="A140" s="37" t="s">
        <v>9</v>
      </c>
      <c r="B140" s="38" t="s">
        <v>68</v>
      </c>
      <c r="C140" s="39" t="s">
        <v>9</v>
      </c>
      <c r="D140" s="40"/>
      <c r="E140" s="48"/>
      <c r="F140" s="48"/>
    </row>
    <row r="141" spans="1:6" x14ac:dyDescent="0.25">
      <c r="A141" s="42" t="s">
        <v>9</v>
      </c>
      <c r="B141" s="43" t="s">
        <v>676</v>
      </c>
      <c r="C141" s="44" t="s">
        <v>65</v>
      </c>
      <c r="D141" s="45">
        <v>16</v>
      </c>
      <c r="E141" s="6"/>
      <c r="F141" s="46">
        <f>D141*E141</f>
        <v>0</v>
      </c>
    </row>
    <row r="142" spans="1:6" x14ac:dyDescent="0.25">
      <c r="A142" s="37" t="s">
        <v>9</v>
      </c>
      <c r="B142" s="38" t="s">
        <v>233</v>
      </c>
      <c r="C142" s="39" t="s">
        <v>9</v>
      </c>
      <c r="D142" s="40"/>
      <c r="E142" s="7"/>
      <c r="F142" s="48"/>
    </row>
    <row r="143" spans="1:6" x14ac:dyDescent="0.25">
      <c r="A143" s="42" t="s">
        <v>9</v>
      </c>
      <c r="B143" s="43" t="s">
        <v>675</v>
      </c>
      <c r="C143" s="44" t="s">
        <v>73</v>
      </c>
      <c r="D143" s="45">
        <v>1</v>
      </c>
      <c r="E143" s="6"/>
      <c r="F143" s="46">
        <f>D143*E143</f>
        <v>0</v>
      </c>
    </row>
    <row r="144" spans="1:6" ht="16.5" x14ac:dyDescent="0.3">
      <c r="A144" s="97" t="s">
        <v>9</v>
      </c>
      <c r="B144" s="98" t="s">
        <v>672</v>
      </c>
      <c r="C144" s="99" t="s">
        <v>9</v>
      </c>
      <c r="D144" s="100"/>
      <c r="E144" s="9"/>
      <c r="F144" s="101">
        <f>SUM(F140:F143)</f>
        <v>0</v>
      </c>
    </row>
    <row r="145" spans="1:6" x14ac:dyDescent="0.25">
      <c r="E145" s="8"/>
    </row>
    <row r="146" spans="1:6" ht="16.5" x14ac:dyDescent="0.3">
      <c r="A146" s="97" t="s">
        <v>9</v>
      </c>
      <c r="B146" s="106" t="s">
        <v>234</v>
      </c>
      <c r="C146" s="107" t="s">
        <v>9</v>
      </c>
      <c r="D146" s="100"/>
      <c r="E146" s="9"/>
      <c r="F146" s="101"/>
    </row>
    <row r="147" spans="1:6" x14ac:dyDescent="0.25">
      <c r="A147" s="37" t="s">
        <v>9</v>
      </c>
      <c r="B147" s="38" t="s">
        <v>66</v>
      </c>
      <c r="C147" s="39" t="s">
        <v>9</v>
      </c>
      <c r="D147" s="40"/>
      <c r="E147" s="7"/>
      <c r="F147" s="48"/>
    </row>
    <row r="148" spans="1:6" x14ac:dyDescent="0.25">
      <c r="A148" s="42" t="s">
        <v>9</v>
      </c>
      <c r="B148" s="43" t="s">
        <v>67</v>
      </c>
      <c r="C148" s="44" t="s">
        <v>65</v>
      </c>
      <c r="D148" s="45">
        <v>4</v>
      </c>
      <c r="E148" s="6"/>
      <c r="F148" s="46">
        <f>D148*E148</f>
        <v>0</v>
      </c>
    </row>
    <row r="149" spans="1:6" x14ac:dyDescent="0.25">
      <c r="A149" s="37" t="s">
        <v>9</v>
      </c>
      <c r="B149" s="38" t="s">
        <v>68</v>
      </c>
      <c r="C149" s="39" t="s">
        <v>9</v>
      </c>
      <c r="D149" s="40"/>
      <c r="E149" s="7"/>
      <c r="F149" s="48"/>
    </row>
    <row r="150" spans="1:6" x14ac:dyDescent="0.25">
      <c r="A150" s="42"/>
      <c r="B150" s="43" t="s">
        <v>81</v>
      </c>
      <c r="C150" s="44" t="s">
        <v>73</v>
      </c>
      <c r="D150" s="45">
        <v>1</v>
      </c>
      <c r="E150" s="6"/>
      <c r="F150" s="46">
        <f>D150*E150</f>
        <v>0</v>
      </c>
    </row>
    <row r="151" spans="1:6" x14ac:dyDescent="0.25">
      <c r="A151" s="42"/>
      <c r="B151" s="43" t="s">
        <v>78</v>
      </c>
      <c r="C151" s="108" t="s">
        <v>73</v>
      </c>
      <c r="D151" s="45">
        <v>1</v>
      </c>
      <c r="E151" s="6"/>
      <c r="F151" s="109">
        <f>D151*E151</f>
        <v>0</v>
      </c>
    </row>
    <row r="152" spans="1:6" ht="16.5" x14ac:dyDescent="0.3">
      <c r="A152" s="97" t="s">
        <v>9</v>
      </c>
      <c r="B152" s="98" t="s">
        <v>69</v>
      </c>
      <c r="C152" s="99" t="s">
        <v>9</v>
      </c>
      <c r="D152" s="100"/>
      <c r="E152" s="101" t="s">
        <v>9</v>
      </c>
      <c r="F152" s="101">
        <f>SUM(F147:F151)</f>
        <v>0</v>
      </c>
    </row>
    <row r="153" spans="1:6" x14ac:dyDescent="0.25">
      <c r="E153" s="110"/>
      <c r="F153" s="110"/>
    </row>
    <row r="154" spans="1:6" s="116" customFormat="1" ht="23.25" x14ac:dyDescent="0.35">
      <c r="A154" s="111"/>
      <c r="B154" s="112" t="s">
        <v>674</v>
      </c>
      <c r="C154" s="113"/>
      <c r="D154" s="114"/>
      <c r="E154" s="115"/>
      <c r="F154" s="115">
        <f>F152+F144</f>
        <v>0</v>
      </c>
    </row>
  </sheetData>
  <sheetProtection algorithmName="SHA-512" hashValue="s8KU7zqD3uqj3iuelc+Bg2ABE0FUygnYFz+wi/UN57optHFRYrBBMLf8JR2o85vnH4qE9m5hg5ocnFpj9o5lCw==" saltValue="SCJm5v5M7vcu9crtLgYSDQ==" spinCount="100000" sheet="1" objects="1" scenarios="1"/>
  <mergeCells count="5">
    <mergeCell ref="C3:E3"/>
    <mergeCell ref="C55:E55"/>
    <mergeCell ref="C91:E91"/>
    <mergeCell ref="B128:D128"/>
    <mergeCell ref="C133:F133"/>
  </mergeCells>
  <pageMargins left="0.7" right="0.7" top="0.78740157499999996" bottom="0.78740157499999996" header="0.3" footer="0.3"/>
  <pageSetup paperSize="9" scale="68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89DA-FF82-4507-B958-8AD58D334798}">
  <dimension ref="A1:N252"/>
  <sheetViews>
    <sheetView view="pageBreakPreview" topLeftCell="A228" zoomScale="115" zoomScaleNormal="100" zoomScaleSheetLayoutView="115" workbookViewId="0">
      <selection activeCell="B248" sqref="B248"/>
    </sheetView>
  </sheetViews>
  <sheetFormatPr defaultColWidth="8.85546875" defaultRowHeight="12.75" x14ac:dyDescent="0.2"/>
  <cols>
    <col min="1" max="1" width="11.140625" style="121" customWidth="1"/>
    <col min="2" max="2" width="13.28515625" style="121" customWidth="1"/>
    <col min="3" max="3" width="27.5703125" style="149" customWidth="1"/>
    <col min="4" max="4" width="24.140625" style="121" customWidth="1"/>
    <col min="5" max="6" width="19.7109375" style="121" customWidth="1"/>
    <col min="7" max="7" width="12.140625" style="121" customWidth="1"/>
    <col min="8" max="8" width="18.140625" style="121" customWidth="1"/>
    <col min="9" max="9" width="8.7109375" style="121" customWidth="1"/>
    <col min="10" max="10" width="9.28515625" style="121" customWidth="1"/>
    <col min="11" max="11" width="15.85546875" style="121" customWidth="1"/>
    <col min="12" max="16384" width="8.85546875" style="121"/>
  </cols>
  <sheetData>
    <row r="1" spans="1:12" ht="15" x14ac:dyDescent="0.25">
      <c r="A1" s="117"/>
      <c r="B1" s="118"/>
      <c r="C1" s="119"/>
      <c r="D1" s="117"/>
      <c r="E1" s="117"/>
      <c r="F1" s="120"/>
      <c r="G1" s="120"/>
      <c r="H1" s="120"/>
      <c r="I1" s="120"/>
      <c r="J1" s="120"/>
      <c r="K1" s="120"/>
      <c r="L1" s="120"/>
    </row>
    <row r="2" spans="1:12" s="132" customFormat="1" x14ac:dyDescent="0.2">
      <c r="A2" s="122" t="s">
        <v>237</v>
      </c>
      <c r="B2" s="123"/>
      <c r="C2" s="124"/>
      <c r="D2" s="125" t="s">
        <v>238</v>
      </c>
      <c r="E2" s="126" t="s">
        <v>239</v>
      </c>
      <c r="F2" s="127"/>
      <c r="G2" s="128"/>
      <c r="H2" s="129"/>
      <c r="I2" s="129"/>
      <c r="J2" s="130"/>
      <c r="K2" s="131"/>
      <c r="L2" s="131"/>
    </row>
    <row r="3" spans="1:12" s="132" customFormat="1" ht="11.25" x14ac:dyDescent="0.2">
      <c r="A3" s="122" t="s">
        <v>240</v>
      </c>
      <c r="B3" s="123"/>
      <c r="C3" s="124"/>
      <c r="D3" s="125" t="s">
        <v>241</v>
      </c>
      <c r="E3" s="126"/>
      <c r="F3" s="127"/>
      <c r="G3" s="133"/>
      <c r="H3" s="129"/>
      <c r="I3" s="129"/>
      <c r="J3" s="130"/>
      <c r="K3" s="131"/>
      <c r="L3" s="131"/>
    </row>
    <row r="4" spans="1:12" s="132" customFormat="1" ht="11.25" x14ac:dyDescent="0.2">
      <c r="A4" s="122" t="s">
        <v>242</v>
      </c>
      <c r="B4" s="123"/>
      <c r="C4" s="124"/>
      <c r="D4" s="134" t="s">
        <v>243</v>
      </c>
      <c r="E4" s="135"/>
      <c r="F4" s="136"/>
      <c r="G4" s="137"/>
      <c r="H4" s="129"/>
      <c r="I4" s="129"/>
      <c r="J4" s="130"/>
      <c r="K4" s="131"/>
      <c r="L4" s="131"/>
    </row>
    <row r="5" spans="1:12" s="132" customFormat="1" ht="11.25" x14ac:dyDescent="0.2">
      <c r="A5" s="138"/>
      <c r="B5" s="139"/>
      <c r="C5" s="140"/>
      <c r="D5" s="141" t="s">
        <v>244</v>
      </c>
      <c r="E5" s="141" t="s">
        <v>245</v>
      </c>
      <c r="F5" s="141" t="s">
        <v>246</v>
      </c>
      <c r="G5" s="137"/>
      <c r="H5" s="129"/>
      <c r="I5" s="129"/>
      <c r="J5" s="130"/>
      <c r="K5" s="131"/>
      <c r="L5" s="131"/>
    </row>
    <row r="6" spans="1:12" s="132" customFormat="1" ht="11.25" x14ac:dyDescent="0.2">
      <c r="A6" s="122" t="s">
        <v>247</v>
      </c>
      <c r="B6" s="123"/>
      <c r="C6" s="124"/>
      <c r="D6" s="142">
        <v>155</v>
      </c>
      <c r="E6" s="143"/>
      <c r="F6" s="143">
        <v>300</v>
      </c>
      <c r="G6" s="137"/>
      <c r="H6" s="129"/>
      <c r="I6" s="129"/>
      <c r="J6" s="130"/>
      <c r="K6" s="131"/>
      <c r="L6" s="131"/>
    </row>
    <row r="7" spans="1:12" s="132" customFormat="1" ht="11.25" x14ac:dyDescent="0.2">
      <c r="A7" s="122" t="s">
        <v>248</v>
      </c>
      <c r="B7" s="123"/>
      <c r="C7" s="124"/>
      <c r="D7" s="142">
        <v>100</v>
      </c>
      <c r="E7" s="143">
        <v>200</v>
      </c>
      <c r="F7" s="143">
        <v>33</v>
      </c>
      <c r="G7" s="137"/>
      <c r="H7" s="129"/>
      <c r="I7" s="129"/>
      <c r="J7" s="130"/>
      <c r="K7" s="131"/>
      <c r="L7" s="131"/>
    </row>
    <row r="8" spans="1:12" s="132" customFormat="1" ht="11.25" x14ac:dyDescent="0.2">
      <c r="A8" s="122" t="s">
        <v>249</v>
      </c>
      <c r="B8" s="123"/>
      <c r="C8" s="124"/>
      <c r="D8" s="12"/>
      <c r="E8" s="13"/>
      <c r="F8" s="141" t="s">
        <v>250</v>
      </c>
      <c r="G8" s="13"/>
      <c r="H8" s="129"/>
      <c r="I8" s="129"/>
      <c r="J8" s="130"/>
      <c r="K8" s="131"/>
      <c r="L8" s="131"/>
    </row>
    <row r="9" spans="1:12" s="132" customFormat="1" ht="11.25" x14ac:dyDescent="0.2">
      <c r="A9" s="144" t="s">
        <v>251</v>
      </c>
      <c r="B9" s="123"/>
      <c r="C9" s="124"/>
      <c r="D9" s="14">
        <v>140</v>
      </c>
      <c r="E9" s="13"/>
      <c r="F9" s="141"/>
      <c r="G9" s="141"/>
      <c r="H9" s="129"/>
      <c r="I9" s="129"/>
      <c r="J9" s="130"/>
      <c r="K9" s="131"/>
      <c r="L9" s="131"/>
    </row>
    <row r="10" spans="1:12" s="132" customFormat="1" ht="11.25" x14ac:dyDescent="0.2">
      <c r="A10" s="144" t="s">
        <v>252</v>
      </c>
      <c r="B10" s="123"/>
      <c r="C10" s="124"/>
      <c r="D10" s="14">
        <v>115</v>
      </c>
      <c r="E10" s="13"/>
      <c r="F10" s="141"/>
      <c r="G10" s="141"/>
      <c r="H10" s="129"/>
      <c r="I10" s="129"/>
      <c r="J10" s="130"/>
      <c r="K10" s="131"/>
      <c r="L10" s="131"/>
    </row>
    <row r="11" spans="1:12" s="132" customFormat="1" ht="11.25" x14ac:dyDescent="0.2">
      <c r="A11" s="144" t="s">
        <v>253</v>
      </c>
      <c r="B11" s="123"/>
      <c r="C11" s="124"/>
      <c r="D11" s="14">
        <v>75</v>
      </c>
      <c r="E11" s="13"/>
      <c r="F11" s="14"/>
      <c r="G11" s="141"/>
      <c r="H11" s="129"/>
      <c r="I11" s="129"/>
      <c r="J11" s="130"/>
      <c r="K11" s="131"/>
      <c r="L11" s="131"/>
    </row>
    <row r="12" spans="1:12" s="132" customFormat="1" ht="11.25" x14ac:dyDescent="0.2">
      <c r="A12" s="144" t="s">
        <v>254</v>
      </c>
      <c r="B12" s="123"/>
      <c r="C12" s="124"/>
      <c r="D12" s="15">
        <v>2.5</v>
      </c>
      <c r="E12" s="13"/>
      <c r="F12" s="141"/>
      <c r="G12" s="141"/>
      <c r="H12" s="129"/>
      <c r="I12" s="129"/>
      <c r="J12" s="130"/>
      <c r="K12" s="131"/>
      <c r="L12" s="131"/>
    </row>
    <row r="13" spans="1:12" s="132" customFormat="1" ht="11.25" x14ac:dyDescent="0.2">
      <c r="A13" s="144" t="s">
        <v>255</v>
      </c>
      <c r="B13" s="123"/>
      <c r="C13" s="124"/>
      <c r="D13" s="16">
        <v>50</v>
      </c>
      <c r="E13" s="16">
        <v>200</v>
      </c>
      <c r="F13" s="141"/>
      <c r="G13" s="141"/>
      <c r="H13" s="129"/>
      <c r="I13" s="129"/>
      <c r="J13" s="145"/>
      <c r="K13" s="131"/>
      <c r="L13" s="131"/>
    </row>
    <row r="14" spans="1:12" s="132" customFormat="1" ht="11.25" x14ac:dyDescent="0.2">
      <c r="A14" s="144" t="s">
        <v>256</v>
      </c>
      <c r="B14" s="123"/>
      <c r="C14" s="124"/>
      <c r="D14" s="16">
        <v>50</v>
      </c>
      <c r="E14" s="16">
        <v>250</v>
      </c>
      <c r="F14" s="141"/>
      <c r="G14" s="141"/>
      <c r="H14" s="129"/>
      <c r="I14" s="129"/>
      <c r="J14" s="145"/>
      <c r="K14" s="131"/>
      <c r="L14" s="131"/>
    </row>
    <row r="15" spans="1:12" s="132" customFormat="1" ht="11.25" x14ac:dyDescent="0.2">
      <c r="A15" s="144" t="s">
        <v>257</v>
      </c>
      <c r="B15" s="123"/>
      <c r="C15" s="124"/>
      <c r="D15" s="141"/>
      <c r="E15" s="141"/>
      <c r="F15" s="17">
        <v>0.99528220560806258</v>
      </c>
      <c r="G15" s="18"/>
      <c r="H15" s="129"/>
      <c r="I15" s="129"/>
      <c r="J15" s="145"/>
      <c r="K15" s="131"/>
      <c r="L15" s="131"/>
    </row>
    <row r="16" spans="1:12" s="132" customFormat="1" ht="11.25" x14ac:dyDescent="0.2">
      <c r="A16" s="144" t="s">
        <v>258</v>
      </c>
      <c r="B16" s="123"/>
      <c r="C16" s="124"/>
      <c r="D16" s="141"/>
      <c r="E16" s="16"/>
      <c r="F16" s="17">
        <v>0.5329070077271516</v>
      </c>
      <c r="G16" s="16"/>
      <c r="H16" s="129"/>
      <c r="I16" s="129"/>
      <c r="J16" s="145"/>
      <c r="K16" s="131"/>
      <c r="L16" s="131"/>
    </row>
    <row r="17" spans="1:12" s="132" customFormat="1" ht="11.25" x14ac:dyDescent="0.2">
      <c r="A17" s="122" t="s">
        <v>259</v>
      </c>
      <c r="B17" s="123"/>
      <c r="C17" s="124"/>
      <c r="D17" s="12"/>
      <c r="E17" s="13"/>
      <c r="F17" s="141"/>
      <c r="G17" s="126"/>
      <c r="H17" s="129"/>
      <c r="I17" s="129"/>
      <c r="J17" s="145"/>
      <c r="K17" s="131"/>
      <c r="L17" s="131"/>
    </row>
    <row r="18" spans="1:12" s="132" customFormat="1" ht="11.25" x14ac:dyDescent="0.2">
      <c r="A18" s="122" t="s">
        <v>260</v>
      </c>
      <c r="B18" s="123"/>
      <c r="C18" s="124"/>
      <c r="D18" s="14"/>
      <c r="E18" s="16"/>
      <c r="F18" s="126"/>
      <c r="G18" s="126"/>
      <c r="H18" s="129"/>
      <c r="I18" s="129"/>
      <c r="J18" s="145"/>
      <c r="K18" s="131"/>
      <c r="L18" s="131"/>
    </row>
    <row r="19" spans="1:12" s="132" customFormat="1" ht="11.25" x14ac:dyDescent="0.2">
      <c r="A19" s="144" t="s">
        <v>261</v>
      </c>
      <c r="B19" s="123"/>
      <c r="C19" s="124"/>
      <c r="D19" s="15">
        <v>0.6</v>
      </c>
      <c r="E19" s="19">
        <v>0.6</v>
      </c>
      <c r="F19" s="141"/>
      <c r="G19" s="18"/>
      <c r="H19" s="129"/>
      <c r="I19" s="129"/>
      <c r="J19" s="145"/>
      <c r="K19" s="131"/>
      <c r="L19" s="131"/>
    </row>
    <row r="20" spans="1:12" s="132" customFormat="1" ht="11.25" x14ac:dyDescent="0.2">
      <c r="A20" s="144" t="s">
        <v>262</v>
      </c>
      <c r="B20" s="123"/>
      <c r="C20" s="124"/>
      <c r="D20" s="14">
        <v>80</v>
      </c>
      <c r="E20" s="16">
        <v>50</v>
      </c>
      <c r="F20" s="17">
        <v>1.858513189448441</v>
      </c>
      <c r="G20" s="16"/>
      <c r="H20" s="129"/>
      <c r="I20" s="129"/>
      <c r="J20" s="145"/>
      <c r="K20" s="131"/>
      <c r="L20" s="131"/>
    </row>
    <row r="21" spans="1:12" s="132" customFormat="1" ht="11.25" x14ac:dyDescent="0.2">
      <c r="A21" s="144" t="s">
        <v>263</v>
      </c>
      <c r="B21" s="123"/>
      <c r="C21" s="124"/>
      <c r="D21" s="14">
        <v>60</v>
      </c>
      <c r="E21" s="141"/>
      <c r="F21" s="141"/>
      <c r="G21" s="16"/>
      <c r="H21" s="129"/>
      <c r="I21" s="129"/>
      <c r="J21" s="145"/>
      <c r="K21" s="131"/>
      <c r="L21" s="131"/>
    </row>
    <row r="22" spans="1:12" s="132" customFormat="1" ht="11.25" x14ac:dyDescent="0.2">
      <c r="A22" s="122" t="s">
        <v>264</v>
      </c>
      <c r="B22" s="123"/>
      <c r="C22" s="124"/>
      <c r="D22" s="14"/>
      <c r="E22" s="13"/>
      <c r="F22" s="141"/>
      <c r="G22" s="141"/>
      <c r="H22" s="129"/>
      <c r="I22" s="129"/>
      <c r="J22" s="145"/>
      <c r="K22" s="131"/>
      <c r="L22" s="131"/>
    </row>
    <row r="23" spans="1:12" s="132" customFormat="1" ht="11.25" x14ac:dyDescent="0.2">
      <c r="A23" s="144" t="s">
        <v>261</v>
      </c>
      <c r="B23" s="123"/>
      <c r="C23" s="124"/>
      <c r="D23" s="15">
        <v>1</v>
      </c>
      <c r="E23" s="15">
        <v>0.9</v>
      </c>
      <c r="F23" s="12"/>
      <c r="G23" s="141"/>
      <c r="H23" s="129"/>
      <c r="I23" s="129"/>
      <c r="J23" s="145"/>
      <c r="K23" s="131"/>
      <c r="L23" s="131"/>
    </row>
    <row r="24" spans="1:12" s="132" customFormat="1" ht="11.25" x14ac:dyDescent="0.2">
      <c r="A24" s="144" t="s">
        <v>265</v>
      </c>
      <c r="B24" s="123"/>
      <c r="C24" s="124"/>
      <c r="D24" s="14">
        <v>10</v>
      </c>
      <c r="E24" s="13"/>
      <c r="F24" s="17">
        <v>0.5329070077271516</v>
      </c>
      <c r="G24" s="18"/>
      <c r="H24" s="129"/>
      <c r="I24" s="129"/>
      <c r="J24" s="145"/>
      <c r="K24" s="131"/>
      <c r="L24" s="131"/>
    </row>
    <row r="25" spans="1:12" s="132" customFormat="1" ht="11.25" x14ac:dyDescent="0.2">
      <c r="A25" s="144" t="s">
        <v>266</v>
      </c>
      <c r="B25" s="123"/>
      <c r="C25" s="124"/>
      <c r="D25" s="14">
        <v>50</v>
      </c>
      <c r="E25" s="16">
        <v>32.75</v>
      </c>
      <c r="F25" s="17">
        <v>0.37332505693363799</v>
      </c>
      <c r="G25" s="18"/>
      <c r="H25" s="129"/>
      <c r="I25" s="129"/>
      <c r="J25" s="145"/>
      <c r="K25" s="131"/>
      <c r="L25" s="131"/>
    </row>
    <row r="26" spans="1:12" s="132" customFormat="1" ht="11.25" x14ac:dyDescent="0.2">
      <c r="A26" s="133" t="s">
        <v>267</v>
      </c>
      <c r="B26" s="123"/>
      <c r="C26" s="124"/>
      <c r="D26" s="14">
        <v>55</v>
      </c>
      <c r="E26" s="20"/>
      <c r="F26" s="17">
        <v>0.60757201911387915</v>
      </c>
      <c r="G26" s="18"/>
      <c r="H26" s="129"/>
      <c r="I26" s="129"/>
      <c r="J26" s="145"/>
      <c r="K26" s="131"/>
      <c r="L26" s="131"/>
    </row>
    <row r="27" spans="1:12" s="132" customFormat="1" ht="11.25" x14ac:dyDescent="0.2">
      <c r="A27" s="146"/>
      <c r="B27" s="123"/>
      <c r="C27" s="144"/>
      <c r="D27" s="126"/>
      <c r="E27" s="126"/>
      <c r="F27" s="126"/>
      <c r="G27" s="126"/>
      <c r="H27" s="126"/>
      <c r="I27" s="126"/>
      <c r="J27" s="145"/>
      <c r="K27" s="131"/>
      <c r="L27" s="131"/>
    </row>
    <row r="28" spans="1:12" s="132" customFormat="1" ht="11.25" x14ac:dyDescent="0.2">
      <c r="A28" s="146"/>
      <c r="B28" s="123"/>
      <c r="C28" s="122"/>
      <c r="D28" s="245" t="s">
        <v>268</v>
      </c>
      <c r="E28" s="245"/>
      <c r="F28" s="245"/>
      <c r="G28" s="245"/>
      <c r="H28" s="245"/>
      <c r="I28" s="245"/>
      <c r="J28" s="147"/>
      <c r="K28" s="131"/>
      <c r="L28" s="131"/>
    </row>
    <row r="29" spans="1:12" x14ac:dyDescent="0.2">
      <c r="B29" s="148"/>
      <c r="F29" s="150"/>
      <c r="G29" s="150"/>
      <c r="H29" s="150"/>
      <c r="I29" s="150"/>
      <c r="J29" s="150"/>
      <c r="K29" s="150"/>
      <c r="L29" s="150"/>
    </row>
    <row r="30" spans="1:12" s="132" customFormat="1" ht="11.25" hidden="1" x14ac:dyDescent="0.2">
      <c r="A30" s="151" t="s">
        <v>16</v>
      </c>
      <c r="B30" s="152" t="s">
        <v>269</v>
      </c>
      <c r="C30" s="153" t="s">
        <v>270</v>
      </c>
      <c r="D30" s="154" t="s">
        <v>271</v>
      </c>
      <c r="E30" s="155"/>
      <c r="F30" s="156"/>
      <c r="G30" s="156"/>
      <c r="H30" s="156" t="s">
        <v>272</v>
      </c>
      <c r="I30" s="157" t="s">
        <v>273</v>
      </c>
      <c r="J30" s="156" t="s">
        <v>274</v>
      </c>
    </row>
    <row r="31" spans="1:12" s="132" customFormat="1" ht="11.25" hidden="1" x14ac:dyDescent="0.2">
      <c r="A31" s="132" t="s">
        <v>275</v>
      </c>
      <c r="B31" s="158"/>
      <c r="C31" s="159"/>
      <c r="D31" s="160"/>
      <c r="E31" s="160"/>
      <c r="F31" s="161"/>
      <c r="G31" s="161"/>
      <c r="H31" s="161"/>
      <c r="I31" s="162"/>
      <c r="J31" s="162"/>
    </row>
    <row r="32" spans="1:12" hidden="1" x14ac:dyDescent="0.2">
      <c r="A32" s="132" t="s">
        <v>276</v>
      </c>
      <c r="B32" s="158">
        <v>1</v>
      </c>
      <c r="C32" s="159" t="s">
        <v>277</v>
      </c>
      <c r="D32" s="242" t="s">
        <v>278</v>
      </c>
      <c r="E32" s="243"/>
      <c r="F32" s="243"/>
      <c r="G32" s="244"/>
      <c r="H32" s="161">
        <v>1.8</v>
      </c>
      <c r="I32" s="162" t="s">
        <v>279</v>
      </c>
      <c r="J32" s="162" t="s">
        <v>280</v>
      </c>
    </row>
    <row r="33" spans="1:10" ht="27.75" hidden="1" customHeight="1" x14ac:dyDescent="0.2">
      <c r="A33" s="132" t="s">
        <v>281</v>
      </c>
      <c r="B33" s="158">
        <v>1</v>
      </c>
      <c r="C33" s="159" t="s">
        <v>282</v>
      </c>
      <c r="D33" s="242" t="s">
        <v>283</v>
      </c>
      <c r="E33" s="243"/>
      <c r="F33" s="243"/>
      <c r="G33" s="244"/>
      <c r="H33" s="161">
        <v>0.15</v>
      </c>
      <c r="I33" s="162" t="s">
        <v>284</v>
      </c>
      <c r="J33" s="162" t="s">
        <v>285</v>
      </c>
    </row>
    <row r="34" spans="1:10" ht="27.75" hidden="1" customHeight="1" x14ac:dyDescent="0.2">
      <c r="A34" s="132" t="s">
        <v>286</v>
      </c>
      <c r="B34" s="158">
        <v>1</v>
      </c>
      <c r="C34" s="159" t="s">
        <v>287</v>
      </c>
      <c r="D34" s="242" t="s">
        <v>288</v>
      </c>
      <c r="E34" s="243"/>
      <c r="F34" s="243"/>
      <c r="G34" s="244"/>
      <c r="H34" s="161">
        <v>0.38</v>
      </c>
      <c r="I34" s="162" t="s">
        <v>284</v>
      </c>
      <c r="J34" s="162" t="s">
        <v>285</v>
      </c>
    </row>
    <row r="35" spans="1:10" hidden="1" x14ac:dyDescent="0.2">
      <c r="A35" s="132" t="s">
        <v>289</v>
      </c>
      <c r="B35" s="158">
        <v>1</v>
      </c>
      <c r="C35" s="159" t="s">
        <v>290</v>
      </c>
      <c r="D35" s="242" t="s">
        <v>291</v>
      </c>
      <c r="E35" s="243"/>
      <c r="F35" s="243"/>
      <c r="G35" s="244"/>
      <c r="H35" s="161">
        <v>0.11799999999999999</v>
      </c>
      <c r="I35" s="162" t="s">
        <v>9</v>
      </c>
      <c r="J35" s="162" t="s">
        <v>280</v>
      </c>
    </row>
    <row r="36" spans="1:10" hidden="1" x14ac:dyDescent="0.2">
      <c r="A36" s="132" t="s">
        <v>292</v>
      </c>
      <c r="B36" s="158">
        <v>2</v>
      </c>
      <c r="C36" s="159" t="s">
        <v>293</v>
      </c>
      <c r="D36" s="242" t="s">
        <v>294</v>
      </c>
      <c r="E36" s="243"/>
      <c r="F36" s="243"/>
      <c r="G36" s="244"/>
      <c r="H36" s="161">
        <v>0.3</v>
      </c>
      <c r="I36" s="162" t="s">
        <v>284</v>
      </c>
      <c r="J36" s="162" t="s">
        <v>285</v>
      </c>
    </row>
    <row r="37" spans="1:10" hidden="1" x14ac:dyDescent="0.2">
      <c r="A37" s="132" t="s">
        <v>295</v>
      </c>
      <c r="B37" s="158">
        <v>2</v>
      </c>
      <c r="C37" s="159" t="s">
        <v>296</v>
      </c>
      <c r="D37" s="242" t="s">
        <v>297</v>
      </c>
      <c r="E37" s="243"/>
      <c r="F37" s="243"/>
      <c r="G37" s="244"/>
      <c r="H37" s="161">
        <v>0.73</v>
      </c>
      <c r="I37" s="162" t="s">
        <v>9</v>
      </c>
      <c r="J37" s="162" t="s">
        <v>298</v>
      </c>
    </row>
    <row r="38" spans="1:10" hidden="1" x14ac:dyDescent="0.2">
      <c r="A38" s="132" t="s">
        <v>299</v>
      </c>
      <c r="B38" s="158">
        <v>2</v>
      </c>
      <c r="C38" s="159" t="s">
        <v>300</v>
      </c>
      <c r="D38" s="242" t="s">
        <v>301</v>
      </c>
      <c r="E38" s="243"/>
      <c r="F38" s="243"/>
      <c r="G38" s="244"/>
      <c r="H38" s="161">
        <v>0.55000000000000004</v>
      </c>
      <c r="I38" s="162" t="s">
        <v>284</v>
      </c>
      <c r="J38" s="162" t="s">
        <v>298</v>
      </c>
    </row>
    <row r="39" spans="1:10" hidden="1" x14ac:dyDescent="0.2">
      <c r="A39" s="132" t="s">
        <v>302</v>
      </c>
      <c r="B39" s="158">
        <v>1</v>
      </c>
      <c r="C39" s="159" t="s">
        <v>303</v>
      </c>
      <c r="D39" s="242" t="s">
        <v>304</v>
      </c>
      <c r="E39" s="243"/>
      <c r="F39" s="243"/>
      <c r="G39" s="244"/>
      <c r="H39" s="161">
        <v>9</v>
      </c>
      <c r="I39" s="162" t="s">
        <v>279</v>
      </c>
      <c r="J39" s="162" t="s">
        <v>285</v>
      </c>
    </row>
    <row r="40" spans="1:10" ht="27.75" hidden="1" customHeight="1" x14ac:dyDescent="0.2">
      <c r="A40" s="132" t="s">
        <v>305</v>
      </c>
      <c r="B40" s="158">
        <v>1</v>
      </c>
      <c r="C40" s="159" t="s">
        <v>306</v>
      </c>
      <c r="D40" s="242" t="s">
        <v>307</v>
      </c>
      <c r="E40" s="243"/>
      <c r="F40" s="243"/>
      <c r="G40" s="244"/>
      <c r="H40" s="161">
        <v>0.8</v>
      </c>
      <c r="I40" s="162" t="s">
        <v>284</v>
      </c>
      <c r="J40" s="162" t="s">
        <v>285</v>
      </c>
    </row>
    <row r="41" spans="1:10" hidden="1" x14ac:dyDescent="0.2">
      <c r="A41" s="132" t="s">
        <v>308</v>
      </c>
      <c r="B41" s="158"/>
      <c r="C41" s="159"/>
      <c r="D41" s="164"/>
      <c r="E41" s="164"/>
      <c r="F41" s="165"/>
      <c r="G41" s="165"/>
      <c r="H41" s="161"/>
      <c r="I41" s="162"/>
      <c r="J41" s="162"/>
    </row>
    <row r="42" spans="1:10" hidden="1" x14ac:dyDescent="0.2">
      <c r="A42" s="132" t="s">
        <v>309</v>
      </c>
      <c r="B42" s="158">
        <v>3</v>
      </c>
      <c r="C42" s="159" t="s">
        <v>277</v>
      </c>
      <c r="D42" s="242" t="s">
        <v>278</v>
      </c>
      <c r="E42" s="243"/>
      <c r="F42" s="243"/>
      <c r="G42" s="244"/>
      <c r="H42" s="161">
        <v>1.8</v>
      </c>
      <c r="I42" s="162" t="s">
        <v>279</v>
      </c>
      <c r="J42" s="162" t="s">
        <v>280</v>
      </c>
    </row>
    <row r="43" spans="1:10" ht="27.75" hidden="1" customHeight="1" x14ac:dyDescent="0.2">
      <c r="A43" s="132" t="s">
        <v>310</v>
      </c>
      <c r="B43" s="158">
        <v>1</v>
      </c>
      <c r="C43" s="159" t="s">
        <v>282</v>
      </c>
      <c r="D43" s="242" t="s">
        <v>283</v>
      </c>
      <c r="E43" s="243"/>
      <c r="F43" s="243"/>
      <c r="G43" s="244"/>
      <c r="H43" s="161">
        <v>0.15</v>
      </c>
      <c r="I43" s="162" t="s">
        <v>284</v>
      </c>
      <c r="J43" s="162" t="s">
        <v>285</v>
      </c>
    </row>
    <row r="44" spans="1:10" ht="27.75" hidden="1" customHeight="1" x14ac:dyDescent="0.2">
      <c r="A44" s="132" t="s">
        <v>311</v>
      </c>
      <c r="B44" s="158">
        <v>1</v>
      </c>
      <c r="C44" s="159" t="s">
        <v>287</v>
      </c>
      <c r="D44" s="242" t="s">
        <v>288</v>
      </c>
      <c r="E44" s="243"/>
      <c r="F44" s="243"/>
      <c r="G44" s="244"/>
      <c r="H44" s="161">
        <v>0.38</v>
      </c>
      <c r="I44" s="162" t="s">
        <v>284</v>
      </c>
      <c r="J44" s="162" t="s">
        <v>285</v>
      </c>
    </row>
    <row r="45" spans="1:10" hidden="1" x14ac:dyDescent="0.2">
      <c r="A45" s="132" t="s">
        <v>312</v>
      </c>
      <c r="B45" s="158">
        <v>1</v>
      </c>
      <c r="C45" s="159" t="s">
        <v>290</v>
      </c>
      <c r="D45" s="242" t="s">
        <v>291</v>
      </c>
      <c r="E45" s="243"/>
      <c r="F45" s="243"/>
      <c r="G45" s="244"/>
      <c r="H45" s="161">
        <v>0.11799999999999999</v>
      </c>
      <c r="I45" s="162" t="s">
        <v>9</v>
      </c>
      <c r="J45" s="162" t="s">
        <v>280</v>
      </c>
    </row>
    <row r="46" spans="1:10" hidden="1" x14ac:dyDescent="0.2">
      <c r="A46" s="132" t="s">
        <v>313</v>
      </c>
      <c r="B46" s="158">
        <v>2</v>
      </c>
      <c r="C46" s="159" t="s">
        <v>293</v>
      </c>
      <c r="D46" s="242" t="s">
        <v>294</v>
      </c>
      <c r="E46" s="243"/>
      <c r="F46" s="243"/>
      <c r="G46" s="244"/>
      <c r="H46" s="161">
        <v>0.3</v>
      </c>
      <c r="I46" s="162" t="s">
        <v>284</v>
      </c>
      <c r="J46" s="162" t="s">
        <v>285</v>
      </c>
    </row>
    <row r="47" spans="1:10" hidden="1" x14ac:dyDescent="0.2">
      <c r="A47" s="132" t="s">
        <v>314</v>
      </c>
      <c r="B47" s="158">
        <v>2</v>
      </c>
      <c r="C47" s="159" t="s">
        <v>296</v>
      </c>
      <c r="D47" s="242" t="s">
        <v>297</v>
      </c>
      <c r="E47" s="243"/>
      <c r="F47" s="243"/>
      <c r="G47" s="244"/>
      <c r="H47" s="161">
        <v>0.73</v>
      </c>
      <c r="I47" s="162" t="s">
        <v>9</v>
      </c>
      <c r="J47" s="162" t="s">
        <v>298</v>
      </c>
    </row>
    <row r="48" spans="1:10" hidden="1" x14ac:dyDescent="0.2">
      <c r="A48" s="132" t="s">
        <v>315</v>
      </c>
      <c r="B48" s="158">
        <v>2</v>
      </c>
      <c r="C48" s="159" t="s">
        <v>300</v>
      </c>
      <c r="D48" s="242" t="s">
        <v>301</v>
      </c>
      <c r="E48" s="243"/>
      <c r="F48" s="243"/>
      <c r="G48" s="244"/>
      <c r="H48" s="161">
        <v>0.55000000000000004</v>
      </c>
      <c r="I48" s="162" t="s">
        <v>284</v>
      </c>
      <c r="J48" s="162" t="s">
        <v>298</v>
      </c>
    </row>
    <row r="49" spans="1:10" hidden="1" x14ac:dyDescent="0.2">
      <c r="A49" s="132" t="s">
        <v>316</v>
      </c>
      <c r="B49" s="158">
        <v>1</v>
      </c>
      <c r="C49" s="159" t="s">
        <v>317</v>
      </c>
      <c r="D49" s="242" t="s">
        <v>318</v>
      </c>
      <c r="E49" s="243"/>
      <c r="F49" s="243"/>
      <c r="G49" s="244"/>
      <c r="H49" s="161">
        <v>0.52</v>
      </c>
      <c r="I49" s="162" t="s">
        <v>279</v>
      </c>
      <c r="J49" s="162" t="s">
        <v>280</v>
      </c>
    </row>
    <row r="50" spans="1:10" ht="27.75" hidden="1" customHeight="1" x14ac:dyDescent="0.2">
      <c r="A50" s="132" t="s">
        <v>319</v>
      </c>
      <c r="B50" s="158">
        <v>1</v>
      </c>
      <c r="C50" s="159" t="s">
        <v>320</v>
      </c>
      <c r="D50" s="242" t="s">
        <v>321</v>
      </c>
      <c r="E50" s="243"/>
      <c r="F50" s="243"/>
      <c r="G50" s="244"/>
      <c r="H50" s="161">
        <v>4.0999999999999996</v>
      </c>
      <c r="I50" s="162" t="s">
        <v>284</v>
      </c>
      <c r="J50" s="162" t="s">
        <v>285</v>
      </c>
    </row>
    <row r="51" spans="1:10" hidden="1" x14ac:dyDescent="0.2">
      <c r="A51" s="132" t="s">
        <v>322</v>
      </c>
      <c r="B51" s="158">
        <v>1</v>
      </c>
      <c r="C51" s="159" t="s">
        <v>323</v>
      </c>
      <c r="D51" s="242" t="s">
        <v>324</v>
      </c>
      <c r="E51" s="243"/>
      <c r="F51" s="243"/>
      <c r="G51" s="244"/>
      <c r="H51" s="161">
        <v>0.7</v>
      </c>
      <c r="I51" s="162" t="s">
        <v>284</v>
      </c>
      <c r="J51" s="162" t="s">
        <v>280</v>
      </c>
    </row>
    <row r="52" spans="1:10" hidden="1" x14ac:dyDescent="0.2">
      <c r="A52" s="132" t="s">
        <v>325</v>
      </c>
      <c r="B52" s="158">
        <v>1</v>
      </c>
      <c r="C52" s="159" t="s">
        <v>323</v>
      </c>
      <c r="D52" s="242" t="s">
        <v>324</v>
      </c>
      <c r="E52" s="243"/>
      <c r="F52" s="243"/>
      <c r="G52" s="244"/>
      <c r="H52" s="161">
        <v>0.7</v>
      </c>
      <c r="I52" s="162" t="s">
        <v>284</v>
      </c>
      <c r="J52" s="162" t="s">
        <v>280</v>
      </c>
    </row>
    <row r="53" spans="1:10" hidden="1" x14ac:dyDescent="0.2">
      <c r="A53" s="132" t="s">
        <v>326</v>
      </c>
      <c r="B53" s="158">
        <v>1</v>
      </c>
      <c r="C53" s="159" t="s">
        <v>327</v>
      </c>
      <c r="D53" s="242" t="s">
        <v>328</v>
      </c>
      <c r="E53" s="243"/>
      <c r="F53" s="243"/>
      <c r="G53" s="244"/>
      <c r="H53" s="161">
        <v>1</v>
      </c>
      <c r="I53" s="162" t="s">
        <v>329</v>
      </c>
      <c r="J53" s="162" t="s">
        <v>280</v>
      </c>
    </row>
    <row r="54" spans="1:10" hidden="1" x14ac:dyDescent="0.2">
      <c r="A54" s="132" t="s">
        <v>330</v>
      </c>
      <c r="B54" s="158"/>
      <c r="C54" s="159"/>
      <c r="D54" s="164"/>
      <c r="E54" s="164"/>
      <c r="F54" s="165"/>
      <c r="G54" s="165"/>
      <c r="H54" s="161"/>
      <c r="I54" s="162"/>
      <c r="J54" s="162"/>
    </row>
    <row r="55" spans="1:10" hidden="1" x14ac:dyDescent="0.2">
      <c r="A55" s="132" t="s">
        <v>331</v>
      </c>
      <c r="B55" s="158">
        <v>1</v>
      </c>
      <c r="C55" s="159" t="s">
        <v>332</v>
      </c>
      <c r="D55" s="242" t="s">
        <v>333</v>
      </c>
      <c r="E55" s="243"/>
      <c r="F55" s="243"/>
      <c r="G55" s="244"/>
      <c r="H55" s="161">
        <v>5</v>
      </c>
      <c r="I55" s="162" t="s">
        <v>329</v>
      </c>
      <c r="J55" s="162" t="s">
        <v>285</v>
      </c>
    </row>
    <row r="56" spans="1:10" ht="27.75" hidden="1" customHeight="1" x14ac:dyDescent="0.2">
      <c r="A56" s="132" t="s">
        <v>334</v>
      </c>
      <c r="B56" s="158">
        <v>2</v>
      </c>
      <c r="C56" s="159"/>
      <c r="D56" s="242" t="s">
        <v>335</v>
      </c>
      <c r="E56" s="243"/>
      <c r="F56" s="243"/>
      <c r="G56" s="244"/>
      <c r="H56" s="161">
        <v>0.18</v>
      </c>
      <c r="I56" s="162" t="s">
        <v>9</v>
      </c>
      <c r="J56" s="162" t="s">
        <v>9</v>
      </c>
    </row>
    <row r="57" spans="1:10" hidden="1" x14ac:dyDescent="0.2">
      <c r="A57" s="132" t="s">
        <v>336</v>
      </c>
      <c r="B57" s="158">
        <v>2</v>
      </c>
      <c r="C57" s="159"/>
      <c r="D57" s="242" t="s">
        <v>337</v>
      </c>
      <c r="E57" s="243"/>
      <c r="F57" s="243"/>
      <c r="G57" s="244"/>
      <c r="H57" s="161">
        <v>0.6</v>
      </c>
      <c r="I57" s="162" t="s">
        <v>284</v>
      </c>
      <c r="J57" s="162" t="s">
        <v>280</v>
      </c>
    </row>
    <row r="58" spans="1:10" hidden="1" x14ac:dyDescent="0.2">
      <c r="A58" s="132" t="s">
        <v>338</v>
      </c>
      <c r="B58" s="158">
        <v>2</v>
      </c>
      <c r="C58" s="159" t="s">
        <v>290</v>
      </c>
      <c r="D58" s="242" t="s">
        <v>291</v>
      </c>
      <c r="E58" s="243"/>
      <c r="F58" s="243"/>
      <c r="G58" s="244"/>
      <c r="H58" s="161">
        <v>0.11799999999999999</v>
      </c>
      <c r="I58" s="162" t="s">
        <v>9</v>
      </c>
      <c r="J58" s="162" t="s">
        <v>280</v>
      </c>
    </row>
    <row r="59" spans="1:10" hidden="1" x14ac:dyDescent="0.2">
      <c r="A59" s="132" t="s">
        <v>339</v>
      </c>
      <c r="B59" s="158">
        <v>1</v>
      </c>
      <c r="C59" s="159"/>
      <c r="D59" s="242" t="s">
        <v>340</v>
      </c>
      <c r="E59" s="243"/>
      <c r="F59" s="243"/>
      <c r="G59" s="244"/>
      <c r="H59" s="161">
        <v>0.01</v>
      </c>
      <c r="I59" s="162" t="s">
        <v>9</v>
      </c>
      <c r="J59" s="162" t="s">
        <v>9</v>
      </c>
    </row>
    <row r="60" spans="1:10" hidden="1" x14ac:dyDescent="0.2">
      <c r="A60" s="132" t="s">
        <v>341</v>
      </c>
      <c r="B60" s="158">
        <v>1</v>
      </c>
      <c r="C60" s="159"/>
      <c r="D60" s="242" t="s">
        <v>342</v>
      </c>
      <c r="E60" s="243"/>
      <c r="F60" s="243"/>
      <c r="G60" s="244"/>
      <c r="H60" s="161">
        <v>0.4</v>
      </c>
      <c r="I60" s="162" t="s">
        <v>9</v>
      </c>
      <c r="J60" s="162" t="s">
        <v>9</v>
      </c>
    </row>
    <row r="61" spans="1:10" ht="27.75" hidden="1" customHeight="1" x14ac:dyDescent="0.2">
      <c r="A61" s="132" t="s">
        <v>343</v>
      </c>
      <c r="B61" s="158">
        <v>1</v>
      </c>
      <c r="C61" s="159" t="s">
        <v>306</v>
      </c>
      <c r="D61" s="242" t="s">
        <v>307</v>
      </c>
      <c r="E61" s="243"/>
      <c r="F61" s="243"/>
      <c r="G61" s="244"/>
      <c r="H61" s="161">
        <v>0.8</v>
      </c>
      <c r="I61" s="162" t="s">
        <v>284</v>
      </c>
      <c r="J61" s="162" t="s">
        <v>285</v>
      </c>
    </row>
    <row r="62" spans="1:10" hidden="1" x14ac:dyDescent="0.2">
      <c r="A62" s="132" t="s">
        <v>344</v>
      </c>
      <c r="B62" s="158"/>
      <c r="C62" s="159"/>
      <c r="D62" s="164"/>
      <c r="E62" s="164"/>
      <c r="F62" s="165"/>
      <c r="G62" s="165"/>
      <c r="H62" s="161"/>
      <c r="I62" s="162"/>
      <c r="J62" s="162"/>
    </row>
    <row r="63" spans="1:10" ht="27.75" hidden="1" customHeight="1" x14ac:dyDescent="0.2">
      <c r="A63" s="132" t="s">
        <v>345</v>
      </c>
      <c r="B63" s="158">
        <v>1</v>
      </c>
      <c r="C63" s="159" t="s">
        <v>346</v>
      </c>
      <c r="D63" s="242" t="s">
        <v>347</v>
      </c>
      <c r="E63" s="243"/>
      <c r="F63" s="243"/>
      <c r="G63" s="244"/>
      <c r="H63" s="161">
        <v>9.7119999999999997</v>
      </c>
      <c r="I63" s="162" t="s">
        <v>329</v>
      </c>
      <c r="J63" s="162" t="s">
        <v>285</v>
      </c>
    </row>
    <row r="64" spans="1:10" ht="27.75" hidden="1" customHeight="1" x14ac:dyDescent="0.2">
      <c r="A64" s="132" t="s">
        <v>348</v>
      </c>
      <c r="B64" s="158">
        <v>1</v>
      </c>
      <c r="C64" s="159" t="s">
        <v>349</v>
      </c>
      <c r="D64" s="242" t="s">
        <v>350</v>
      </c>
      <c r="E64" s="243"/>
      <c r="F64" s="243"/>
      <c r="G64" s="244"/>
      <c r="H64" s="161">
        <v>1</v>
      </c>
      <c r="I64" s="162" t="s">
        <v>9</v>
      </c>
      <c r="J64" s="162" t="s">
        <v>9</v>
      </c>
    </row>
    <row r="65" spans="1:10" hidden="1" x14ac:dyDescent="0.2">
      <c r="A65" s="132" t="s">
        <v>351</v>
      </c>
      <c r="B65" s="158">
        <v>1</v>
      </c>
      <c r="C65" s="159" t="s">
        <v>352</v>
      </c>
      <c r="D65" s="242" t="s">
        <v>353</v>
      </c>
      <c r="E65" s="243"/>
      <c r="F65" s="243"/>
      <c r="G65" s="244"/>
      <c r="H65" s="161">
        <v>1.4</v>
      </c>
      <c r="I65" s="162" t="s">
        <v>354</v>
      </c>
      <c r="J65" s="162" t="s">
        <v>280</v>
      </c>
    </row>
    <row r="66" spans="1:10" ht="27.75" hidden="1" customHeight="1" x14ac:dyDescent="0.2">
      <c r="A66" s="132" t="s">
        <v>355</v>
      </c>
      <c r="B66" s="158">
        <v>1</v>
      </c>
      <c r="C66" s="159" t="s">
        <v>356</v>
      </c>
      <c r="D66" s="242" t="s">
        <v>357</v>
      </c>
      <c r="E66" s="243"/>
      <c r="F66" s="243"/>
      <c r="G66" s="244"/>
      <c r="H66" s="161">
        <v>6.1</v>
      </c>
      <c r="I66" s="162" t="s">
        <v>329</v>
      </c>
      <c r="J66" s="162" t="s">
        <v>285</v>
      </c>
    </row>
    <row r="67" spans="1:10" ht="27.75" hidden="1" customHeight="1" x14ac:dyDescent="0.2">
      <c r="A67" s="132" t="s">
        <v>358</v>
      </c>
      <c r="B67" s="158">
        <v>1</v>
      </c>
      <c r="C67" s="159" t="s">
        <v>359</v>
      </c>
      <c r="D67" s="242" t="s">
        <v>360</v>
      </c>
      <c r="E67" s="243"/>
      <c r="F67" s="243"/>
      <c r="G67" s="244"/>
      <c r="H67" s="161">
        <v>3.6</v>
      </c>
      <c r="I67" s="162" t="s">
        <v>9</v>
      </c>
      <c r="J67" s="162" t="s">
        <v>9</v>
      </c>
    </row>
    <row r="68" spans="1:10" hidden="1" x14ac:dyDescent="0.2">
      <c r="A68" s="132" t="s">
        <v>361</v>
      </c>
      <c r="B68" s="158">
        <v>1</v>
      </c>
      <c r="C68" s="159" t="s">
        <v>352</v>
      </c>
      <c r="D68" s="242" t="s">
        <v>353</v>
      </c>
      <c r="E68" s="243"/>
      <c r="F68" s="243"/>
      <c r="G68" s="244"/>
      <c r="H68" s="161">
        <v>1.4</v>
      </c>
      <c r="I68" s="162" t="s">
        <v>354</v>
      </c>
      <c r="J68" s="162" t="s">
        <v>280</v>
      </c>
    </row>
    <row r="69" spans="1:10" hidden="1" x14ac:dyDescent="0.2">
      <c r="A69" s="132" t="s">
        <v>343</v>
      </c>
      <c r="B69" s="158">
        <v>1</v>
      </c>
      <c r="C69" s="159" t="s">
        <v>323</v>
      </c>
      <c r="D69" s="242" t="s">
        <v>324</v>
      </c>
      <c r="E69" s="243"/>
      <c r="F69" s="243"/>
      <c r="G69" s="244"/>
      <c r="H69" s="161">
        <v>0.7</v>
      </c>
      <c r="I69" s="162" t="s">
        <v>284</v>
      </c>
      <c r="J69" s="162" t="s">
        <v>280</v>
      </c>
    </row>
    <row r="70" spans="1:10" ht="27.75" hidden="1" customHeight="1" x14ac:dyDescent="0.2">
      <c r="A70" s="132" t="s">
        <v>362</v>
      </c>
      <c r="B70" s="158">
        <v>1</v>
      </c>
      <c r="C70" s="159" t="s">
        <v>363</v>
      </c>
      <c r="D70" s="242" t="s">
        <v>364</v>
      </c>
      <c r="E70" s="243"/>
      <c r="F70" s="243"/>
      <c r="G70" s="244"/>
      <c r="H70" s="161">
        <v>0.3</v>
      </c>
      <c r="I70" s="162" t="s">
        <v>365</v>
      </c>
      <c r="J70" s="162" t="s">
        <v>366</v>
      </c>
    </row>
    <row r="71" spans="1:10" hidden="1" x14ac:dyDescent="0.2">
      <c r="A71" s="132" t="s">
        <v>367</v>
      </c>
      <c r="B71" s="158">
        <v>1</v>
      </c>
      <c r="C71" s="159" t="s">
        <v>368</v>
      </c>
      <c r="D71" s="242" t="s">
        <v>369</v>
      </c>
      <c r="E71" s="243"/>
      <c r="F71" s="243"/>
      <c r="G71" s="244"/>
      <c r="H71" s="161">
        <v>0.316</v>
      </c>
      <c r="I71" s="162" t="s">
        <v>365</v>
      </c>
      <c r="J71" s="162" t="s">
        <v>366</v>
      </c>
    </row>
    <row r="72" spans="1:10" ht="27.75" hidden="1" customHeight="1" x14ac:dyDescent="0.2">
      <c r="A72" s="132" t="s">
        <v>370</v>
      </c>
      <c r="B72" s="158">
        <v>1</v>
      </c>
      <c r="C72" s="159" t="s">
        <v>371</v>
      </c>
      <c r="D72" s="242" t="s">
        <v>372</v>
      </c>
      <c r="E72" s="243"/>
      <c r="F72" s="243"/>
      <c r="G72" s="244"/>
      <c r="H72" s="161">
        <v>0.18</v>
      </c>
      <c r="I72" s="162" t="s">
        <v>284</v>
      </c>
      <c r="J72" s="162" t="s">
        <v>285</v>
      </c>
    </row>
    <row r="73" spans="1:10" ht="27.75" hidden="1" customHeight="1" x14ac:dyDescent="0.2">
      <c r="A73" s="132" t="s">
        <v>373</v>
      </c>
      <c r="B73" s="158">
        <v>1</v>
      </c>
      <c r="C73" s="159" t="s">
        <v>287</v>
      </c>
      <c r="D73" s="242" t="s">
        <v>288</v>
      </c>
      <c r="E73" s="243"/>
      <c r="F73" s="243"/>
      <c r="G73" s="244"/>
      <c r="H73" s="161">
        <v>0.38</v>
      </c>
      <c r="I73" s="162" t="s">
        <v>284</v>
      </c>
      <c r="J73" s="162" t="s">
        <v>285</v>
      </c>
    </row>
    <row r="74" spans="1:10" hidden="1" x14ac:dyDescent="0.2">
      <c r="A74" s="132" t="s">
        <v>374</v>
      </c>
      <c r="B74" s="158">
        <v>1</v>
      </c>
      <c r="C74" s="159" t="s">
        <v>290</v>
      </c>
      <c r="D74" s="242" t="s">
        <v>291</v>
      </c>
      <c r="E74" s="243"/>
      <c r="F74" s="243"/>
      <c r="G74" s="244"/>
      <c r="H74" s="161">
        <v>0.11799999999999999</v>
      </c>
      <c r="I74" s="162" t="s">
        <v>9</v>
      </c>
      <c r="J74" s="162" t="s">
        <v>280</v>
      </c>
    </row>
    <row r="75" spans="1:10" hidden="1" x14ac:dyDescent="0.2">
      <c r="A75" s="132" t="s">
        <v>375</v>
      </c>
      <c r="B75" s="158">
        <v>1</v>
      </c>
      <c r="C75" s="159" t="s">
        <v>376</v>
      </c>
      <c r="D75" s="242" t="s">
        <v>377</v>
      </c>
      <c r="E75" s="243"/>
      <c r="F75" s="243"/>
      <c r="G75" s="244"/>
      <c r="H75" s="161">
        <v>0.3</v>
      </c>
      <c r="I75" s="162" t="s">
        <v>284</v>
      </c>
      <c r="J75" s="162" t="s">
        <v>378</v>
      </c>
    </row>
    <row r="76" spans="1:10" hidden="1" x14ac:dyDescent="0.2">
      <c r="A76" s="132" t="s">
        <v>379</v>
      </c>
      <c r="B76" s="158">
        <v>1</v>
      </c>
      <c r="C76" s="159" t="s">
        <v>296</v>
      </c>
      <c r="D76" s="242" t="s">
        <v>297</v>
      </c>
      <c r="E76" s="243"/>
      <c r="F76" s="243"/>
      <c r="G76" s="244"/>
      <c r="H76" s="161">
        <v>0.73</v>
      </c>
      <c r="I76" s="162" t="s">
        <v>9</v>
      </c>
      <c r="J76" s="162" t="s">
        <v>298</v>
      </c>
    </row>
    <row r="77" spans="1:10" hidden="1" x14ac:dyDescent="0.2">
      <c r="A77" s="132" t="s">
        <v>380</v>
      </c>
      <c r="B77" s="158">
        <v>1</v>
      </c>
      <c r="C77" s="159" t="s">
        <v>300</v>
      </c>
      <c r="D77" s="242" t="s">
        <v>301</v>
      </c>
      <c r="E77" s="243"/>
      <c r="F77" s="243"/>
      <c r="G77" s="244"/>
      <c r="H77" s="161">
        <v>0.55000000000000004</v>
      </c>
      <c r="I77" s="162" t="s">
        <v>284</v>
      </c>
      <c r="J77" s="162" t="s">
        <v>298</v>
      </c>
    </row>
    <row r="78" spans="1:10" hidden="1" x14ac:dyDescent="0.2">
      <c r="A78" s="132" t="s">
        <v>381</v>
      </c>
      <c r="B78" s="158">
        <v>1</v>
      </c>
      <c r="C78" s="159" t="s">
        <v>382</v>
      </c>
      <c r="D78" s="242" t="s">
        <v>383</v>
      </c>
      <c r="E78" s="243"/>
      <c r="F78" s="243"/>
      <c r="G78" s="244"/>
      <c r="H78" s="161">
        <v>0.19</v>
      </c>
      <c r="I78" s="162" t="s">
        <v>284</v>
      </c>
      <c r="J78" s="162" t="s">
        <v>366</v>
      </c>
    </row>
    <row r="79" spans="1:10" hidden="1" x14ac:dyDescent="0.2">
      <c r="A79" s="132" t="s">
        <v>384</v>
      </c>
      <c r="B79" s="158"/>
      <c r="C79" s="159"/>
      <c r="D79" s="164"/>
      <c r="E79" s="164"/>
      <c r="F79" s="165"/>
      <c r="G79" s="165"/>
      <c r="H79" s="161"/>
      <c r="I79" s="162"/>
      <c r="J79" s="162"/>
    </row>
    <row r="80" spans="1:10" hidden="1" x14ac:dyDescent="0.2">
      <c r="A80" s="132" t="s">
        <v>385</v>
      </c>
      <c r="B80" s="158">
        <v>1</v>
      </c>
      <c r="C80" s="159" t="s">
        <v>386</v>
      </c>
      <c r="D80" s="242" t="s">
        <v>387</v>
      </c>
      <c r="E80" s="243"/>
      <c r="F80" s="243"/>
      <c r="G80" s="244"/>
      <c r="H80" s="161">
        <v>1.52</v>
      </c>
      <c r="I80" s="162" t="s">
        <v>388</v>
      </c>
      <c r="J80" s="162" t="s">
        <v>366</v>
      </c>
    </row>
    <row r="81" spans="1:10" hidden="1" x14ac:dyDescent="0.2">
      <c r="A81" s="132" t="s">
        <v>389</v>
      </c>
      <c r="B81" s="158">
        <v>1</v>
      </c>
      <c r="C81" s="159" t="s">
        <v>390</v>
      </c>
      <c r="D81" s="242" t="s">
        <v>391</v>
      </c>
      <c r="E81" s="243"/>
      <c r="F81" s="243"/>
      <c r="G81" s="244"/>
      <c r="H81" s="161">
        <v>4.0999999999999996</v>
      </c>
      <c r="I81" s="162" t="s">
        <v>388</v>
      </c>
      <c r="J81" s="162" t="s">
        <v>366</v>
      </c>
    </row>
    <row r="82" spans="1:10" hidden="1" x14ac:dyDescent="0.2">
      <c r="A82" s="132" t="s">
        <v>392</v>
      </c>
      <c r="B82" s="158">
        <v>1</v>
      </c>
      <c r="C82" s="159" t="s">
        <v>376</v>
      </c>
      <c r="D82" s="242" t="s">
        <v>377</v>
      </c>
      <c r="E82" s="243"/>
      <c r="F82" s="243"/>
      <c r="G82" s="244"/>
      <c r="H82" s="161">
        <v>0.3</v>
      </c>
      <c r="I82" s="162" t="s">
        <v>284</v>
      </c>
      <c r="J82" s="162" t="s">
        <v>378</v>
      </c>
    </row>
    <row r="83" spans="1:10" hidden="1" x14ac:dyDescent="0.2">
      <c r="A83" s="132" t="s">
        <v>393</v>
      </c>
      <c r="B83" s="158">
        <v>1</v>
      </c>
      <c r="C83" s="159" t="s">
        <v>296</v>
      </c>
      <c r="D83" s="242" t="s">
        <v>297</v>
      </c>
      <c r="E83" s="243"/>
      <c r="F83" s="243"/>
      <c r="G83" s="244"/>
      <c r="H83" s="161">
        <v>0.73</v>
      </c>
      <c r="I83" s="162" t="s">
        <v>9</v>
      </c>
      <c r="J83" s="162" t="s">
        <v>298</v>
      </c>
    </row>
    <row r="84" spans="1:10" hidden="1" x14ac:dyDescent="0.2">
      <c r="A84" s="132" t="s">
        <v>394</v>
      </c>
      <c r="B84" s="158">
        <v>1</v>
      </c>
      <c r="C84" s="159" t="s">
        <v>300</v>
      </c>
      <c r="D84" s="242" t="s">
        <v>301</v>
      </c>
      <c r="E84" s="243"/>
      <c r="F84" s="243"/>
      <c r="G84" s="244"/>
      <c r="H84" s="161">
        <v>0.55000000000000004</v>
      </c>
      <c r="I84" s="162" t="s">
        <v>284</v>
      </c>
      <c r="J84" s="162" t="s">
        <v>298</v>
      </c>
    </row>
    <row r="85" spans="1:10" hidden="1" x14ac:dyDescent="0.2">
      <c r="A85" s="132" t="s">
        <v>179</v>
      </c>
      <c r="B85" s="158">
        <v>1</v>
      </c>
      <c r="C85" s="159" t="s">
        <v>395</v>
      </c>
      <c r="D85" s="242" t="s">
        <v>396</v>
      </c>
      <c r="E85" s="243"/>
      <c r="F85" s="243"/>
      <c r="G85" s="244"/>
      <c r="H85" s="161">
        <v>7</v>
      </c>
      <c r="I85" s="162" t="s">
        <v>354</v>
      </c>
      <c r="J85" s="162" t="s">
        <v>397</v>
      </c>
    </row>
    <row r="86" spans="1:10" hidden="1" x14ac:dyDescent="0.2">
      <c r="A86" s="132" t="s">
        <v>398</v>
      </c>
      <c r="B86" s="158">
        <v>1</v>
      </c>
      <c r="C86" s="159" t="s">
        <v>399</v>
      </c>
      <c r="D86" s="242" t="s">
        <v>400</v>
      </c>
      <c r="E86" s="243"/>
      <c r="F86" s="243"/>
      <c r="G86" s="244"/>
      <c r="H86" s="161">
        <v>0.13</v>
      </c>
      <c r="I86" s="162" t="s">
        <v>9</v>
      </c>
      <c r="J86" s="162" t="s">
        <v>9</v>
      </c>
    </row>
    <row r="87" spans="1:10" ht="27.75" hidden="1" customHeight="1" x14ac:dyDescent="0.2">
      <c r="A87" s="132" t="s">
        <v>401</v>
      </c>
      <c r="B87" s="158">
        <v>1</v>
      </c>
      <c r="C87" s="159" t="s">
        <v>402</v>
      </c>
      <c r="D87" s="242" t="s">
        <v>403</v>
      </c>
      <c r="E87" s="243"/>
      <c r="F87" s="243"/>
      <c r="G87" s="244"/>
      <c r="H87" s="161">
        <v>0.37</v>
      </c>
      <c r="I87" s="162" t="s">
        <v>284</v>
      </c>
      <c r="J87" s="162" t="s">
        <v>397</v>
      </c>
    </row>
    <row r="88" spans="1:10" hidden="1" x14ac:dyDescent="0.2">
      <c r="A88" s="132" t="s">
        <v>404</v>
      </c>
      <c r="B88" s="158">
        <v>1</v>
      </c>
      <c r="C88" s="159" t="s">
        <v>405</v>
      </c>
      <c r="D88" s="242" t="s">
        <v>406</v>
      </c>
      <c r="E88" s="243"/>
      <c r="F88" s="243"/>
      <c r="G88" s="244"/>
      <c r="H88" s="161">
        <v>0.108</v>
      </c>
      <c r="I88" s="162" t="s">
        <v>9</v>
      </c>
      <c r="J88" s="162" t="s">
        <v>280</v>
      </c>
    </row>
    <row r="89" spans="1:10" ht="27.75" hidden="1" customHeight="1" x14ac:dyDescent="0.2">
      <c r="A89" s="132" t="s">
        <v>407</v>
      </c>
      <c r="B89" s="158">
        <v>1</v>
      </c>
      <c r="C89" s="159" t="s">
        <v>408</v>
      </c>
      <c r="D89" s="242" t="s">
        <v>409</v>
      </c>
      <c r="E89" s="243"/>
      <c r="F89" s="243"/>
      <c r="G89" s="244"/>
      <c r="H89" s="161">
        <v>0.33</v>
      </c>
      <c r="I89" s="162" t="s">
        <v>9</v>
      </c>
      <c r="J89" s="162" t="s">
        <v>9</v>
      </c>
    </row>
    <row r="90" spans="1:10" ht="27.75" hidden="1" customHeight="1" x14ac:dyDescent="0.2">
      <c r="A90" s="132" t="s">
        <v>410</v>
      </c>
      <c r="B90" s="158">
        <v>1</v>
      </c>
      <c r="C90" s="159" t="s">
        <v>402</v>
      </c>
      <c r="D90" s="242" t="s">
        <v>403</v>
      </c>
      <c r="E90" s="243"/>
      <c r="F90" s="243"/>
      <c r="G90" s="244"/>
      <c r="H90" s="161">
        <v>0.37</v>
      </c>
      <c r="I90" s="162" t="s">
        <v>284</v>
      </c>
      <c r="J90" s="162" t="s">
        <v>397</v>
      </c>
    </row>
    <row r="91" spans="1:10" hidden="1" x14ac:dyDescent="0.2">
      <c r="A91" s="132" t="s">
        <v>411</v>
      </c>
      <c r="B91" s="158">
        <v>1</v>
      </c>
      <c r="C91" s="159" t="s">
        <v>290</v>
      </c>
      <c r="D91" s="242" t="s">
        <v>291</v>
      </c>
      <c r="E91" s="243"/>
      <c r="F91" s="243"/>
      <c r="G91" s="244"/>
      <c r="H91" s="161">
        <v>0.11799999999999999</v>
      </c>
      <c r="I91" s="162" t="s">
        <v>9</v>
      </c>
      <c r="J91" s="162" t="s">
        <v>280</v>
      </c>
    </row>
    <row r="92" spans="1:10" hidden="1" x14ac:dyDescent="0.2">
      <c r="A92" s="132" t="s">
        <v>412</v>
      </c>
      <c r="B92" s="158"/>
      <c r="C92" s="159"/>
      <c r="D92" s="164"/>
      <c r="E92" s="164"/>
      <c r="F92" s="165"/>
      <c r="G92" s="165"/>
      <c r="H92" s="161"/>
      <c r="I92" s="162"/>
      <c r="J92" s="162"/>
    </row>
    <row r="93" spans="1:10" hidden="1" x14ac:dyDescent="0.2">
      <c r="A93" s="132" t="s">
        <v>413</v>
      </c>
      <c r="B93" s="158">
        <v>1</v>
      </c>
      <c r="C93" s="159" t="s">
        <v>386</v>
      </c>
      <c r="D93" s="242" t="s">
        <v>387</v>
      </c>
      <c r="E93" s="243"/>
      <c r="F93" s="243"/>
      <c r="G93" s="244"/>
      <c r="H93" s="161">
        <v>1.52</v>
      </c>
      <c r="I93" s="162" t="s">
        <v>388</v>
      </c>
      <c r="J93" s="162" t="s">
        <v>366</v>
      </c>
    </row>
    <row r="94" spans="1:10" hidden="1" x14ac:dyDescent="0.2">
      <c r="A94" s="132" t="s">
        <v>414</v>
      </c>
      <c r="B94" s="158">
        <v>1</v>
      </c>
      <c r="C94" s="159" t="s">
        <v>390</v>
      </c>
      <c r="D94" s="242" t="s">
        <v>391</v>
      </c>
      <c r="E94" s="243"/>
      <c r="F94" s="243"/>
      <c r="G94" s="244"/>
      <c r="H94" s="161">
        <v>4.0999999999999996</v>
      </c>
      <c r="I94" s="162" t="s">
        <v>388</v>
      </c>
      <c r="J94" s="162" t="s">
        <v>366</v>
      </c>
    </row>
    <row r="95" spans="1:10" ht="27.75" hidden="1" customHeight="1" x14ac:dyDescent="0.2">
      <c r="A95" s="132" t="s">
        <v>415</v>
      </c>
      <c r="B95" s="158">
        <v>1</v>
      </c>
      <c r="C95" s="159" t="s">
        <v>287</v>
      </c>
      <c r="D95" s="242" t="s">
        <v>288</v>
      </c>
      <c r="E95" s="243"/>
      <c r="F95" s="243"/>
      <c r="G95" s="244"/>
      <c r="H95" s="161">
        <v>0.38</v>
      </c>
      <c r="I95" s="162" t="s">
        <v>284</v>
      </c>
      <c r="J95" s="162" t="s">
        <v>285</v>
      </c>
    </row>
    <row r="96" spans="1:10" hidden="1" x14ac:dyDescent="0.2">
      <c r="A96" s="132" t="s">
        <v>416</v>
      </c>
      <c r="B96" s="158">
        <v>1</v>
      </c>
      <c r="C96" s="159" t="s">
        <v>290</v>
      </c>
      <c r="D96" s="242" t="s">
        <v>291</v>
      </c>
      <c r="E96" s="243"/>
      <c r="F96" s="243"/>
      <c r="G96" s="244"/>
      <c r="H96" s="161">
        <v>0.11799999999999999</v>
      </c>
      <c r="I96" s="162" t="s">
        <v>9</v>
      </c>
      <c r="J96" s="162" t="s">
        <v>280</v>
      </c>
    </row>
    <row r="97" spans="1:10" hidden="1" x14ac:dyDescent="0.2">
      <c r="A97" s="132" t="s">
        <v>417</v>
      </c>
      <c r="B97" s="158">
        <v>2</v>
      </c>
      <c r="C97" s="159" t="s">
        <v>376</v>
      </c>
      <c r="D97" s="242" t="s">
        <v>377</v>
      </c>
      <c r="E97" s="243"/>
      <c r="F97" s="243"/>
      <c r="G97" s="244"/>
      <c r="H97" s="161">
        <v>0.3</v>
      </c>
      <c r="I97" s="162" t="s">
        <v>284</v>
      </c>
      <c r="J97" s="162" t="s">
        <v>378</v>
      </c>
    </row>
    <row r="98" spans="1:10" hidden="1" x14ac:dyDescent="0.2">
      <c r="A98" s="132" t="s">
        <v>418</v>
      </c>
      <c r="B98" s="158">
        <v>2</v>
      </c>
      <c r="C98" s="159" t="s">
        <v>296</v>
      </c>
      <c r="D98" s="242" t="s">
        <v>297</v>
      </c>
      <c r="E98" s="243"/>
      <c r="F98" s="243"/>
      <c r="G98" s="244"/>
      <c r="H98" s="161">
        <v>0.73</v>
      </c>
      <c r="I98" s="162" t="s">
        <v>9</v>
      </c>
      <c r="J98" s="162" t="s">
        <v>298</v>
      </c>
    </row>
    <row r="99" spans="1:10" hidden="1" x14ac:dyDescent="0.2">
      <c r="A99" s="132" t="s">
        <v>419</v>
      </c>
      <c r="B99" s="158">
        <v>2</v>
      </c>
      <c r="C99" s="159" t="s">
        <v>300</v>
      </c>
      <c r="D99" s="242" t="s">
        <v>301</v>
      </c>
      <c r="E99" s="243"/>
      <c r="F99" s="243"/>
      <c r="G99" s="244"/>
      <c r="H99" s="161">
        <v>0.55000000000000004</v>
      </c>
      <c r="I99" s="162" t="s">
        <v>284</v>
      </c>
      <c r="J99" s="162" t="s">
        <v>298</v>
      </c>
    </row>
    <row r="100" spans="1:10" hidden="1" x14ac:dyDescent="0.2">
      <c r="A100" s="132" t="s">
        <v>420</v>
      </c>
      <c r="B100" s="158">
        <v>1</v>
      </c>
      <c r="C100" s="159" t="s">
        <v>421</v>
      </c>
      <c r="D100" s="242" t="s">
        <v>422</v>
      </c>
      <c r="E100" s="243"/>
      <c r="F100" s="243"/>
      <c r="G100" s="244"/>
      <c r="H100" s="161">
        <v>1.4</v>
      </c>
      <c r="I100" s="162" t="s">
        <v>388</v>
      </c>
      <c r="J100" s="162" t="s">
        <v>366</v>
      </c>
    </row>
    <row r="101" spans="1:10" hidden="1" x14ac:dyDescent="0.2">
      <c r="A101" s="132" t="s">
        <v>423</v>
      </c>
      <c r="B101" s="158">
        <v>1</v>
      </c>
      <c r="C101" s="159" t="s">
        <v>382</v>
      </c>
      <c r="D101" s="242" t="s">
        <v>383</v>
      </c>
      <c r="E101" s="243"/>
      <c r="F101" s="243"/>
      <c r="G101" s="244"/>
      <c r="H101" s="161">
        <v>0.19</v>
      </c>
      <c r="I101" s="162" t="s">
        <v>284</v>
      </c>
      <c r="J101" s="162" t="s">
        <v>366</v>
      </c>
    </row>
    <row r="102" spans="1:10" hidden="1" x14ac:dyDescent="0.2">
      <c r="A102" s="132" t="s">
        <v>424</v>
      </c>
      <c r="B102" s="158">
        <v>1</v>
      </c>
      <c r="C102" s="159" t="s">
        <v>425</v>
      </c>
      <c r="D102" s="242" t="s">
        <v>426</v>
      </c>
      <c r="E102" s="243"/>
      <c r="F102" s="243"/>
      <c r="G102" s="244"/>
      <c r="H102" s="161">
        <v>0.12</v>
      </c>
      <c r="I102" s="162" t="s">
        <v>427</v>
      </c>
      <c r="J102" s="162" t="s">
        <v>378</v>
      </c>
    </row>
    <row r="103" spans="1:10" hidden="1" x14ac:dyDescent="0.2">
      <c r="A103" s="132" t="s">
        <v>428</v>
      </c>
      <c r="B103" s="158">
        <v>1</v>
      </c>
      <c r="C103" s="159" t="s">
        <v>296</v>
      </c>
      <c r="D103" s="242" t="s">
        <v>297</v>
      </c>
      <c r="E103" s="243"/>
      <c r="F103" s="243"/>
      <c r="G103" s="244"/>
      <c r="H103" s="161">
        <v>0.73</v>
      </c>
      <c r="I103" s="162" t="s">
        <v>9</v>
      </c>
      <c r="J103" s="162" t="s">
        <v>298</v>
      </c>
    </row>
    <row r="104" spans="1:10" hidden="1" x14ac:dyDescent="0.2">
      <c r="A104" s="132" t="s">
        <v>429</v>
      </c>
      <c r="B104" s="158">
        <v>1</v>
      </c>
      <c r="C104" s="159" t="s">
        <v>300</v>
      </c>
      <c r="D104" s="242" t="s">
        <v>301</v>
      </c>
      <c r="E104" s="243"/>
      <c r="F104" s="243"/>
      <c r="G104" s="244"/>
      <c r="H104" s="161">
        <v>0.55000000000000004</v>
      </c>
      <c r="I104" s="162" t="s">
        <v>284</v>
      </c>
      <c r="J104" s="162" t="s">
        <v>298</v>
      </c>
    </row>
    <row r="105" spans="1:10" hidden="1" x14ac:dyDescent="0.2">
      <c r="A105" s="132" t="s">
        <v>430</v>
      </c>
      <c r="B105" s="158">
        <v>2</v>
      </c>
      <c r="C105" s="159" t="s">
        <v>431</v>
      </c>
      <c r="D105" s="242" t="s">
        <v>432</v>
      </c>
      <c r="E105" s="243"/>
      <c r="F105" s="243"/>
      <c r="G105" s="244"/>
      <c r="H105" s="161">
        <v>0.48799999999999999</v>
      </c>
      <c r="I105" s="162" t="s">
        <v>329</v>
      </c>
      <c r="J105" s="162" t="s">
        <v>366</v>
      </c>
    </row>
    <row r="106" spans="1:10" hidden="1" x14ac:dyDescent="0.2">
      <c r="A106" s="132" t="s">
        <v>433</v>
      </c>
      <c r="B106" s="158"/>
      <c r="C106" s="159"/>
      <c r="D106" s="164"/>
      <c r="E106" s="164"/>
      <c r="F106" s="165"/>
      <c r="G106" s="165"/>
      <c r="H106" s="161"/>
      <c r="I106" s="162"/>
      <c r="J106" s="162"/>
    </row>
    <row r="107" spans="1:10" hidden="1" x14ac:dyDescent="0.2">
      <c r="A107" s="132" t="s">
        <v>434</v>
      </c>
      <c r="B107" s="158"/>
      <c r="C107" s="159"/>
      <c r="D107" s="164"/>
      <c r="E107" s="164"/>
      <c r="F107" s="165"/>
      <c r="G107" s="165"/>
      <c r="H107" s="161"/>
      <c r="I107" s="162"/>
      <c r="J107" s="162"/>
    </row>
    <row r="108" spans="1:10" hidden="1" x14ac:dyDescent="0.2">
      <c r="A108" s="132" t="s">
        <v>435</v>
      </c>
      <c r="B108" s="158">
        <v>1</v>
      </c>
      <c r="C108" s="159" t="s">
        <v>352</v>
      </c>
      <c r="D108" s="242" t="s">
        <v>353</v>
      </c>
      <c r="E108" s="243"/>
      <c r="F108" s="243"/>
      <c r="G108" s="244"/>
      <c r="H108" s="161">
        <v>1.4</v>
      </c>
      <c r="I108" s="162" t="s">
        <v>354</v>
      </c>
      <c r="J108" s="162" t="s">
        <v>280</v>
      </c>
    </row>
    <row r="109" spans="1:10" hidden="1" x14ac:dyDescent="0.2">
      <c r="A109" s="132" t="s">
        <v>436</v>
      </c>
      <c r="B109" s="158">
        <v>1</v>
      </c>
      <c r="C109" s="159" t="s">
        <v>332</v>
      </c>
      <c r="D109" s="242" t="s">
        <v>333</v>
      </c>
      <c r="E109" s="243"/>
      <c r="F109" s="243"/>
      <c r="G109" s="244"/>
      <c r="H109" s="161">
        <v>5</v>
      </c>
      <c r="I109" s="162" t="s">
        <v>329</v>
      </c>
      <c r="J109" s="162" t="s">
        <v>285</v>
      </c>
    </row>
    <row r="110" spans="1:10" ht="27.75" hidden="1" customHeight="1" x14ac:dyDescent="0.2">
      <c r="A110" s="132" t="s">
        <v>437</v>
      </c>
      <c r="B110" s="158">
        <v>2</v>
      </c>
      <c r="C110" s="159"/>
      <c r="D110" s="242" t="s">
        <v>335</v>
      </c>
      <c r="E110" s="243"/>
      <c r="F110" s="243"/>
      <c r="G110" s="244"/>
      <c r="H110" s="161">
        <v>0.18</v>
      </c>
      <c r="I110" s="162" t="s">
        <v>9</v>
      </c>
      <c r="J110" s="162" t="s">
        <v>9</v>
      </c>
    </row>
    <row r="111" spans="1:10" hidden="1" x14ac:dyDescent="0.2">
      <c r="A111" s="132" t="s">
        <v>438</v>
      </c>
      <c r="B111" s="158">
        <v>2</v>
      </c>
      <c r="C111" s="159"/>
      <c r="D111" s="242" t="s">
        <v>337</v>
      </c>
      <c r="E111" s="243"/>
      <c r="F111" s="243"/>
      <c r="G111" s="244"/>
      <c r="H111" s="161">
        <v>0.6</v>
      </c>
      <c r="I111" s="162" t="s">
        <v>284</v>
      </c>
      <c r="J111" s="162" t="s">
        <v>280</v>
      </c>
    </row>
    <row r="112" spans="1:10" hidden="1" x14ac:dyDescent="0.2">
      <c r="A112" s="132" t="s">
        <v>439</v>
      </c>
      <c r="B112" s="158">
        <v>2</v>
      </c>
      <c r="C112" s="159" t="s">
        <v>290</v>
      </c>
      <c r="D112" s="242" t="s">
        <v>291</v>
      </c>
      <c r="E112" s="243"/>
      <c r="F112" s="243"/>
      <c r="G112" s="244"/>
      <c r="H112" s="161">
        <v>0.11799999999999999</v>
      </c>
      <c r="I112" s="162" t="s">
        <v>9</v>
      </c>
      <c r="J112" s="162" t="s">
        <v>280</v>
      </c>
    </row>
    <row r="113" spans="1:10" hidden="1" x14ac:dyDescent="0.2">
      <c r="A113" s="132" t="s">
        <v>440</v>
      </c>
      <c r="B113" s="158">
        <v>1</v>
      </c>
      <c r="C113" s="159"/>
      <c r="D113" s="242" t="s">
        <v>340</v>
      </c>
      <c r="E113" s="243"/>
      <c r="F113" s="243"/>
      <c r="G113" s="244"/>
      <c r="H113" s="161">
        <v>0.01</v>
      </c>
      <c r="I113" s="162" t="s">
        <v>9</v>
      </c>
      <c r="J113" s="162" t="s">
        <v>9</v>
      </c>
    </row>
    <row r="114" spans="1:10" hidden="1" x14ac:dyDescent="0.2">
      <c r="A114" s="132" t="s">
        <v>441</v>
      </c>
      <c r="B114" s="158">
        <v>1</v>
      </c>
      <c r="C114" s="159"/>
      <c r="D114" s="242" t="s">
        <v>342</v>
      </c>
      <c r="E114" s="243"/>
      <c r="F114" s="243"/>
      <c r="G114" s="244"/>
      <c r="H114" s="161">
        <v>0.4</v>
      </c>
      <c r="I114" s="162" t="s">
        <v>9</v>
      </c>
      <c r="J114" s="162" t="s">
        <v>9</v>
      </c>
    </row>
    <row r="115" spans="1:10" hidden="1" x14ac:dyDescent="0.2">
      <c r="A115" s="132" t="s">
        <v>442</v>
      </c>
      <c r="B115" s="158">
        <v>1</v>
      </c>
      <c r="C115" s="159" t="s">
        <v>323</v>
      </c>
      <c r="D115" s="242" t="s">
        <v>324</v>
      </c>
      <c r="E115" s="243"/>
      <c r="F115" s="243"/>
      <c r="G115" s="244"/>
      <c r="H115" s="161">
        <v>0.7</v>
      </c>
      <c r="I115" s="162" t="s">
        <v>284</v>
      </c>
      <c r="J115" s="162" t="s">
        <v>280</v>
      </c>
    </row>
    <row r="116" spans="1:10" hidden="1" x14ac:dyDescent="0.2">
      <c r="A116" s="132" t="s">
        <v>443</v>
      </c>
      <c r="B116" s="158"/>
      <c r="C116" s="159"/>
      <c r="D116" s="164"/>
      <c r="E116" s="164"/>
      <c r="F116" s="165"/>
      <c r="G116" s="165"/>
      <c r="H116" s="161"/>
      <c r="I116" s="162"/>
      <c r="J116" s="162"/>
    </row>
    <row r="117" spans="1:10" hidden="1" x14ac:dyDescent="0.2">
      <c r="A117" s="132" t="s">
        <v>444</v>
      </c>
      <c r="B117" s="158">
        <v>1</v>
      </c>
      <c r="C117" s="159" t="s">
        <v>352</v>
      </c>
      <c r="D117" s="242" t="s">
        <v>353</v>
      </c>
      <c r="E117" s="243"/>
      <c r="F117" s="243"/>
      <c r="G117" s="244"/>
      <c r="H117" s="161">
        <v>1.4</v>
      </c>
      <c r="I117" s="162" t="s">
        <v>354</v>
      </c>
      <c r="J117" s="162" t="s">
        <v>280</v>
      </c>
    </row>
    <row r="118" spans="1:10" hidden="1" x14ac:dyDescent="0.2">
      <c r="A118" s="132" t="s">
        <v>445</v>
      </c>
      <c r="B118" s="158">
        <v>1</v>
      </c>
      <c r="C118" s="159" t="s">
        <v>352</v>
      </c>
      <c r="D118" s="242" t="s">
        <v>353</v>
      </c>
      <c r="E118" s="243"/>
      <c r="F118" s="243"/>
      <c r="G118" s="244"/>
      <c r="H118" s="161">
        <v>1.4</v>
      </c>
      <c r="I118" s="162" t="s">
        <v>354</v>
      </c>
      <c r="J118" s="162" t="s">
        <v>280</v>
      </c>
    </row>
    <row r="119" spans="1:10" ht="27.75" hidden="1" customHeight="1" x14ac:dyDescent="0.2">
      <c r="A119" s="132" t="s">
        <v>446</v>
      </c>
      <c r="B119" s="158">
        <v>1</v>
      </c>
      <c r="C119" s="159" t="s">
        <v>447</v>
      </c>
      <c r="D119" s="242" t="s">
        <v>448</v>
      </c>
      <c r="E119" s="243"/>
      <c r="F119" s="243"/>
      <c r="G119" s="244"/>
      <c r="H119" s="161">
        <v>5.3</v>
      </c>
      <c r="I119" s="162" t="s">
        <v>365</v>
      </c>
      <c r="J119" s="162" t="s">
        <v>285</v>
      </c>
    </row>
    <row r="120" spans="1:10" ht="27.75" hidden="1" customHeight="1" x14ac:dyDescent="0.2">
      <c r="A120" s="132" t="s">
        <v>449</v>
      </c>
      <c r="B120" s="158">
        <v>1</v>
      </c>
      <c r="C120" s="159" t="s">
        <v>359</v>
      </c>
      <c r="D120" s="242" t="s">
        <v>360</v>
      </c>
      <c r="E120" s="243"/>
      <c r="F120" s="243"/>
      <c r="G120" s="244"/>
      <c r="H120" s="161">
        <v>3.6</v>
      </c>
      <c r="I120" s="162" t="s">
        <v>9</v>
      </c>
      <c r="J120" s="162" t="s">
        <v>9</v>
      </c>
    </row>
    <row r="121" spans="1:10" hidden="1" x14ac:dyDescent="0.2">
      <c r="A121" s="132" t="s">
        <v>450</v>
      </c>
      <c r="B121" s="158">
        <v>1</v>
      </c>
      <c r="C121" s="159" t="s">
        <v>323</v>
      </c>
      <c r="D121" s="242" t="s">
        <v>324</v>
      </c>
      <c r="E121" s="243"/>
      <c r="F121" s="243"/>
      <c r="G121" s="244"/>
      <c r="H121" s="161">
        <v>0.7</v>
      </c>
      <c r="I121" s="162" t="s">
        <v>284</v>
      </c>
      <c r="J121" s="162" t="s">
        <v>280</v>
      </c>
    </row>
    <row r="122" spans="1:10" ht="27.75" hidden="1" customHeight="1" x14ac:dyDescent="0.2">
      <c r="A122" s="132" t="s">
        <v>451</v>
      </c>
      <c r="B122" s="158">
        <v>1</v>
      </c>
      <c r="C122" s="159" t="s">
        <v>452</v>
      </c>
      <c r="D122" s="242" t="s">
        <v>453</v>
      </c>
      <c r="E122" s="243"/>
      <c r="F122" s="243"/>
      <c r="G122" s="244"/>
      <c r="H122" s="161">
        <v>11.25</v>
      </c>
      <c r="I122" s="162" t="s">
        <v>329</v>
      </c>
      <c r="J122" s="162" t="s">
        <v>285</v>
      </c>
    </row>
    <row r="123" spans="1:10" ht="27.75" hidden="1" customHeight="1" x14ac:dyDescent="0.2">
      <c r="A123" s="132" t="s">
        <v>454</v>
      </c>
      <c r="B123" s="158">
        <v>1</v>
      </c>
      <c r="C123" s="159" t="s">
        <v>455</v>
      </c>
      <c r="D123" s="242" t="s">
        <v>456</v>
      </c>
      <c r="E123" s="243"/>
      <c r="F123" s="243"/>
      <c r="G123" s="244"/>
      <c r="H123" s="161">
        <v>1.3</v>
      </c>
      <c r="I123" s="162" t="s">
        <v>9</v>
      </c>
      <c r="J123" s="162" t="s">
        <v>9</v>
      </c>
    </row>
    <row r="124" spans="1:10" ht="27.75" hidden="1" customHeight="1" x14ac:dyDescent="0.2">
      <c r="A124" s="132" t="s">
        <v>457</v>
      </c>
      <c r="B124" s="158">
        <v>1</v>
      </c>
      <c r="C124" s="159" t="s">
        <v>458</v>
      </c>
      <c r="D124" s="242" t="s">
        <v>459</v>
      </c>
      <c r="E124" s="243"/>
      <c r="F124" s="243"/>
      <c r="G124" s="244"/>
      <c r="H124" s="161">
        <v>0.3</v>
      </c>
      <c r="I124" s="162" t="s">
        <v>365</v>
      </c>
      <c r="J124" s="162" t="s">
        <v>366</v>
      </c>
    </row>
    <row r="125" spans="1:10" hidden="1" x14ac:dyDescent="0.2">
      <c r="A125" s="132" t="s">
        <v>460</v>
      </c>
      <c r="B125" s="158">
        <v>1</v>
      </c>
      <c r="C125" s="159" t="s">
        <v>461</v>
      </c>
      <c r="D125" s="242" t="s">
        <v>462</v>
      </c>
      <c r="E125" s="243"/>
      <c r="F125" s="243"/>
      <c r="G125" s="244"/>
      <c r="H125" s="161">
        <v>5.3999999999999999E-2</v>
      </c>
      <c r="I125" s="162" t="s">
        <v>365</v>
      </c>
      <c r="J125" s="162" t="s">
        <v>366</v>
      </c>
    </row>
    <row r="126" spans="1:10" ht="27.75" hidden="1" customHeight="1" x14ac:dyDescent="0.2">
      <c r="A126" s="132" t="s">
        <v>463</v>
      </c>
      <c r="B126" s="158">
        <v>1</v>
      </c>
      <c r="C126" s="159" t="s">
        <v>464</v>
      </c>
      <c r="D126" s="242" t="s">
        <v>465</v>
      </c>
      <c r="E126" s="243"/>
      <c r="F126" s="243"/>
      <c r="G126" s="244"/>
      <c r="H126" s="161">
        <v>0.15</v>
      </c>
      <c r="I126" s="162" t="s">
        <v>284</v>
      </c>
      <c r="J126" s="162" t="s">
        <v>285</v>
      </c>
    </row>
    <row r="127" spans="1:10" ht="27.75" hidden="1" customHeight="1" x14ac:dyDescent="0.2">
      <c r="A127" s="132" t="s">
        <v>466</v>
      </c>
      <c r="B127" s="158">
        <v>1</v>
      </c>
      <c r="C127" s="159" t="s">
        <v>287</v>
      </c>
      <c r="D127" s="242" t="s">
        <v>288</v>
      </c>
      <c r="E127" s="243"/>
      <c r="F127" s="243"/>
      <c r="G127" s="244"/>
      <c r="H127" s="161">
        <v>0.38</v>
      </c>
      <c r="I127" s="162" t="s">
        <v>284</v>
      </c>
      <c r="J127" s="162" t="s">
        <v>285</v>
      </c>
    </row>
    <row r="128" spans="1:10" hidden="1" x14ac:dyDescent="0.2">
      <c r="A128" s="132" t="s">
        <v>467</v>
      </c>
      <c r="B128" s="158">
        <v>1</v>
      </c>
      <c r="C128" s="159" t="s">
        <v>468</v>
      </c>
      <c r="D128" s="242" t="s">
        <v>469</v>
      </c>
      <c r="E128" s="243"/>
      <c r="F128" s="243"/>
      <c r="G128" s="244"/>
      <c r="H128" s="161">
        <v>0.11799999999999999</v>
      </c>
      <c r="I128" s="162" t="s">
        <v>9</v>
      </c>
      <c r="J128" s="162" t="s">
        <v>366</v>
      </c>
    </row>
    <row r="129" spans="1:10" hidden="1" x14ac:dyDescent="0.2">
      <c r="A129" s="132" t="s">
        <v>470</v>
      </c>
      <c r="B129" s="158">
        <v>1</v>
      </c>
      <c r="C129" s="159" t="s">
        <v>471</v>
      </c>
      <c r="D129" s="242" t="s">
        <v>472</v>
      </c>
      <c r="E129" s="243"/>
      <c r="F129" s="243"/>
      <c r="G129" s="244"/>
      <c r="H129" s="161">
        <v>0.3</v>
      </c>
      <c r="I129" s="162" t="s">
        <v>284</v>
      </c>
      <c r="J129" s="162" t="s">
        <v>397</v>
      </c>
    </row>
    <row r="130" spans="1:10" hidden="1" x14ac:dyDescent="0.2">
      <c r="A130" s="132" t="s">
        <v>473</v>
      </c>
      <c r="B130" s="158">
        <v>1</v>
      </c>
      <c r="C130" s="159" t="s">
        <v>474</v>
      </c>
      <c r="D130" s="242" t="s">
        <v>475</v>
      </c>
      <c r="E130" s="243"/>
      <c r="F130" s="243"/>
      <c r="G130" s="244"/>
      <c r="H130" s="161">
        <v>0.21</v>
      </c>
      <c r="I130" s="162" t="s">
        <v>284</v>
      </c>
      <c r="J130" s="162" t="s">
        <v>366</v>
      </c>
    </row>
    <row r="131" spans="1:10" hidden="1" x14ac:dyDescent="0.2">
      <c r="A131" s="132" t="s">
        <v>476</v>
      </c>
      <c r="B131" s="158">
        <v>1</v>
      </c>
      <c r="C131" s="159" t="s">
        <v>477</v>
      </c>
      <c r="D131" s="242" t="s">
        <v>478</v>
      </c>
      <c r="E131" s="243"/>
      <c r="F131" s="243"/>
      <c r="G131" s="244"/>
      <c r="H131" s="161">
        <v>0.4</v>
      </c>
      <c r="I131" s="162" t="s">
        <v>284</v>
      </c>
      <c r="J131" s="162" t="s">
        <v>366</v>
      </c>
    </row>
    <row r="132" spans="1:10" hidden="1" x14ac:dyDescent="0.2">
      <c r="A132" s="132" t="s">
        <v>168</v>
      </c>
      <c r="B132" s="158">
        <v>1</v>
      </c>
      <c r="C132" s="159" t="s">
        <v>399</v>
      </c>
      <c r="D132" s="242" t="s">
        <v>400</v>
      </c>
      <c r="E132" s="243"/>
      <c r="F132" s="243"/>
      <c r="G132" s="244"/>
      <c r="H132" s="161">
        <v>0.13</v>
      </c>
      <c r="I132" s="162" t="s">
        <v>9</v>
      </c>
      <c r="J132" s="162" t="s">
        <v>9</v>
      </c>
    </row>
    <row r="133" spans="1:10" hidden="1" x14ac:dyDescent="0.2">
      <c r="A133" s="132" t="s">
        <v>479</v>
      </c>
      <c r="B133" s="158">
        <v>1</v>
      </c>
      <c r="C133" s="159" t="s">
        <v>480</v>
      </c>
      <c r="D133" s="242" t="s">
        <v>481</v>
      </c>
      <c r="E133" s="243"/>
      <c r="F133" s="243"/>
      <c r="G133" s="244"/>
      <c r="H133" s="161">
        <v>0.05</v>
      </c>
      <c r="I133" s="162" t="s">
        <v>284</v>
      </c>
      <c r="J133" s="162" t="s">
        <v>397</v>
      </c>
    </row>
    <row r="134" spans="1:10" hidden="1" x14ac:dyDescent="0.2">
      <c r="A134" s="132" t="s">
        <v>482</v>
      </c>
      <c r="B134" s="158">
        <v>1</v>
      </c>
      <c r="C134" s="159" t="s">
        <v>468</v>
      </c>
      <c r="D134" s="242" t="s">
        <v>469</v>
      </c>
      <c r="E134" s="243"/>
      <c r="F134" s="243"/>
      <c r="G134" s="244"/>
      <c r="H134" s="161">
        <v>0.11799999999999999</v>
      </c>
      <c r="I134" s="162" t="s">
        <v>9</v>
      </c>
      <c r="J134" s="162" t="s">
        <v>366</v>
      </c>
    </row>
    <row r="135" spans="1:10" hidden="1" x14ac:dyDescent="0.2">
      <c r="A135" s="132" t="s">
        <v>483</v>
      </c>
      <c r="B135" s="158">
        <v>1</v>
      </c>
      <c r="C135" s="159" t="s">
        <v>484</v>
      </c>
      <c r="D135" s="242" t="s">
        <v>485</v>
      </c>
      <c r="E135" s="243"/>
      <c r="F135" s="243"/>
      <c r="G135" s="244"/>
      <c r="H135" s="161">
        <v>1.0840000000000001</v>
      </c>
      <c r="I135" s="162" t="s">
        <v>354</v>
      </c>
      <c r="J135" s="162" t="s">
        <v>486</v>
      </c>
    </row>
    <row r="136" spans="1:10" hidden="1" x14ac:dyDescent="0.2">
      <c r="A136" s="132" t="s">
        <v>487</v>
      </c>
      <c r="B136" s="158">
        <v>2</v>
      </c>
      <c r="C136" s="159" t="s">
        <v>488</v>
      </c>
      <c r="D136" s="242" t="s">
        <v>489</v>
      </c>
      <c r="E136" s="243"/>
      <c r="F136" s="243"/>
      <c r="G136" s="244"/>
      <c r="H136" s="161">
        <v>2.6480000000000001</v>
      </c>
      <c r="I136" s="162" t="s">
        <v>388</v>
      </c>
      <c r="J136" s="162" t="s">
        <v>366</v>
      </c>
    </row>
    <row r="137" spans="1:10" hidden="1" x14ac:dyDescent="0.2">
      <c r="A137" s="132" t="s">
        <v>490</v>
      </c>
      <c r="B137" s="158">
        <v>2</v>
      </c>
      <c r="C137" s="159" t="s">
        <v>491</v>
      </c>
      <c r="D137" s="242" t="s">
        <v>492</v>
      </c>
      <c r="E137" s="243"/>
      <c r="F137" s="243"/>
      <c r="G137" s="244"/>
      <c r="H137" s="161" t="s">
        <v>9</v>
      </c>
      <c r="I137" s="162" t="s">
        <v>9</v>
      </c>
      <c r="J137" s="162" t="s">
        <v>9</v>
      </c>
    </row>
    <row r="138" spans="1:10" hidden="1" x14ac:dyDescent="0.2">
      <c r="A138" s="132" t="s">
        <v>493</v>
      </c>
      <c r="B138" s="158">
        <v>1</v>
      </c>
      <c r="C138" s="159" t="s">
        <v>382</v>
      </c>
      <c r="D138" s="242" t="s">
        <v>383</v>
      </c>
      <c r="E138" s="243"/>
      <c r="F138" s="243"/>
      <c r="G138" s="244"/>
      <c r="H138" s="161">
        <v>0.19</v>
      </c>
      <c r="I138" s="162" t="s">
        <v>284</v>
      </c>
      <c r="J138" s="162" t="s">
        <v>366</v>
      </c>
    </row>
    <row r="139" spans="1:10" hidden="1" x14ac:dyDescent="0.2">
      <c r="A139" s="132" t="s">
        <v>494</v>
      </c>
      <c r="B139" s="158"/>
      <c r="C139" s="159"/>
      <c r="D139" s="164"/>
      <c r="E139" s="164"/>
      <c r="F139" s="165"/>
      <c r="G139" s="165"/>
      <c r="H139" s="161"/>
      <c r="I139" s="162"/>
      <c r="J139" s="162"/>
    </row>
    <row r="140" spans="1:10" hidden="1" x14ac:dyDescent="0.2">
      <c r="A140" s="132" t="s">
        <v>495</v>
      </c>
      <c r="B140" s="158">
        <v>2</v>
      </c>
      <c r="C140" s="159" t="s">
        <v>484</v>
      </c>
      <c r="D140" s="242" t="s">
        <v>485</v>
      </c>
      <c r="E140" s="243"/>
      <c r="F140" s="243"/>
      <c r="G140" s="244"/>
      <c r="H140" s="161">
        <v>1.0840000000000001</v>
      </c>
      <c r="I140" s="162" t="s">
        <v>354</v>
      </c>
      <c r="J140" s="162" t="s">
        <v>486</v>
      </c>
    </row>
    <row r="141" spans="1:10" hidden="1" x14ac:dyDescent="0.2">
      <c r="A141" s="132" t="s">
        <v>496</v>
      </c>
      <c r="B141" s="158">
        <v>1</v>
      </c>
      <c r="C141" s="159" t="s">
        <v>497</v>
      </c>
      <c r="D141" s="242" t="s">
        <v>498</v>
      </c>
      <c r="E141" s="243"/>
      <c r="F141" s="243"/>
      <c r="G141" s="244"/>
      <c r="H141" s="161">
        <v>0.77</v>
      </c>
      <c r="I141" s="162" t="s">
        <v>354</v>
      </c>
      <c r="J141" s="162" t="s">
        <v>486</v>
      </c>
    </row>
    <row r="142" spans="1:10" hidden="1" x14ac:dyDescent="0.2">
      <c r="A142" s="132" t="s">
        <v>499</v>
      </c>
      <c r="B142" s="158">
        <v>1</v>
      </c>
      <c r="C142" s="159" t="s">
        <v>382</v>
      </c>
      <c r="D142" s="242" t="s">
        <v>383</v>
      </c>
      <c r="E142" s="243"/>
      <c r="F142" s="243"/>
      <c r="G142" s="244"/>
      <c r="H142" s="161">
        <v>0.19</v>
      </c>
      <c r="I142" s="162" t="s">
        <v>284</v>
      </c>
      <c r="J142" s="162" t="s">
        <v>366</v>
      </c>
    </row>
    <row r="143" spans="1:10" ht="27.75" hidden="1" customHeight="1" x14ac:dyDescent="0.2">
      <c r="A143" s="132" t="s">
        <v>500</v>
      </c>
      <c r="B143" s="158">
        <v>1</v>
      </c>
      <c r="C143" s="159" t="s">
        <v>501</v>
      </c>
      <c r="D143" s="242" t="s">
        <v>502</v>
      </c>
      <c r="E143" s="243"/>
      <c r="F143" s="243"/>
      <c r="G143" s="244"/>
      <c r="H143" s="161">
        <v>0.55000000000000004</v>
      </c>
      <c r="I143" s="162" t="s">
        <v>365</v>
      </c>
      <c r="J143" s="162" t="s">
        <v>366</v>
      </c>
    </row>
    <row r="144" spans="1:10" hidden="1" x14ac:dyDescent="0.2">
      <c r="A144" s="132" t="s">
        <v>503</v>
      </c>
      <c r="B144" s="158">
        <v>1</v>
      </c>
      <c r="C144" s="159" t="s">
        <v>504</v>
      </c>
      <c r="D144" s="242" t="s">
        <v>505</v>
      </c>
      <c r="E144" s="243"/>
      <c r="F144" s="243"/>
      <c r="G144" s="244"/>
      <c r="H144" s="161">
        <v>0.05</v>
      </c>
      <c r="I144" s="162" t="s">
        <v>9</v>
      </c>
      <c r="J144" s="162" t="s">
        <v>9</v>
      </c>
    </row>
    <row r="145" spans="1:10" hidden="1" x14ac:dyDescent="0.2">
      <c r="A145" s="132" t="s">
        <v>506</v>
      </c>
      <c r="B145" s="158">
        <v>1</v>
      </c>
      <c r="C145" s="159" t="s">
        <v>507</v>
      </c>
      <c r="D145" s="242" t="s">
        <v>508</v>
      </c>
      <c r="E145" s="243"/>
      <c r="F145" s="243"/>
      <c r="G145" s="244"/>
      <c r="H145" s="161">
        <v>0.23699999999999999</v>
      </c>
      <c r="I145" s="162" t="s">
        <v>284</v>
      </c>
      <c r="J145" s="162" t="s">
        <v>486</v>
      </c>
    </row>
    <row r="146" spans="1:10" hidden="1" x14ac:dyDescent="0.2">
      <c r="A146" s="132" t="s">
        <v>509</v>
      </c>
      <c r="B146" s="158">
        <v>1</v>
      </c>
      <c r="C146" s="159" t="s">
        <v>471</v>
      </c>
      <c r="D146" s="242" t="s">
        <v>472</v>
      </c>
      <c r="E146" s="243"/>
      <c r="F146" s="243"/>
      <c r="G146" s="244"/>
      <c r="H146" s="161">
        <v>0.3</v>
      </c>
      <c r="I146" s="162" t="s">
        <v>284</v>
      </c>
      <c r="J146" s="162" t="s">
        <v>397</v>
      </c>
    </row>
    <row r="147" spans="1:10" hidden="1" x14ac:dyDescent="0.2">
      <c r="A147" s="132" t="s">
        <v>510</v>
      </c>
      <c r="B147" s="158">
        <v>1</v>
      </c>
      <c r="C147" s="159" t="s">
        <v>474</v>
      </c>
      <c r="D147" s="242" t="s">
        <v>475</v>
      </c>
      <c r="E147" s="243"/>
      <c r="F147" s="243"/>
      <c r="G147" s="244"/>
      <c r="H147" s="161">
        <v>0.21</v>
      </c>
      <c r="I147" s="162" t="s">
        <v>284</v>
      </c>
      <c r="J147" s="162" t="s">
        <v>366</v>
      </c>
    </row>
    <row r="148" spans="1:10" hidden="1" x14ac:dyDescent="0.2">
      <c r="A148" s="132" t="s">
        <v>511</v>
      </c>
      <c r="B148" s="158">
        <v>1</v>
      </c>
      <c r="C148" s="159" t="s">
        <v>512</v>
      </c>
      <c r="D148" s="242" t="s">
        <v>513</v>
      </c>
      <c r="E148" s="243"/>
      <c r="F148" s="243"/>
      <c r="G148" s="244"/>
      <c r="H148" s="161">
        <v>0.4</v>
      </c>
      <c r="I148" s="162" t="s">
        <v>284</v>
      </c>
      <c r="J148" s="162" t="s">
        <v>366</v>
      </c>
    </row>
    <row r="149" spans="1:10" hidden="1" x14ac:dyDescent="0.2">
      <c r="A149" s="132" t="s">
        <v>173</v>
      </c>
      <c r="B149" s="158">
        <v>1</v>
      </c>
      <c r="C149" s="159" t="s">
        <v>514</v>
      </c>
      <c r="D149" s="242" t="s">
        <v>515</v>
      </c>
      <c r="E149" s="243"/>
      <c r="F149" s="243"/>
      <c r="G149" s="244"/>
      <c r="H149" s="161">
        <v>0.12</v>
      </c>
      <c r="I149" s="162" t="s">
        <v>427</v>
      </c>
      <c r="J149" s="162" t="s">
        <v>397</v>
      </c>
    </row>
    <row r="150" spans="1:10" hidden="1" x14ac:dyDescent="0.2">
      <c r="A150" s="132" t="s">
        <v>516</v>
      </c>
      <c r="B150" s="158">
        <v>1</v>
      </c>
      <c r="C150" s="159" t="s">
        <v>474</v>
      </c>
      <c r="D150" s="242" t="s">
        <v>475</v>
      </c>
      <c r="E150" s="243"/>
      <c r="F150" s="243"/>
      <c r="G150" s="244"/>
      <c r="H150" s="161">
        <v>0.21</v>
      </c>
      <c r="I150" s="162" t="s">
        <v>284</v>
      </c>
      <c r="J150" s="162" t="s">
        <v>366</v>
      </c>
    </row>
    <row r="151" spans="1:10" hidden="1" x14ac:dyDescent="0.2">
      <c r="A151" s="132" t="s">
        <v>517</v>
      </c>
      <c r="B151" s="158">
        <v>1</v>
      </c>
      <c r="C151" s="159" t="s">
        <v>477</v>
      </c>
      <c r="D151" s="242" t="s">
        <v>478</v>
      </c>
      <c r="E151" s="243"/>
      <c r="F151" s="243"/>
      <c r="G151" s="244"/>
      <c r="H151" s="161">
        <v>0.4</v>
      </c>
      <c r="I151" s="162" t="s">
        <v>284</v>
      </c>
      <c r="J151" s="162" t="s">
        <v>366</v>
      </c>
    </row>
    <row r="152" spans="1:10" hidden="1" x14ac:dyDescent="0.2">
      <c r="A152" s="132" t="s">
        <v>518</v>
      </c>
      <c r="B152" s="158">
        <v>1</v>
      </c>
      <c r="C152" s="159" t="s">
        <v>519</v>
      </c>
      <c r="D152" s="242" t="s">
        <v>520</v>
      </c>
      <c r="E152" s="243"/>
      <c r="F152" s="243"/>
      <c r="G152" s="244"/>
      <c r="H152" s="161">
        <v>1.0840000000000001</v>
      </c>
      <c r="I152" s="162" t="s">
        <v>354</v>
      </c>
      <c r="J152" s="162" t="s">
        <v>366</v>
      </c>
    </row>
    <row r="153" spans="1:10" ht="27.75" hidden="1" customHeight="1" x14ac:dyDescent="0.2">
      <c r="A153" s="132" t="s">
        <v>521</v>
      </c>
      <c r="B153" s="158">
        <v>1</v>
      </c>
      <c r="C153" s="159" t="s">
        <v>522</v>
      </c>
      <c r="D153" s="242" t="s">
        <v>523</v>
      </c>
      <c r="E153" s="243"/>
      <c r="F153" s="243"/>
      <c r="G153" s="244"/>
      <c r="H153" s="161">
        <v>0.19700000000000001</v>
      </c>
      <c r="I153" s="162" t="s">
        <v>284</v>
      </c>
      <c r="J153" s="162" t="s">
        <v>366</v>
      </c>
    </row>
    <row r="154" spans="1:10" hidden="1" x14ac:dyDescent="0.2">
      <c r="A154" s="132" t="s">
        <v>524</v>
      </c>
      <c r="B154" s="158">
        <v>1</v>
      </c>
      <c r="C154" s="159" t="s">
        <v>525</v>
      </c>
      <c r="D154" s="242" t="s">
        <v>526</v>
      </c>
      <c r="E154" s="243"/>
      <c r="F154" s="243"/>
      <c r="G154" s="244"/>
      <c r="H154" s="161">
        <v>3.5000000000000003E-2</v>
      </c>
      <c r="I154" s="162" t="s">
        <v>284</v>
      </c>
      <c r="J154" s="162" t="s">
        <v>366</v>
      </c>
    </row>
    <row r="155" spans="1:10" hidden="1" x14ac:dyDescent="0.2">
      <c r="A155" s="132" t="s">
        <v>527</v>
      </c>
      <c r="B155" s="158">
        <v>1</v>
      </c>
      <c r="C155" s="159" t="s">
        <v>528</v>
      </c>
      <c r="D155" s="242" t="s">
        <v>529</v>
      </c>
      <c r="E155" s="243"/>
      <c r="F155" s="243"/>
      <c r="G155" s="244"/>
      <c r="H155" s="161">
        <v>5.8</v>
      </c>
      <c r="I155" s="162" t="s">
        <v>365</v>
      </c>
      <c r="J155" s="162" t="s">
        <v>397</v>
      </c>
    </row>
    <row r="156" spans="1:10" hidden="1" x14ac:dyDescent="0.2">
      <c r="A156" s="132" t="s">
        <v>530</v>
      </c>
      <c r="B156" s="158">
        <v>1</v>
      </c>
      <c r="C156" s="159" t="s">
        <v>531</v>
      </c>
      <c r="D156" s="242" t="s">
        <v>532</v>
      </c>
      <c r="E156" s="243"/>
      <c r="F156" s="243"/>
      <c r="G156" s="244"/>
      <c r="H156" s="161">
        <v>0.5</v>
      </c>
      <c r="I156" s="162" t="s">
        <v>365</v>
      </c>
      <c r="J156" s="162" t="s">
        <v>366</v>
      </c>
    </row>
    <row r="157" spans="1:10" hidden="1" x14ac:dyDescent="0.2">
      <c r="A157" s="132" t="s">
        <v>533</v>
      </c>
      <c r="B157" s="158"/>
      <c r="C157" s="159"/>
      <c r="D157" s="242"/>
      <c r="E157" s="243"/>
      <c r="F157" s="243"/>
      <c r="G157" s="244"/>
      <c r="H157" s="161"/>
      <c r="I157" s="162"/>
      <c r="J157" s="162"/>
    </row>
    <row r="158" spans="1:10" hidden="1" x14ac:dyDescent="0.2">
      <c r="A158" s="132" t="s">
        <v>534</v>
      </c>
      <c r="B158" s="158">
        <v>2</v>
      </c>
      <c r="C158" s="159" t="s">
        <v>484</v>
      </c>
      <c r="D158" s="242" t="s">
        <v>485</v>
      </c>
      <c r="E158" s="243"/>
      <c r="F158" s="243"/>
      <c r="G158" s="244"/>
      <c r="H158" s="161">
        <v>1.0840000000000001</v>
      </c>
      <c r="I158" s="162" t="s">
        <v>354</v>
      </c>
      <c r="J158" s="162" t="s">
        <v>486</v>
      </c>
    </row>
    <row r="159" spans="1:10" hidden="1" x14ac:dyDescent="0.2">
      <c r="A159" s="132" t="s">
        <v>535</v>
      </c>
      <c r="B159" s="158">
        <v>1</v>
      </c>
      <c r="C159" s="159" t="s">
        <v>497</v>
      </c>
      <c r="D159" s="242" t="s">
        <v>498</v>
      </c>
      <c r="E159" s="243"/>
      <c r="F159" s="243"/>
      <c r="G159" s="244"/>
      <c r="H159" s="161">
        <v>0.77</v>
      </c>
      <c r="I159" s="162" t="s">
        <v>354</v>
      </c>
      <c r="J159" s="162" t="s">
        <v>486</v>
      </c>
    </row>
    <row r="160" spans="1:10" hidden="1" x14ac:dyDescent="0.2">
      <c r="A160" s="132" t="s">
        <v>536</v>
      </c>
      <c r="B160" s="158">
        <v>1</v>
      </c>
      <c r="C160" s="159" t="s">
        <v>382</v>
      </c>
      <c r="D160" s="242" t="s">
        <v>383</v>
      </c>
      <c r="E160" s="243"/>
      <c r="F160" s="243"/>
      <c r="G160" s="244"/>
      <c r="H160" s="161">
        <v>0.19</v>
      </c>
      <c r="I160" s="162" t="s">
        <v>284</v>
      </c>
      <c r="J160" s="162" t="s">
        <v>366</v>
      </c>
    </row>
    <row r="161" spans="1:10" ht="27.75" hidden="1" customHeight="1" x14ac:dyDescent="0.2">
      <c r="A161" s="132" t="s">
        <v>183</v>
      </c>
      <c r="B161" s="158">
        <v>1</v>
      </c>
      <c r="C161" s="159" t="s">
        <v>537</v>
      </c>
      <c r="D161" s="242" t="s">
        <v>538</v>
      </c>
      <c r="E161" s="243"/>
      <c r="F161" s="243"/>
      <c r="G161" s="244"/>
      <c r="H161" s="161" t="s">
        <v>9</v>
      </c>
      <c r="I161" s="162" t="s">
        <v>9</v>
      </c>
      <c r="J161" s="162" t="s">
        <v>9</v>
      </c>
    </row>
    <row r="162" spans="1:10" hidden="1" x14ac:dyDescent="0.2">
      <c r="A162" s="132" t="s">
        <v>539</v>
      </c>
      <c r="B162" s="158">
        <v>1</v>
      </c>
      <c r="C162" s="159" t="s">
        <v>540</v>
      </c>
      <c r="D162" s="242" t="s">
        <v>541</v>
      </c>
      <c r="E162" s="243"/>
      <c r="F162" s="243"/>
      <c r="G162" s="244"/>
      <c r="H162" s="161">
        <v>0.23699999999999999</v>
      </c>
      <c r="I162" s="162" t="s">
        <v>284</v>
      </c>
      <c r="J162" s="162" t="s">
        <v>366</v>
      </c>
    </row>
    <row r="163" spans="1:10" ht="27.75" hidden="1" customHeight="1" x14ac:dyDescent="0.2">
      <c r="A163" s="132" t="s">
        <v>542</v>
      </c>
      <c r="B163" s="158">
        <v>1</v>
      </c>
      <c r="C163" s="159" t="s">
        <v>371</v>
      </c>
      <c r="D163" s="242" t="s">
        <v>372</v>
      </c>
      <c r="E163" s="243"/>
      <c r="F163" s="243"/>
      <c r="G163" s="244"/>
      <c r="H163" s="161">
        <v>0.18</v>
      </c>
      <c r="I163" s="162" t="s">
        <v>284</v>
      </c>
      <c r="J163" s="162" t="s">
        <v>285</v>
      </c>
    </row>
    <row r="164" spans="1:10" ht="27.75" hidden="1" customHeight="1" x14ac:dyDescent="0.2">
      <c r="A164" s="132" t="s">
        <v>543</v>
      </c>
      <c r="B164" s="158">
        <v>1</v>
      </c>
      <c r="C164" s="159" t="s">
        <v>287</v>
      </c>
      <c r="D164" s="242" t="s">
        <v>288</v>
      </c>
      <c r="E164" s="243"/>
      <c r="F164" s="243"/>
      <c r="G164" s="244"/>
      <c r="H164" s="161">
        <v>0.38</v>
      </c>
      <c r="I164" s="162" t="s">
        <v>284</v>
      </c>
      <c r="J164" s="162" t="s">
        <v>285</v>
      </c>
    </row>
    <row r="165" spans="1:10" hidden="1" x14ac:dyDescent="0.2">
      <c r="A165" s="132" t="s">
        <v>544</v>
      </c>
      <c r="B165" s="158">
        <v>1</v>
      </c>
      <c r="C165" s="159" t="s">
        <v>468</v>
      </c>
      <c r="D165" s="242" t="s">
        <v>469</v>
      </c>
      <c r="E165" s="243"/>
      <c r="F165" s="243"/>
      <c r="G165" s="244"/>
      <c r="H165" s="161">
        <v>0.11799999999999999</v>
      </c>
      <c r="I165" s="162" t="s">
        <v>9</v>
      </c>
      <c r="J165" s="162" t="s">
        <v>366</v>
      </c>
    </row>
    <row r="166" spans="1:10" hidden="1" x14ac:dyDescent="0.2">
      <c r="A166" s="132" t="s">
        <v>545</v>
      </c>
      <c r="B166" s="158">
        <v>1</v>
      </c>
      <c r="C166" s="159" t="s">
        <v>471</v>
      </c>
      <c r="D166" s="242" t="s">
        <v>472</v>
      </c>
      <c r="E166" s="243"/>
      <c r="F166" s="243"/>
      <c r="G166" s="244"/>
      <c r="H166" s="161">
        <v>0.3</v>
      </c>
      <c r="I166" s="162" t="s">
        <v>284</v>
      </c>
      <c r="J166" s="162" t="s">
        <v>397</v>
      </c>
    </row>
    <row r="167" spans="1:10" hidden="1" x14ac:dyDescent="0.2">
      <c r="A167" s="132" t="s">
        <v>546</v>
      </c>
      <c r="B167" s="158">
        <v>1</v>
      </c>
      <c r="C167" s="159" t="s">
        <v>474</v>
      </c>
      <c r="D167" s="242" t="s">
        <v>475</v>
      </c>
      <c r="E167" s="243"/>
      <c r="F167" s="243"/>
      <c r="G167" s="244"/>
      <c r="H167" s="161">
        <v>0.21</v>
      </c>
      <c r="I167" s="162" t="s">
        <v>284</v>
      </c>
      <c r="J167" s="162" t="s">
        <v>366</v>
      </c>
    </row>
    <row r="168" spans="1:10" hidden="1" x14ac:dyDescent="0.2">
      <c r="A168" s="132" t="s">
        <v>547</v>
      </c>
      <c r="B168" s="158">
        <v>1</v>
      </c>
      <c r="C168" s="159" t="s">
        <v>477</v>
      </c>
      <c r="D168" s="242" t="s">
        <v>478</v>
      </c>
      <c r="E168" s="243"/>
      <c r="F168" s="243"/>
      <c r="G168" s="244"/>
      <c r="H168" s="161">
        <v>0.4</v>
      </c>
      <c r="I168" s="162" t="s">
        <v>284</v>
      </c>
      <c r="J168" s="162" t="s">
        <v>366</v>
      </c>
    </row>
    <row r="169" spans="1:10" hidden="1" x14ac:dyDescent="0.2">
      <c r="A169" s="132" t="s">
        <v>548</v>
      </c>
      <c r="B169" s="158">
        <v>1</v>
      </c>
      <c r="C169" s="159" t="s">
        <v>399</v>
      </c>
      <c r="D169" s="242" t="s">
        <v>400</v>
      </c>
      <c r="E169" s="243"/>
      <c r="F169" s="243"/>
      <c r="G169" s="244"/>
      <c r="H169" s="161">
        <v>0.13</v>
      </c>
      <c r="I169" s="162" t="s">
        <v>9</v>
      </c>
      <c r="J169" s="162" t="s">
        <v>9</v>
      </c>
    </row>
    <row r="170" spans="1:10" ht="27.75" hidden="1" customHeight="1" x14ac:dyDescent="0.2">
      <c r="A170" s="132" t="s">
        <v>549</v>
      </c>
      <c r="B170" s="158">
        <v>1</v>
      </c>
      <c r="C170" s="159" t="s">
        <v>402</v>
      </c>
      <c r="D170" s="242" t="s">
        <v>403</v>
      </c>
      <c r="E170" s="243"/>
      <c r="F170" s="243"/>
      <c r="G170" s="244"/>
      <c r="H170" s="161">
        <v>0.37</v>
      </c>
      <c r="I170" s="162" t="s">
        <v>284</v>
      </c>
      <c r="J170" s="162" t="s">
        <v>397</v>
      </c>
    </row>
    <row r="171" spans="1:10" hidden="1" x14ac:dyDescent="0.2">
      <c r="A171" s="132" t="s">
        <v>550</v>
      </c>
      <c r="B171" s="158">
        <v>1</v>
      </c>
      <c r="C171" s="159" t="s">
        <v>468</v>
      </c>
      <c r="D171" s="242" t="s">
        <v>469</v>
      </c>
      <c r="E171" s="243"/>
      <c r="F171" s="243"/>
      <c r="G171" s="244"/>
      <c r="H171" s="161">
        <v>0.11799999999999999</v>
      </c>
      <c r="I171" s="162" t="s">
        <v>9</v>
      </c>
      <c r="J171" s="162" t="s">
        <v>366</v>
      </c>
    </row>
    <row r="172" spans="1:10" hidden="1" x14ac:dyDescent="0.2">
      <c r="A172" s="132" t="s">
        <v>551</v>
      </c>
      <c r="B172" s="158">
        <v>1</v>
      </c>
      <c r="C172" s="159" t="s">
        <v>519</v>
      </c>
      <c r="D172" s="242" t="s">
        <v>520</v>
      </c>
      <c r="E172" s="243"/>
      <c r="F172" s="243"/>
      <c r="G172" s="244"/>
      <c r="H172" s="161">
        <v>1.0840000000000001</v>
      </c>
      <c r="I172" s="162" t="s">
        <v>354</v>
      </c>
      <c r="J172" s="162" t="s">
        <v>366</v>
      </c>
    </row>
    <row r="173" spans="1:10" hidden="1" x14ac:dyDescent="0.2">
      <c r="A173" s="132" t="s">
        <v>552</v>
      </c>
      <c r="B173" s="158"/>
      <c r="C173" s="159"/>
      <c r="D173" s="242"/>
      <c r="E173" s="243"/>
      <c r="F173" s="243"/>
      <c r="G173" s="244"/>
      <c r="H173" s="161"/>
      <c r="I173" s="162"/>
      <c r="J173" s="162"/>
    </row>
    <row r="174" spans="1:10" hidden="1" x14ac:dyDescent="0.2">
      <c r="A174" s="132" t="s">
        <v>553</v>
      </c>
      <c r="B174" s="158">
        <v>2</v>
      </c>
      <c r="C174" s="159" t="s">
        <v>554</v>
      </c>
      <c r="D174" s="242" t="s">
        <v>555</v>
      </c>
      <c r="E174" s="243"/>
      <c r="F174" s="243"/>
      <c r="G174" s="244"/>
      <c r="H174" s="161">
        <v>1.0840000000000001</v>
      </c>
      <c r="I174" s="162" t="s">
        <v>354</v>
      </c>
      <c r="J174" s="162" t="s">
        <v>366</v>
      </c>
    </row>
    <row r="175" spans="1:10" ht="27.75" hidden="1" customHeight="1" x14ac:dyDescent="0.2">
      <c r="A175" s="132" t="s">
        <v>181</v>
      </c>
      <c r="B175" s="158">
        <v>1</v>
      </c>
      <c r="C175" s="159" t="s">
        <v>556</v>
      </c>
      <c r="D175" s="242" t="s">
        <v>557</v>
      </c>
      <c r="E175" s="243"/>
      <c r="F175" s="243"/>
      <c r="G175" s="244"/>
      <c r="H175" s="161">
        <v>4</v>
      </c>
      <c r="I175" s="162" t="s">
        <v>329</v>
      </c>
      <c r="J175" s="162" t="s">
        <v>397</v>
      </c>
    </row>
    <row r="176" spans="1:10" hidden="1" x14ac:dyDescent="0.2">
      <c r="A176" s="132" t="s">
        <v>558</v>
      </c>
      <c r="B176" s="158">
        <v>1</v>
      </c>
      <c r="C176" s="159" t="s">
        <v>519</v>
      </c>
      <c r="D176" s="242" t="s">
        <v>520</v>
      </c>
      <c r="E176" s="243"/>
      <c r="F176" s="243"/>
      <c r="G176" s="244"/>
      <c r="H176" s="161">
        <v>1.0840000000000001</v>
      </c>
      <c r="I176" s="162" t="s">
        <v>354</v>
      </c>
      <c r="J176" s="162" t="s">
        <v>366</v>
      </c>
    </row>
    <row r="177" spans="1:10" hidden="1" x14ac:dyDescent="0.2">
      <c r="A177" s="132" t="s">
        <v>559</v>
      </c>
      <c r="B177" s="158">
        <v>1</v>
      </c>
      <c r="C177" s="159" t="s">
        <v>554</v>
      </c>
      <c r="D177" s="242" t="s">
        <v>555</v>
      </c>
      <c r="E177" s="243"/>
      <c r="F177" s="243"/>
      <c r="G177" s="244"/>
      <c r="H177" s="161">
        <v>1.0840000000000001</v>
      </c>
      <c r="I177" s="162" t="s">
        <v>354</v>
      </c>
      <c r="J177" s="162" t="s">
        <v>366</v>
      </c>
    </row>
    <row r="178" spans="1:10" hidden="1" x14ac:dyDescent="0.2">
      <c r="A178" s="132" t="s">
        <v>560</v>
      </c>
      <c r="B178" s="158"/>
      <c r="C178" s="159"/>
      <c r="D178" s="242"/>
      <c r="E178" s="243"/>
      <c r="F178" s="243"/>
      <c r="G178" s="244"/>
      <c r="H178" s="161"/>
      <c r="I178" s="162"/>
      <c r="J178" s="162"/>
    </row>
    <row r="179" spans="1:10" hidden="1" x14ac:dyDescent="0.2">
      <c r="A179" s="132" t="s">
        <v>561</v>
      </c>
      <c r="B179" s="158">
        <v>1</v>
      </c>
      <c r="C179" s="159" t="s">
        <v>562</v>
      </c>
      <c r="D179" s="242" t="s">
        <v>563</v>
      </c>
      <c r="E179" s="243"/>
      <c r="F179" s="243"/>
      <c r="G179" s="244"/>
      <c r="H179" s="161" t="s">
        <v>9</v>
      </c>
      <c r="I179" s="162" t="s">
        <v>9</v>
      </c>
      <c r="J179" s="162" t="s">
        <v>9</v>
      </c>
    </row>
    <row r="180" spans="1:10" hidden="1" x14ac:dyDescent="0.2">
      <c r="A180" s="132" t="s">
        <v>564</v>
      </c>
      <c r="B180" s="158">
        <v>1</v>
      </c>
      <c r="C180" s="159" t="s">
        <v>565</v>
      </c>
      <c r="D180" s="242" t="s">
        <v>566</v>
      </c>
      <c r="E180" s="243"/>
      <c r="F180" s="243"/>
      <c r="G180" s="244"/>
      <c r="H180" s="161">
        <v>1.544</v>
      </c>
      <c r="I180" s="162" t="s">
        <v>279</v>
      </c>
      <c r="J180" s="162" t="s">
        <v>366</v>
      </c>
    </row>
    <row r="181" spans="1:10" hidden="1" x14ac:dyDescent="0.2">
      <c r="A181" s="132" t="s">
        <v>564</v>
      </c>
      <c r="B181" s="158">
        <v>1</v>
      </c>
      <c r="C181" s="159" t="s">
        <v>491</v>
      </c>
      <c r="D181" s="242" t="s">
        <v>567</v>
      </c>
      <c r="E181" s="243"/>
      <c r="F181" s="243"/>
      <c r="G181" s="244"/>
      <c r="H181" s="161" t="s">
        <v>9</v>
      </c>
      <c r="I181" s="162" t="s">
        <v>9</v>
      </c>
      <c r="J181" s="162" t="s">
        <v>9</v>
      </c>
    </row>
    <row r="182" spans="1:10" hidden="1" x14ac:dyDescent="0.2">
      <c r="A182" s="132" t="s">
        <v>159</v>
      </c>
      <c r="B182" s="158">
        <v>1</v>
      </c>
      <c r="C182" s="159" t="s">
        <v>399</v>
      </c>
      <c r="D182" s="242" t="s">
        <v>400</v>
      </c>
      <c r="E182" s="243"/>
      <c r="F182" s="243"/>
      <c r="G182" s="244"/>
      <c r="H182" s="161">
        <v>0.13</v>
      </c>
      <c r="I182" s="162" t="s">
        <v>9</v>
      </c>
      <c r="J182" s="162" t="s">
        <v>9</v>
      </c>
    </row>
    <row r="183" spans="1:10" ht="27.75" hidden="1" customHeight="1" x14ac:dyDescent="0.2">
      <c r="A183" s="132" t="s">
        <v>568</v>
      </c>
      <c r="B183" s="158">
        <v>1</v>
      </c>
      <c r="C183" s="159" t="s">
        <v>569</v>
      </c>
      <c r="D183" s="242" t="s">
        <v>570</v>
      </c>
      <c r="E183" s="243"/>
      <c r="F183" s="243"/>
      <c r="G183" s="244"/>
      <c r="H183" s="161">
        <v>0.52</v>
      </c>
      <c r="I183" s="162" t="s">
        <v>284</v>
      </c>
      <c r="J183" s="162" t="s">
        <v>397</v>
      </c>
    </row>
    <row r="184" spans="1:10" hidden="1" x14ac:dyDescent="0.2">
      <c r="A184" s="132" t="s">
        <v>571</v>
      </c>
      <c r="B184" s="158">
        <v>1</v>
      </c>
      <c r="C184" s="159" t="s">
        <v>468</v>
      </c>
      <c r="D184" s="242" t="s">
        <v>469</v>
      </c>
      <c r="E184" s="243"/>
      <c r="F184" s="243"/>
      <c r="G184" s="244"/>
      <c r="H184" s="161">
        <v>0.11799999999999999</v>
      </c>
      <c r="I184" s="162" t="s">
        <v>9</v>
      </c>
      <c r="J184" s="162" t="s">
        <v>366</v>
      </c>
    </row>
    <row r="185" spans="1:10" hidden="1" x14ac:dyDescent="0.2">
      <c r="A185" s="132" t="s">
        <v>572</v>
      </c>
      <c r="B185" s="158"/>
      <c r="C185" s="159"/>
      <c r="D185" s="242"/>
      <c r="E185" s="243"/>
      <c r="F185" s="243"/>
      <c r="G185" s="244"/>
      <c r="H185" s="161"/>
      <c r="I185" s="162"/>
      <c r="J185" s="162"/>
    </row>
    <row r="186" spans="1:10" hidden="1" x14ac:dyDescent="0.2">
      <c r="A186" s="132" t="s">
        <v>573</v>
      </c>
      <c r="B186" s="158">
        <v>1</v>
      </c>
      <c r="C186" s="159" t="s">
        <v>382</v>
      </c>
      <c r="D186" s="242" t="s">
        <v>383</v>
      </c>
      <c r="E186" s="243"/>
      <c r="F186" s="243"/>
      <c r="G186" s="244"/>
      <c r="H186" s="161">
        <v>0.19</v>
      </c>
      <c r="I186" s="162" t="s">
        <v>284</v>
      </c>
      <c r="J186" s="162" t="s">
        <v>366</v>
      </c>
    </row>
    <row r="187" spans="1:10" ht="27.75" hidden="1" customHeight="1" x14ac:dyDescent="0.2">
      <c r="A187" s="132" t="s">
        <v>574</v>
      </c>
      <c r="B187" s="158">
        <v>1</v>
      </c>
      <c r="C187" s="159" t="s">
        <v>371</v>
      </c>
      <c r="D187" s="242" t="s">
        <v>372</v>
      </c>
      <c r="E187" s="243"/>
      <c r="F187" s="243"/>
      <c r="G187" s="244"/>
      <c r="H187" s="161">
        <v>0.18</v>
      </c>
      <c r="I187" s="162" t="s">
        <v>284</v>
      </c>
      <c r="J187" s="162" t="s">
        <v>285</v>
      </c>
    </row>
    <row r="188" spans="1:10" ht="27.75" hidden="1" customHeight="1" x14ac:dyDescent="0.2">
      <c r="A188" s="132" t="s">
        <v>575</v>
      </c>
      <c r="B188" s="158">
        <v>1</v>
      </c>
      <c r="C188" s="159" t="s">
        <v>287</v>
      </c>
      <c r="D188" s="242" t="s">
        <v>288</v>
      </c>
      <c r="E188" s="243"/>
      <c r="F188" s="243"/>
      <c r="G188" s="244"/>
      <c r="H188" s="161">
        <v>0.38</v>
      </c>
      <c r="I188" s="162" t="s">
        <v>284</v>
      </c>
      <c r="J188" s="162" t="s">
        <v>285</v>
      </c>
    </row>
    <row r="189" spans="1:10" hidden="1" x14ac:dyDescent="0.2">
      <c r="A189" s="132" t="s">
        <v>576</v>
      </c>
      <c r="B189" s="158">
        <v>1</v>
      </c>
      <c r="C189" s="159" t="s">
        <v>468</v>
      </c>
      <c r="D189" s="242" t="s">
        <v>469</v>
      </c>
      <c r="E189" s="243"/>
      <c r="F189" s="243"/>
      <c r="G189" s="244"/>
      <c r="H189" s="161">
        <v>0.11799999999999999</v>
      </c>
      <c r="I189" s="162" t="s">
        <v>9</v>
      </c>
      <c r="J189" s="162" t="s">
        <v>366</v>
      </c>
    </row>
    <row r="190" spans="1:10" hidden="1" x14ac:dyDescent="0.2">
      <c r="A190" s="132" t="s">
        <v>577</v>
      </c>
      <c r="B190" s="158">
        <v>1</v>
      </c>
      <c r="C190" s="159" t="s">
        <v>399</v>
      </c>
      <c r="D190" s="242" t="s">
        <v>400</v>
      </c>
      <c r="E190" s="243"/>
      <c r="F190" s="243"/>
      <c r="G190" s="244"/>
      <c r="H190" s="161">
        <v>0.13</v>
      </c>
      <c r="I190" s="162" t="s">
        <v>9</v>
      </c>
      <c r="J190" s="162" t="s">
        <v>9</v>
      </c>
    </row>
    <row r="191" spans="1:10" ht="27.75" hidden="1" customHeight="1" x14ac:dyDescent="0.2">
      <c r="A191" s="132" t="s">
        <v>578</v>
      </c>
      <c r="B191" s="158">
        <v>1</v>
      </c>
      <c r="C191" s="159" t="s">
        <v>402</v>
      </c>
      <c r="D191" s="242" t="s">
        <v>403</v>
      </c>
      <c r="E191" s="243"/>
      <c r="F191" s="243"/>
      <c r="G191" s="244"/>
      <c r="H191" s="161">
        <v>0.37</v>
      </c>
      <c r="I191" s="162" t="s">
        <v>284</v>
      </c>
      <c r="J191" s="162" t="s">
        <v>397</v>
      </c>
    </row>
    <row r="192" spans="1:10" hidden="1" x14ac:dyDescent="0.2">
      <c r="A192" s="132" t="s">
        <v>579</v>
      </c>
      <c r="B192" s="158">
        <v>1</v>
      </c>
      <c r="C192" s="159" t="s">
        <v>580</v>
      </c>
      <c r="D192" s="242" t="s">
        <v>581</v>
      </c>
      <c r="E192" s="243"/>
      <c r="F192" s="243"/>
      <c r="G192" s="244"/>
      <c r="H192" s="161">
        <v>0.108</v>
      </c>
      <c r="I192" s="162" t="s">
        <v>9</v>
      </c>
      <c r="J192" s="162" t="s">
        <v>366</v>
      </c>
    </row>
    <row r="193" spans="1:10" ht="27.75" hidden="1" customHeight="1" x14ac:dyDescent="0.2">
      <c r="A193" s="132" t="s">
        <v>582</v>
      </c>
      <c r="B193" s="158">
        <v>1</v>
      </c>
      <c r="C193" s="159" t="s">
        <v>408</v>
      </c>
      <c r="D193" s="242" t="s">
        <v>409</v>
      </c>
      <c r="E193" s="243"/>
      <c r="F193" s="243"/>
      <c r="G193" s="244"/>
      <c r="H193" s="161">
        <v>0.33</v>
      </c>
      <c r="I193" s="162" t="s">
        <v>9</v>
      </c>
      <c r="J193" s="162" t="s">
        <v>9</v>
      </c>
    </row>
    <row r="194" spans="1:10" ht="27.75" hidden="1" customHeight="1" x14ac:dyDescent="0.2">
      <c r="A194" s="132" t="s">
        <v>583</v>
      </c>
      <c r="B194" s="158">
        <v>1</v>
      </c>
      <c r="C194" s="159" t="s">
        <v>287</v>
      </c>
      <c r="D194" s="242" t="s">
        <v>288</v>
      </c>
      <c r="E194" s="243"/>
      <c r="F194" s="243"/>
      <c r="G194" s="244"/>
      <c r="H194" s="161">
        <v>0.38</v>
      </c>
      <c r="I194" s="162" t="s">
        <v>284</v>
      </c>
      <c r="J194" s="162" t="s">
        <v>285</v>
      </c>
    </row>
    <row r="195" spans="1:10" hidden="1" x14ac:dyDescent="0.2">
      <c r="A195" s="132" t="s">
        <v>584</v>
      </c>
      <c r="B195" s="158">
        <v>1</v>
      </c>
      <c r="C195" s="159" t="s">
        <v>468</v>
      </c>
      <c r="D195" s="242" t="s">
        <v>469</v>
      </c>
      <c r="E195" s="243"/>
      <c r="F195" s="243"/>
      <c r="G195" s="244"/>
      <c r="H195" s="161">
        <v>0.11799999999999999</v>
      </c>
      <c r="I195" s="162" t="s">
        <v>9</v>
      </c>
      <c r="J195" s="162" t="s">
        <v>366</v>
      </c>
    </row>
    <row r="196" spans="1:10" hidden="1" x14ac:dyDescent="0.2">
      <c r="A196" s="132" t="s">
        <v>585</v>
      </c>
      <c r="B196" s="158">
        <v>1</v>
      </c>
      <c r="C196" s="159" t="s">
        <v>484</v>
      </c>
      <c r="D196" s="242" t="s">
        <v>485</v>
      </c>
      <c r="E196" s="243"/>
      <c r="F196" s="243"/>
      <c r="G196" s="244"/>
      <c r="H196" s="161">
        <v>1.0840000000000001</v>
      </c>
      <c r="I196" s="162" t="s">
        <v>354</v>
      </c>
      <c r="J196" s="162" t="s">
        <v>486</v>
      </c>
    </row>
    <row r="197" spans="1:10" hidden="1" x14ac:dyDescent="0.2">
      <c r="A197" s="132" t="s">
        <v>586</v>
      </c>
      <c r="B197" s="158"/>
      <c r="C197" s="159"/>
      <c r="D197" s="242"/>
      <c r="E197" s="243"/>
      <c r="F197" s="243"/>
      <c r="G197" s="244"/>
      <c r="H197" s="161"/>
      <c r="I197" s="162"/>
      <c r="J197" s="162"/>
    </row>
    <row r="198" spans="1:10" hidden="1" x14ac:dyDescent="0.2">
      <c r="A198" s="132" t="s">
        <v>587</v>
      </c>
      <c r="B198" s="158">
        <v>1</v>
      </c>
      <c r="C198" s="159" t="s">
        <v>588</v>
      </c>
      <c r="D198" s="242" t="s">
        <v>589</v>
      </c>
      <c r="E198" s="243"/>
      <c r="F198" s="243"/>
      <c r="G198" s="244"/>
      <c r="H198" s="161">
        <v>0.8</v>
      </c>
      <c r="I198" s="162" t="s">
        <v>284</v>
      </c>
      <c r="J198" s="162" t="s">
        <v>280</v>
      </c>
    </row>
    <row r="199" spans="1:10" hidden="1" x14ac:dyDescent="0.2">
      <c r="A199" s="132" t="s">
        <v>590</v>
      </c>
      <c r="B199" s="158">
        <v>1</v>
      </c>
      <c r="C199" s="159" t="s">
        <v>588</v>
      </c>
      <c r="D199" s="242" t="s">
        <v>589</v>
      </c>
      <c r="E199" s="243"/>
      <c r="F199" s="243"/>
      <c r="G199" s="244"/>
      <c r="H199" s="161">
        <v>0.8</v>
      </c>
      <c r="I199" s="162" t="s">
        <v>284</v>
      </c>
      <c r="J199" s="162" t="s">
        <v>280</v>
      </c>
    </row>
    <row r="200" spans="1:10" hidden="1" x14ac:dyDescent="0.2">
      <c r="A200" s="132" t="s">
        <v>591</v>
      </c>
      <c r="B200" s="158">
        <v>1</v>
      </c>
      <c r="C200" s="159" t="s">
        <v>592</v>
      </c>
      <c r="D200" s="242" t="s">
        <v>593</v>
      </c>
      <c r="E200" s="243"/>
      <c r="F200" s="243"/>
      <c r="G200" s="244"/>
      <c r="H200" s="161">
        <v>2.6</v>
      </c>
      <c r="I200" s="162" t="s">
        <v>284</v>
      </c>
      <c r="J200" s="162" t="s">
        <v>285</v>
      </c>
    </row>
    <row r="201" spans="1:10" hidden="1" x14ac:dyDescent="0.2">
      <c r="A201" s="132" t="s">
        <v>594</v>
      </c>
      <c r="B201" s="158">
        <v>1</v>
      </c>
      <c r="C201" s="159" t="s">
        <v>588</v>
      </c>
      <c r="D201" s="242" t="s">
        <v>589</v>
      </c>
      <c r="E201" s="243"/>
      <c r="F201" s="243"/>
      <c r="G201" s="244"/>
      <c r="H201" s="161">
        <v>0.8</v>
      </c>
      <c r="I201" s="162" t="s">
        <v>284</v>
      </c>
      <c r="J201" s="162" t="s">
        <v>280</v>
      </c>
    </row>
    <row r="202" spans="1:10" ht="27.75" hidden="1" customHeight="1" x14ac:dyDescent="0.2">
      <c r="A202" s="132" t="s">
        <v>189</v>
      </c>
      <c r="B202" s="158">
        <v>1</v>
      </c>
      <c r="C202" s="159" t="s">
        <v>595</v>
      </c>
      <c r="D202" s="242" t="s">
        <v>596</v>
      </c>
      <c r="E202" s="243"/>
      <c r="F202" s="243"/>
      <c r="G202" s="244"/>
      <c r="H202" s="161">
        <v>0.5</v>
      </c>
      <c r="I202" s="162" t="s">
        <v>597</v>
      </c>
      <c r="J202" s="162" t="s">
        <v>285</v>
      </c>
    </row>
    <row r="203" spans="1:10" hidden="1" x14ac:dyDescent="0.2">
      <c r="A203" s="132" t="s">
        <v>598</v>
      </c>
      <c r="B203" s="158">
        <v>1</v>
      </c>
      <c r="C203" s="159" t="s">
        <v>588</v>
      </c>
      <c r="D203" s="242" t="s">
        <v>589</v>
      </c>
      <c r="E203" s="243"/>
      <c r="F203" s="243"/>
      <c r="G203" s="244"/>
      <c r="H203" s="161">
        <v>0.8</v>
      </c>
      <c r="I203" s="162" t="s">
        <v>284</v>
      </c>
      <c r="J203" s="162" t="s">
        <v>280</v>
      </c>
    </row>
    <row r="204" spans="1:10" ht="27.75" hidden="1" customHeight="1" x14ac:dyDescent="0.2">
      <c r="A204" s="132" t="s">
        <v>599</v>
      </c>
      <c r="B204" s="158">
        <v>1</v>
      </c>
      <c r="C204" s="159" t="s">
        <v>600</v>
      </c>
      <c r="D204" s="242" t="s">
        <v>601</v>
      </c>
      <c r="E204" s="243"/>
      <c r="F204" s="243"/>
      <c r="G204" s="244"/>
      <c r="H204" s="161">
        <v>2</v>
      </c>
      <c r="I204" s="162" t="s">
        <v>284</v>
      </c>
      <c r="J204" s="162" t="s">
        <v>366</v>
      </c>
    </row>
    <row r="205" spans="1:10" hidden="1" x14ac:dyDescent="0.2">
      <c r="A205" s="132" t="s">
        <v>602</v>
      </c>
      <c r="B205" s="158">
        <v>1</v>
      </c>
      <c r="C205" s="159" t="s">
        <v>603</v>
      </c>
      <c r="D205" s="242" t="s">
        <v>604</v>
      </c>
      <c r="E205" s="243"/>
      <c r="F205" s="243"/>
      <c r="G205" s="244"/>
      <c r="H205" s="161">
        <v>0.21</v>
      </c>
      <c r="I205" s="162" t="s">
        <v>284</v>
      </c>
      <c r="J205" s="162" t="s">
        <v>366</v>
      </c>
    </row>
    <row r="206" spans="1:10" ht="27.75" hidden="1" customHeight="1" x14ac:dyDescent="0.2">
      <c r="A206" s="132" t="s">
        <v>605</v>
      </c>
      <c r="B206" s="158">
        <v>1</v>
      </c>
      <c r="C206" s="159" t="s">
        <v>606</v>
      </c>
      <c r="D206" s="242" t="s">
        <v>607</v>
      </c>
      <c r="E206" s="243"/>
      <c r="F206" s="243"/>
      <c r="G206" s="244"/>
      <c r="H206" s="161">
        <v>0.19700000000000001</v>
      </c>
      <c r="I206" s="162" t="s">
        <v>284</v>
      </c>
      <c r="J206" s="162" t="s">
        <v>366</v>
      </c>
    </row>
    <row r="207" spans="1:10" hidden="1" x14ac:dyDescent="0.2">
      <c r="A207" s="132" t="s">
        <v>608</v>
      </c>
      <c r="B207" s="158">
        <v>1</v>
      </c>
      <c r="C207" s="159" t="s">
        <v>609</v>
      </c>
      <c r="D207" s="242" t="s">
        <v>610</v>
      </c>
      <c r="E207" s="243"/>
      <c r="F207" s="243"/>
      <c r="G207" s="244"/>
      <c r="H207" s="161">
        <v>0.21</v>
      </c>
      <c r="I207" s="162" t="s">
        <v>284</v>
      </c>
      <c r="J207" s="162" t="s">
        <v>366</v>
      </c>
    </row>
    <row r="208" spans="1:10" hidden="1" x14ac:dyDescent="0.2">
      <c r="A208" s="132" t="s">
        <v>611</v>
      </c>
      <c r="B208" s="158"/>
      <c r="C208" s="159"/>
      <c r="D208" s="242"/>
      <c r="E208" s="243"/>
      <c r="F208" s="243"/>
      <c r="G208" s="244"/>
      <c r="H208" s="161"/>
      <c r="I208" s="162"/>
      <c r="J208" s="162"/>
    </row>
    <row r="209" spans="1:14" hidden="1" x14ac:dyDescent="0.2">
      <c r="A209" s="132" t="s">
        <v>612</v>
      </c>
      <c r="B209" s="158">
        <v>1</v>
      </c>
      <c r="C209" s="159" t="s">
        <v>613</v>
      </c>
      <c r="D209" s="242" t="s">
        <v>614</v>
      </c>
      <c r="E209" s="243"/>
      <c r="F209" s="243"/>
      <c r="G209" s="244"/>
      <c r="H209" s="161">
        <v>22</v>
      </c>
      <c r="I209" s="162" t="s">
        <v>329</v>
      </c>
      <c r="J209" s="162" t="s">
        <v>378</v>
      </c>
    </row>
    <row r="210" spans="1:14" hidden="1" x14ac:dyDescent="0.2">
      <c r="A210" s="132" t="s">
        <v>615</v>
      </c>
      <c r="B210" s="158">
        <v>1</v>
      </c>
      <c r="C210" s="159" t="s">
        <v>616</v>
      </c>
      <c r="D210" s="242" t="s">
        <v>617</v>
      </c>
      <c r="E210" s="243"/>
      <c r="F210" s="243"/>
      <c r="G210" s="244"/>
      <c r="H210" s="161">
        <v>0.46</v>
      </c>
      <c r="I210" s="162" t="s">
        <v>329</v>
      </c>
      <c r="J210" s="162" t="s">
        <v>366</v>
      </c>
    </row>
    <row r="211" spans="1:14" hidden="1" x14ac:dyDescent="0.2">
      <c r="A211" s="132" t="s">
        <v>618</v>
      </c>
      <c r="B211" s="158">
        <v>1</v>
      </c>
      <c r="C211" s="159" t="s">
        <v>382</v>
      </c>
      <c r="D211" s="242" t="s">
        <v>383</v>
      </c>
      <c r="E211" s="243"/>
      <c r="F211" s="243"/>
      <c r="G211" s="244"/>
      <c r="H211" s="161">
        <v>0.19</v>
      </c>
      <c r="I211" s="162" t="s">
        <v>284</v>
      </c>
      <c r="J211" s="162" t="s">
        <v>366</v>
      </c>
    </row>
    <row r="212" spans="1:14" hidden="1" x14ac:dyDescent="0.2">
      <c r="A212" s="132" t="s">
        <v>619</v>
      </c>
      <c r="B212" s="158">
        <v>1</v>
      </c>
      <c r="C212" s="159" t="s">
        <v>376</v>
      </c>
      <c r="D212" s="242" t="s">
        <v>377</v>
      </c>
      <c r="E212" s="243"/>
      <c r="F212" s="243"/>
      <c r="G212" s="244"/>
      <c r="H212" s="161">
        <v>0.3</v>
      </c>
      <c r="I212" s="162" t="s">
        <v>284</v>
      </c>
      <c r="J212" s="162" t="s">
        <v>378</v>
      </c>
    </row>
    <row r="213" spans="1:14" hidden="1" x14ac:dyDescent="0.2">
      <c r="A213" s="132" t="s">
        <v>620</v>
      </c>
      <c r="B213" s="158">
        <v>1</v>
      </c>
      <c r="C213" s="159" t="s">
        <v>296</v>
      </c>
      <c r="D213" s="242" t="s">
        <v>297</v>
      </c>
      <c r="E213" s="243"/>
      <c r="F213" s="243"/>
      <c r="G213" s="244"/>
      <c r="H213" s="161">
        <v>0.73</v>
      </c>
      <c r="I213" s="162" t="s">
        <v>9</v>
      </c>
      <c r="J213" s="162" t="s">
        <v>298</v>
      </c>
    </row>
    <row r="214" spans="1:14" hidden="1" x14ac:dyDescent="0.2">
      <c r="A214" s="132" t="s">
        <v>621</v>
      </c>
      <c r="B214" s="158">
        <v>1</v>
      </c>
      <c r="C214" s="159" t="s">
        <v>300</v>
      </c>
      <c r="D214" s="242" t="s">
        <v>301</v>
      </c>
      <c r="E214" s="243"/>
      <c r="F214" s="243"/>
      <c r="G214" s="244"/>
      <c r="H214" s="161">
        <v>0.55000000000000004</v>
      </c>
      <c r="I214" s="162" t="s">
        <v>284</v>
      </c>
      <c r="J214" s="162" t="s">
        <v>298</v>
      </c>
    </row>
    <row r="215" spans="1:14" ht="27.75" hidden="1" customHeight="1" x14ac:dyDescent="0.2">
      <c r="A215" s="132" t="s">
        <v>622</v>
      </c>
      <c r="B215" s="158">
        <v>1</v>
      </c>
      <c r="C215" s="159" t="s">
        <v>606</v>
      </c>
      <c r="D215" s="242" t="s">
        <v>607</v>
      </c>
      <c r="E215" s="243"/>
      <c r="F215" s="243"/>
      <c r="G215" s="244"/>
      <c r="H215" s="161">
        <v>0.19700000000000001</v>
      </c>
      <c r="I215" s="162" t="s">
        <v>284</v>
      </c>
      <c r="J215" s="162" t="s">
        <v>366</v>
      </c>
    </row>
    <row r="216" spans="1:14" ht="10.15" customHeight="1" thickBot="1" x14ac:dyDescent="0.25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</row>
    <row r="217" spans="1:14" ht="27.75" customHeight="1" thickBot="1" x14ac:dyDescent="0.25">
      <c r="A217" s="163"/>
      <c r="B217" s="166" t="s">
        <v>623</v>
      </c>
      <c r="C217" s="163"/>
      <c r="D217" s="167" t="s">
        <v>624</v>
      </c>
      <c r="E217" s="246" t="s">
        <v>625</v>
      </c>
      <c r="F217" s="247"/>
      <c r="G217" s="168" t="s">
        <v>626</v>
      </c>
      <c r="H217" s="23"/>
      <c r="I217" s="248"/>
      <c r="J217" s="249"/>
      <c r="K217" s="250"/>
    </row>
    <row r="218" spans="1:14" ht="27.75" customHeight="1" thickBot="1" x14ac:dyDescent="0.25">
      <c r="A218" s="163"/>
      <c r="B218" s="169" t="s">
        <v>627</v>
      </c>
      <c r="C218" s="163"/>
      <c r="D218" s="170" t="s">
        <v>628</v>
      </c>
      <c r="E218" s="246" t="s">
        <v>629</v>
      </c>
      <c r="F218" s="247"/>
      <c r="G218" s="171" t="s">
        <v>630</v>
      </c>
      <c r="H218" s="23"/>
      <c r="I218" s="251"/>
      <c r="J218" s="252"/>
      <c r="K218" s="253"/>
      <c r="N218" s="21"/>
    </row>
    <row r="219" spans="1:14" ht="38.450000000000003" customHeight="1" thickBot="1" x14ac:dyDescent="0.35">
      <c r="A219" s="163"/>
      <c r="B219" s="21" t="s">
        <v>631</v>
      </c>
      <c r="C219" s="163"/>
      <c r="D219" s="22" t="s">
        <v>632</v>
      </c>
      <c r="E219" s="254" t="s">
        <v>633</v>
      </c>
      <c r="F219" s="255"/>
      <c r="G219" s="172" t="s">
        <v>634</v>
      </c>
      <c r="H219" s="173">
        <f>H218+H217</f>
        <v>0</v>
      </c>
      <c r="I219" s="174"/>
      <c r="J219" s="174"/>
      <c r="K219" s="175"/>
    </row>
    <row r="220" spans="1:14" x14ac:dyDescent="0.2">
      <c r="A220" s="176" t="s">
        <v>635</v>
      </c>
      <c r="B220" s="177"/>
      <c r="C220" s="178"/>
      <c r="D220" s="259"/>
      <c r="E220" s="260"/>
      <c r="F220" s="260"/>
      <c r="G220" s="261"/>
      <c r="H220" s="179" t="s">
        <v>636</v>
      </c>
      <c r="I220" s="180" t="s">
        <v>637</v>
      </c>
      <c r="J220" s="180" t="s">
        <v>638</v>
      </c>
      <c r="K220" s="181" t="s">
        <v>639</v>
      </c>
    </row>
    <row r="221" spans="1:14" ht="25.15" customHeight="1" x14ac:dyDescent="0.2">
      <c r="A221" s="182"/>
      <c r="B221" s="183">
        <v>3</v>
      </c>
      <c r="C221" s="184"/>
      <c r="D221" s="256" t="s">
        <v>640</v>
      </c>
      <c r="E221" s="257" t="s">
        <v>59</v>
      </c>
      <c r="F221" s="257"/>
      <c r="G221" s="258"/>
      <c r="H221" s="185">
        <f>$B$221</f>
        <v>3</v>
      </c>
      <c r="I221" s="185" t="s">
        <v>59</v>
      </c>
      <c r="J221" s="10"/>
      <c r="K221" s="186">
        <f>J221*H221</f>
        <v>0</v>
      </c>
    </row>
    <row r="222" spans="1:14" ht="25.15" customHeight="1" x14ac:dyDescent="0.2">
      <c r="A222" s="182"/>
      <c r="B222" s="183">
        <v>5</v>
      </c>
      <c r="C222" s="184"/>
      <c r="D222" s="256" t="s">
        <v>641</v>
      </c>
      <c r="E222" s="257" t="s">
        <v>59</v>
      </c>
      <c r="F222" s="257"/>
      <c r="G222" s="258"/>
      <c r="H222" s="185">
        <f>$B$222</f>
        <v>5</v>
      </c>
      <c r="I222" s="185" t="s">
        <v>59</v>
      </c>
      <c r="J222" s="10"/>
      <c r="K222" s="186">
        <f t="shared" ref="K222:K233" si="0">J222*H222</f>
        <v>0</v>
      </c>
    </row>
    <row r="223" spans="1:14" ht="25.15" customHeight="1" x14ac:dyDescent="0.2">
      <c r="A223" s="182"/>
      <c r="B223" s="183">
        <v>15</v>
      </c>
      <c r="C223" s="184"/>
      <c r="D223" s="256" t="s">
        <v>642</v>
      </c>
      <c r="E223" s="257" t="s">
        <v>59</v>
      </c>
      <c r="F223" s="257"/>
      <c r="G223" s="258"/>
      <c r="H223" s="185">
        <f t="shared" ref="H223:H233" si="1">B223</f>
        <v>15</v>
      </c>
      <c r="I223" s="185" t="s">
        <v>59</v>
      </c>
      <c r="J223" s="10"/>
      <c r="K223" s="186">
        <f t="shared" si="0"/>
        <v>0</v>
      </c>
    </row>
    <row r="224" spans="1:14" ht="25.15" customHeight="1" x14ac:dyDescent="0.2">
      <c r="A224" s="182"/>
      <c r="B224" s="183">
        <v>4</v>
      </c>
      <c r="C224" s="184"/>
      <c r="D224" s="256" t="s">
        <v>643</v>
      </c>
      <c r="E224" s="257" t="s">
        <v>59</v>
      </c>
      <c r="F224" s="257"/>
      <c r="G224" s="258"/>
      <c r="H224" s="185">
        <f t="shared" si="1"/>
        <v>4</v>
      </c>
      <c r="I224" s="185" t="s">
        <v>59</v>
      </c>
      <c r="J224" s="10"/>
      <c r="K224" s="186">
        <f t="shared" si="0"/>
        <v>0</v>
      </c>
    </row>
    <row r="225" spans="1:11" ht="25.15" customHeight="1" x14ac:dyDescent="0.2">
      <c r="A225" s="182"/>
      <c r="B225" s="183">
        <v>10</v>
      </c>
      <c r="C225" s="184"/>
      <c r="D225" s="256" t="s">
        <v>644</v>
      </c>
      <c r="E225" s="257" t="s">
        <v>59</v>
      </c>
      <c r="F225" s="257"/>
      <c r="G225" s="258"/>
      <c r="H225" s="185">
        <f t="shared" si="1"/>
        <v>10</v>
      </c>
      <c r="I225" s="185" t="s">
        <v>59</v>
      </c>
      <c r="J225" s="10"/>
      <c r="K225" s="186">
        <f t="shared" si="0"/>
        <v>0</v>
      </c>
    </row>
    <row r="226" spans="1:11" ht="25.15" customHeight="1" x14ac:dyDescent="0.2">
      <c r="A226" s="182"/>
      <c r="B226" s="183">
        <v>10</v>
      </c>
      <c r="C226" s="184"/>
      <c r="D226" s="256" t="s">
        <v>645</v>
      </c>
      <c r="E226" s="257" t="s">
        <v>59</v>
      </c>
      <c r="F226" s="257"/>
      <c r="G226" s="258"/>
      <c r="H226" s="185">
        <f t="shared" si="1"/>
        <v>10</v>
      </c>
      <c r="I226" s="185" t="s">
        <v>59</v>
      </c>
      <c r="J226" s="10"/>
      <c r="K226" s="186">
        <f t="shared" si="0"/>
        <v>0</v>
      </c>
    </row>
    <row r="227" spans="1:11" ht="25.15" customHeight="1" x14ac:dyDescent="0.2">
      <c r="A227" s="182"/>
      <c r="B227" s="183">
        <v>12</v>
      </c>
      <c r="C227" s="184"/>
      <c r="D227" s="256" t="s">
        <v>646</v>
      </c>
      <c r="E227" s="257" t="s">
        <v>59</v>
      </c>
      <c r="F227" s="257"/>
      <c r="G227" s="258"/>
      <c r="H227" s="185">
        <f t="shared" si="1"/>
        <v>12</v>
      </c>
      <c r="I227" s="185" t="s">
        <v>59</v>
      </c>
      <c r="J227" s="10"/>
      <c r="K227" s="186">
        <f t="shared" si="0"/>
        <v>0</v>
      </c>
    </row>
    <row r="228" spans="1:11" ht="25.15" customHeight="1" x14ac:dyDescent="0.2">
      <c r="A228" s="182"/>
      <c r="B228" s="183">
        <v>4</v>
      </c>
      <c r="C228" s="184"/>
      <c r="D228" s="256" t="s">
        <v>647</v>
      </c>
      <c r="E228" s="257" t="s">
        <v>59</v>
      </c>
      <c r="F228" s="257"/>
      <c r="G228" s="258"/>
      <c r="H228" s="185">
        <f t="shared" si="1"/>
        <v>4</v>
      </c>
      <c r="I228" s="185" t="s">
        <v>59</v>
      </c>
      <c r="J228" s="10"/>
      <c r="K228" s="186">
        <f t="shared" si="0"/>
        <v>0</v>
      </c>
    </row>
    <row r="229" spans="1:11" ht="25.15" customHeight="1" x14ac:dyDescent="0.2">
      <c r="A229" s="182"/>
      <c r="B229" s="183">
        <v>4</v>
      </c>
      <c r="C229" s="184"/>
      <c r="D229" s="256" t="s">
        <v>648</v>
      </c>
      <c r="E229" s="257" t="s">
        <v>59</v>
      </c>
      <c r="F229" s="257"/>
      <c r="G229" s="258"/>
      <c r="H229" s="185">
        <f t="shared" si="1"/>
        <v>4</v>
      </c>
      <c r="I229" s="185" t="s">
        <v>59</v>
      </c>
      <c r="J229" s="10"/>
      <c r="K229" s="186">
        <f t="shared" si="0"/>
        <v>0</v>
      </c>
    </row>
    <row r="230" spans="1:11" ht="25.15" customHeight="1" x14ac:dyDescent="0.2">
      <c r="A230" s="182"/>
      <c r="B230" s="183">
        <v>5</v>
      </c>
      <c r="C230" s="184"/>
      <c r="D230" s="256" t="s">
        <v>649</v>
      </c>
      <c r="E230" s="257" t="s">
        <v>59</v>
      </c>
      <c r="F230" s="257"/>
      <c r="G230" s="258"/>
      <c r="H230" s="185">
        <f t="shared" si="1"/>
        <v>5</v>
      </c>
      <c r="I230" s="185" t="s">
        <v>59</v>
      </c>
      <c r="J230" s="10"/>
      <c r="K230" s="186">
        <f t="shared" si="0"/>
        <v>0</v>
      </c>
    </row>
    <row r="231" spans="1:11" ht="25.15" customHeight="1" x14ac:dyDescent="0.2">
      <c r="A231" s="182"/>
      <c r="B231" s="183">
        <v>25</v>
      </c>
      <c r="C231" s="184"/>
      <c r="D231" s="256" t="s">
        <v>650</v>
      </c>
      <c r="E231" s="257" t="s">
        <v>59</v>
      </c>
      <c r="F231" s="257"/>
      <c r="G231" s="258"/>
      <c r="H231" s="185">
        <f t="shared" si="1"/>
        <v>25</v>
      </c>
      <c r="I231" s="185" t="s">
        <v>59</v>
      </c>
      <c r="J231" s="10"/>
      <c r="K231" s="186">
        <f t="shared" si="0"/>
        <v>0</v>
      </c>
    </row>
    <row r="232" spans="1:11" ht="25.15" customHeight="1" x14ac:dyDescent="0.2">
      <c r="A232" s="182"/>
      <c r="B232" s="183">
        <v>25</v>
      </c>
      <c r="C232" s="184"/>
      <c r="D232" s="256" t="s">
        <v>651</v>
      </c>
      <c r="E232" s="257" t="s">
        <v>59</v>
      </c>
      <c r="F232" s="257"/>
      <c r="G232" s="258"/>
      <c r="H232" s="185">
        <f t="shared" si="1"/>
        <v>25</v>
      </c>
      <c r="I232" s="185" t="s">
        <v>59</v>
      </c>
      <c r="J232" s="10"/>
      <c r="K232" s="186">
        <f t="shared" si="0"/>
        <v>0</v>
      </c>
    </row>
    <row r="233" spans="1:11" ht="25.15" customHeight="1" x14ac:dyDescent="0.2">
      <c r="A233" s="182"/>
      <c r="B233" s="183">
        <v>12</v>
      </c>
      <c r="C233" s="184"/>
      <c r="D233" s="256" t="s">
        <v>652</v>
      </c>
      <c r="E233" s="257" t="s">
        <v>59</v>
      </c>
      <c r="F233" s="257"/>
      <c r="G233" s="258"/>
      <c r="H233" s="185">
        <f t="shared" si="1"/>
        <v>12</v>
      </c>
      <c r="I233" s="185" t="s">
        <v>59</v>
      </c>
      <c r="J233" s="10"/>
      <c r="K233" s="186">
        <f t="shared" si="0"/>
        <v>0</v>
      </c>
    </row>
    <row r="234" spans="1:11" x14ac:dyDescent="0.2">
      <c r="A234" s="182" t="s">
        <v>653</v>
      </c>
      <c r="B234" s="183"/>
      <c r="C234" s="184"/>
      <c r="D234" s="256"/>
      <c r="E234" s="257"/>
      <c r="F234" s="257"/>
      <c r="G234" s="258"/>
      <c r="H234" s="187"/>
      <c r="I234" s="185"/>
      <c r="J234" s="185"/>
      <c r="K234" s="188"/>
    </row>
    <row r="235" spans="1:11" ht="25.15" customHeight="1" x14ac:dyDescent="0.2">
      <c r="A235" s="182"/>
      <c r="B235" s="183">
        <v>1</v>
      </c>
      <c r="C235" s="184"/>
      <c r="D235" s="256" t="s">
        <v>654</v>
      </c>
      <c r="E235" s="257" t="s">
        <v>73</v>
      </c>
      <c r="F235" s="257"/>
      <c r="G235" s="258"/>
      <c r="H235" s="185"/>
      <c r="I235" s="185" t="s">
        <v>73</v>
      </c>
      <c r="J235" s="10"/>
      <c r="K235" s="186">
        <f>J235*H235</f>
        <v>0</v>
      </c>
    </row>
    <row r="236" spans="1:11" ht="25.15" customHeight="1" x14ac:dyDescent="0.2">
      <c r="A236" s="182"/>
      <c r="B236" s="183">
        <v>2</v>
      </c>
      <c r="C236" s="184"/>
      <c r="D236" s="256" t="s">
        <v>655</v>
      </c>
      <c r="E236" s="257" t="s">
        <v>73</v>
      </c>
      <c r="F236" s="257"/>
      <c r="G236" s="258"/>
      <c r="H236" s="185">
        <f t="shared" ref="H236:H246" si="2">B236</f>
        <v>2</v>
      </c>
      <c r="I236" s="185" t="s">
        <v>73</v>
      </c>
      <c r="J236" s="10"/>
      <c r="K236" s="186">
        <f t="shared" ref="K236:K246" si="3">J236*H236</f>
        <v>0</v>
      </c>
    </row>
    <row r="237" spans="1:11" ht="25.15" customHeight="1" x14ac:dyDescent="0.2">
      <c r="A237" s="182"/>
      <c r="B237" s="183">
        <v>1</v>
      </c>
      <c r="C237" s="184"/>
      <c r="D237" s="256" t="s">
        <v>656</v>
      </c>
      <c r="E237" s="257" t="s">
        <v>73</v>
      </c>
      <c r="F237" s="257"/>
      <c r="G237" s="258"/>
      <c r="H237" s="185">
        <f t="shared" si="2"/>
        <v>1</v>
      </c>
      <c r="I237" s="185" t="s">
        <v>73</v>
      </c>
      <c r="J237" s="10"/>
      <c r="K237" s="186">
        <f t="shared" si="3"/>
        <v>0</v>
      </c>
    </row>
    <row r="238" spans="1:11" ht="25.15" customHeight="1" x14ac:dyDescent="0.2">
      <c r="A238" s="182"/>
      <c r="B238" s="183">
        <v>2</v>
      </c>
      <c r="C238" s="184"/>
      <c r="D238" s="256" t="s">
        <v>657</v>
      </c>
      <c r="E238" s="257" t="s">
        <v>73</v>
      </c>
      <c r="F238" s="257"/>
      <c r="G238" s="258"/>
      <c r="H238" s="185">
        <f t="shared" si="2"/>
        <v>2</v>
      </c>
      <c r="I238" s="185" t="s">
        <v>73</v>
      </c>
      <c r="J238" s="10"/>
      <c r="K238" s="186">
        <f t="shared" si="3"/>
        <v>0</v>
      </c>
    </row>
    <row r="239" spans="1:11" ht="25.15" customHeight="1" x14ac:dyDescent="0.2">
      <c r="A239" s="182"/>
      <c r="B239" s="183">
        <v>1</v>
      </c>
      <c r="C239" s="184"/>
      <c r="D239" s="256" t="s">
        <v>658</v>
      </c>
      <c r="E239" s="257" t="s">
        <v>73</v>
      </c>
      <c r="F239" s="257"/>
      <c r="G239" s="258"/>
      <c r="H239" s="185">
        <f t="shared" si="2"/>
        <v>1</v>
      </c>
      <c r="I239" s="185" t="s">
        <v>73</v>
      </c>
      <c r="J239" s="10"/>
      <c r="K239" s="186">
        <f t="shared" si="3"/>
        <v>0</v>
      </c>
    </row>
    <row r="240" spans="1:11" ht="25.15" customHeight="1" x14ac:dyDescent="0.2">
      <c r="A240" s="182"/>
      <c r="B240" s="183">
        <v>1</v>
      </c>
      <c r="C240" s="184"/>
      <c r="D240" s="256" t="s">
        <v>659</v>
      </c>
      <c r="E240" s="257" t="s">
        <v>73</v>
      </c>
      <c r="F240" s="257"/>
      <c r="G240" s="258"/>
      <c r="H240" s="185">
        <f t="shared" si="2"/>
        <v>1</v>
      </c>
      <c r="I240" s="185" t="s">
        <v>73</v>
      </c>
      <c r="J240" s="10"/>
      <c r="K240" s="186">
        <f t="shared" si="3"/>
        <v>0</v>
      </c>
    </row>
    <row r="241" spans="1:11" ht="35.450000000000003" customHeight="1" x14ac:dyDescent="0.2">
      <c r="A241" s="182"/>
      <c r="B241" s="183">
        <v>1</v>
      </c>
      <c r="C241" s="184"/>
      <c r="D241" s="256" t="s">
        <v>660</v>
      </c>
      <c r="E241" s="257" t="s">
        <v>73</v>
      </c>
      <c r="F241" s="257"/>
      <c r="G241" s="258"/>
      <c r="H241" s="185">
        <f t="shared" si="2"/>
        <v>1</v>
      </c>
      <c r="I241" s="185" t="s">
        <v>73</v>
      </c>
      <c r="J241" s="10"/>
      <c r="K241" s="186">
        <f t="shared" si="3"/>
        <v>0</v>
      </c>
    </row>
    <row r="242" spans="1:11" ht="25.15" customHeight="1" x14ac:dyDescent="0.2">
      <c r="A242" s="182"/>
      <c r="B242" s="183">
        <v>1</v>
      </c>
      <c r="C242" s="184"/>
      <c r="D242" s="256" t="s">
        <v>661</v>
      </c>
      <c r="E242" s="257" t="s">
        <v>73</v>
      </c>
      <c r="F242" s="257"/>
      <c r="G242" s="258"/>
      <c r="H242" s="185">
        <f t="shared" si="2"/>
        <v>1</v>
      </c>
      <c r="I242" s="185" t="s">
        <v>73</v>
      </c>
      <c r="J242" s="10"/>
      <c r="K242" s="186">
        <f t="shared" si="3"/>
        <v>0</v>
      </c>
    </row>
    <row r="243" spans="1:11" ht="25.15" customHeight="1" x14ac:dyDescent="0.2">
      <c r="A243" s="182"/>
      <c r="B243" s="183">
        <v>1</v>
      </c>
      <c r="C243" s="184"/>
      <c r="D243" s="256" t="s">
        <v>662</v>
      </c>
      <c r="E243" s="257" t="s">
        <v>73</v>
      </c>
      <c r="F243" s="257"/>
      <c r="G243" s="258"/>
      <c r="H243" s="185">
        <f t="shared" si="2"/>
        <v>1</v>
      </c>
      <c r="I243" s="185" t="s">
        <v>73</v>
      </c>
      <c r="J243" s="10"/>
      <c r="K243" s="186">
        <f t="shared" si="3"/>
        <v>0</v>
      </c>
    </row>
    <row r="244" spans="1:11" ht="25.15" customHeight="1" x14ac:dyDescent="0.2">
      <c r="A244" s="182"/>
      <c r="B244" s="183">
        <v>1</v>
      </c>
      <c r="C244" s="184"/>
      <c r="D244" s="266" t="s">
        <v>663</v>
      </c>
      <c r="E244" s="267"/>
      <c r="F244" s="267"/>
      <c r="G244" s="268"/>
      <c r="H244" s="189">
        <f t="shared" si="2"/>
        <v>1</v>
      </c>
      <c r="I244" s="189" t="s">
        <v>73</v>
      </c>
      <c r="J244" s="11"/>
      <c r="K244" s="186">
        <f t="shared" si="3"/>
        <v>0</v>
      </c>
    </row>
    <row r="245" spans="1:11" ht="25.15" customHeight="1" x14ac:dyDescent="0.2">
      <c r="A245" s="190"/>
      <c r="B245" s="183">
        <v>1</v>
      </c>
      <c r="C245" s="121"/>
      <c r="D245" s="266" t="s">
        <v>664</v>
      </c>
      <c r="E245" s="267"/>
      <c r="F245" s="267"/>
      <c r="G245" s="268"/>
      <c r="H245" s="191">
        <f t="shared" si="2"/>
        <v>1</v>
      </c>
      <c r="I245" s="189" t="s">
        <v>73</v>
      </c>
      <c r="J245" s="11"/>
      <c r="K245" s="186">
        <f t="shared" si="3"/>
        <v>0</v>
      </c>
    </row>
    <row r="246" spans="1:11" ht="25.15" customHeight="1" x14ac:dyDescent="0.2">
      <c r="A246" s="182"/>
      <c r="B246" s="183">
        <v>1</v>
      </c>
      <c r="C246" s="184"/>
      <c r="D246" s="256" t="s">
        <v>665</v>
      </c>
      <c r="E246" s="257" t="s">
        <v>73</v>
      </c>
      <c r="F246" s="257"/>
      <c r="G246" s="258"/>
      <c r="H246" s="185">
        <f t="shared" si="2"/>
        <v>1</v>
      </c>
      <c r="I246" s="185" t="s">
        <v>73</v>
      </c>
      <c r="J246" s="10"/>
      <c r="K246" s="186">
        <f t="shared" si="3"/>
        <v>0</v>
      </c>
    </row>
    <row r="247" spans="1:11" x14ac:dyDescent="0.2">
      <c r="A247" s="182"/>
      <c r="B247" s="183"/>
      <c r="C247" s="184"/>
      <c r="D247" s="256" t="s">
        <v>666</v>
      </c>
      <c r="E247" s="257" t="s">
        <v>9</v>
      </c>
      <c r="F247" s="257"/>
      <c r="G247" s="258"/>
      <c r="H247" s="187"/>
      <c r="I247" s="185"/>
      <c r="J247" s="185"/>
      <c r="K247" s="188"/>
    </row>
    <row r="248" spans="1:11" ht="25.15" customHeight="1" x14ac:dyDescent="0.2">
      <c r="A248" s="182"/>
      <c r="B248" s="183">
        <v>55</v>
      </c>
      <c r="C248" s="184"/>
      <c r="D248" s="256" t="s">
        <v>667</v>
      </c>
      <c r="E248" s="257" t="s">
        <v>668</v>
      </c>
      <c r="F248" s="257"/>
      <c r="G248" s="258"/>
      <c r="H248" s="185">
        <f>B248</f>
        <v>55</v>
      </c>
      <c r="I248" s="185" t="s">
        <v>668</v>
      </c>
      <c r="J248" s="10"/>
      <c r="K248" s="186">
        <f>J248*H248</f>
        <v>0</v>
      </c>
    </row>
    <row r="249" spans="1:11" ht="25.15" customHeight="1" x14ac:dyDescent="0.2">
      <c r="A249" s="182"/>
      <c r="B249" s="183">
        <v>55</v>
      </c>
      <c r="C249" s="184"/>
      <c r="D249" s="256" t="s">
        <v>669</v>
      </c>
      <c r="E249" s="257" t="s">
        <v>668</v>
      </c>
      <c r="F249" s="257"/>
      <c r="G249" s="258"/>
      <c r="H249" s="185">
        <f>B249</f>
        <v>55</v>
      </c>
      <c r="I249" s="185" t="s">
        <v>668</v>
      </c>
      <c r="J249" s="10"/>
      <c r="K249" s="186">
        <f>J249*H249</f>
        <v>0</v>
      </c>
    </row>
    <row r="250" spans="1:11" ht="13.5" thickBot="1" x14ac:dyDescent="0.25">
      <c r="A250" s="182"/>
      <c r="B250" s="183"/>
      <c r="C250" s="184"/>
      <c r="D250" s="256" t="s">
        <v>9</v>
      </c>
      <c r="E250" s="257" t="s">
        <v>9</v>
      </c>
      <c r="F250" s="257"/>
      <c r="G250" s="258"/>
      <c r="H250" s="187"/>
      <c r="I250" s="185"/>
      <c r="J250" s="185"/>
      <c r="K250" s="188"/>
    </row>
    <row r="251" spans="1:11" ht="25.15" customHeight="1" thickBot="1" x14ac:dyDescent="0.25">
      <c r="A251" s="192"/>
      <c r="B251" s="193"/>
      <c r="C251" s="193"/>
      <c r="D251" s="262" t="s">
        <v>670</v>
      </c>
      <c r="E251" s="263"/>
      <c r="F251" s="263"/>
      <c r="G251" s="263"/>
      <c r="H251" s="194"/>
      <c r="I251" s="194"/>
      <c r="J251" s="194"/>
      <c r="K251" s="195">
        <f>SUM(K221:K250)</f>
        <v>0</v>
      </c>
    </row>
    <row r="252" spans="1:11" ht="111.6" customHeight="1" x14ac:dyDescent="0.2">
      <c r="A252" s="264" t="s">
        <v>671</v>
      </c>
      <c r="B252" s="265"/>
      <c r="C252" s="265"/>
      <c r="D252" s="265"/>
      <c r="E252" s="265"/>
      <c r="F252" s="265"/>
      <c r="G252" s="265"/>
      <c r="H252" s="265"/>
      <c r="I252" s="265"/>
      <c r="J252" s="265"/>
      <c r="K252" s="265"/>
    </row>
  </sheetData>
  <sheetProtection algorithmName="SHA-512" hashValue="55cz1lun93/9BPuhOu3vdeTfkYb5KDOQ19uLiShKLCom4pPXZ2LqXBbZ9bQp5uy8/owKXahu0N3WeoCuGjf9PA==" saltValue="vvw4KCsuCitSeE7cv6GUCQ==" spinCount="100000" sheet="1"/>
  <mergeCells count="213">
    <mergeCell ref="D250:G250"/>
    <mergeCell ref="D251:G251"/>
    <mergeCell ref="A252:K252"/>
    <mergeCell ref="D244:G244"/>
    <mergeCell ref="D245:G245"/>
    <mergeCell ref="D246:G246"/>
    <mergeCell ref="D247:G247"/>
    <mergeCell ref="D248:G248"/>
    <mergeCell ref="D249:G249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14:G214"/>
    <mergeCell ref="D215:G215"/>
    <mergeCell ref="E217:F217"/>
    <mergeCell ref="I217:K218"/>
    <mergeCell ref="E218:F218"/>
    <mergeCell ref="E219:F219"/>
    <mergeCell ref="D208:G208"/>
    <mergeCell ref="D209:G209"/>
    <mergeCell ref="D210:G210"/>
    <mergeCell ref="D211:G211"/>
    <mergeCell ref="D212:G212"/>
    <mergeCell ref="D213:G213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42:G142"/>
    <mergeCell ref="D143:G143"/>
    <mergeCell ref="D144:G144"/>
    <mergeCell ref="D145:G145"/>
    <mergeCell ref="D146:G146"/>
    <mergeCell ref="D147:G147"/>
    <mergeCell ref="D135:G135"/>
    <mergeCell ref="D136:G136"/>
    <mergeCell ref="D137:G137"/>
    <mergeCell ref="D138:G138"/>
    <mergeCell ref="D140:G140"/>
    <mergeCell ref="D141:G141"/>
    <mergeCell ref="D129:G129"/>
    <mergeCell ref="D130:G130"/>
    <mergeCell ref="D131:G131"/>
    <mergeCell ref="D132:G132"/>
    <mergeCell ref="D133:G133"/>
    <mergeCell ref="D134:G134"/>
    <mergeCell ref="D123:G123"/>
    <mergeCell ref="D124:G124"/>
    <mergeCell ref="D125:G125"/>
    <mergeCell ref="D126:G126"/>
    <mergeCell ref="D127:G127"/>
    <mergeCell ref="D128:G128"/>
    <mergeCell ref="D117:G117"/>
    <mergeCell ref="D118:G118"/>
    <mergeCell ref="D119:G119"/>
    <mergeCell ref="D120:G120"/>
    <mergeCell ref="D121:G121"/>
    <mergeCell ref="D122:G122"/>
    <mergeCell ref="D110:G110"/>
    <mergeCell ref="D111:G111"/>
    <mergeCell ref="D112:G112"/>
    <mergeCell ref="D113:G113"/>
    <mergeCell ref="D114:G114"/>
    <mergeCell ref="D115:G115"/>
    <mergeCell ref="D102:G102"/>
    <mergeCell ref="D103:G103"/>
    <mergeCell ref="D104:G104"/>
    <mergeCell ref="D105:G105"/>
    <mergeCell ref="D108:G108"/>
    <mergeCell ref="D109:G109"/>
    <mergeCell ref="D96:G96"/>
    <mergeCell ref="D97:G97"/>
    <mergeCell ref="D98:G98"/>
    <mergeCell ref="D99:G99"/>
    <mergeCell ref="D100:G100"/>
    <mergeCell ref="D101:G101"/>
    <mergeCell ref="D89:G89"/>
    <mergeCell ref="D90:G90"/>
    <mergeCell ref="D91:G91"/>
    <mergeCell ref="D93:G93"/>
    <mergeCell ref="D94:G94"/>
    <mergeCell ref="D95:G95"/>
    <mergeCell ref="D83:G83"/>
    <mergeCell ref="D84:G84"/>
    <mergeCell ref="D85:G85"/>
    <mergeCell ref="D86:G86"/>
    <mergeCell ref="D87:G87"/>
    <mergeCell ref="D88:G88"/>
    <mergeCell ref="D76:G76"/>
    <mergeCell ref="D77:G77"/>
    <mergeCell ref="D78:G78"/>
    <mergeCell ref="D80:G80"/>
    <mergeCell ref="D81:G81"/>
    <mergeCell ref="D82:G82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57:G57"/>
    <mergeCell ref="D58:G58"/>
    <mergeCell ref="D59:G59"/>
    <mergeCell ref="D60:G60"/>
    <mergeCell ref="D61:G61"/>
    <mergeCell ref="D63:G63"/>
    <mergeCell ref="D50:G50"/>
    <mergeCell ref="D51:G51"/>
    <mergeCell ref="D52:G52"/>
    <mergeCell ref="D53:G53"/>
    <mergeCell ref="D55:G55"/>
    <mergeCell ref="D56:G56"/>
    <mergeCell ref="D44:G44"/>
    <mergeCell ref="D45:G45"/>
    <mergeCell ref="D46:G46"/>
    <mergeCell ref="D47:G47"/>
    <mergeCell ref="D48:G48"/>
    <mergeCell ref="D49:G49"/>
    <mergeCell ref="D37:G37"/>
    <mergeCell ref="D38:G38"/>
    <mergeCell ref="D39:G39"/>
    <mergeCell ref="D40:G40"/>
    <mergeCell ref="D42:G42"/>
    <mergeCell ref="D43:G43"/>
    <mergeCell ref="D28:I28"/>
    <mergeCell ref="D32:G32"/>
    <mergeCell ref="D33:G33"/>
    <mergeCell ref="D34:G34"/>
    <mergeCell ref="D35:G35"/>
    <mergeCell ref="D36:G36"/>
  </mergeCells>
  <conditionalFormatting sqref="A252">
    <cfRule type="expression" dxfId="27" priority="28">
      <formula>#REF!=""</formula>
    </cfRule>
  </conditionalFormatting>
  <conditionalFormatting sqref="A32:D40">
    <cfRule type="expression" dxfId="26" priority="23">
      <formula>$B32=""</formula>
    </cfRule>
    <cfRule type="expression" dxfId="25" priority="24">
      <formula>#REF!="není v ceně"</formula>
    </cfRule>
  </conditionalFormatting>
  <conditionalFormatting sqref="A42:D53">
    <cfRule type="expression" dxfId="24" priority="21">
      <formula>$B42=""</formula>
    </cfRule>
    <cfRule type="expression" dxfId="23" priority="22">
      <formula>#REF!="není v ceně"</formula>
    </cfRule>
  </conditionalFormatting>
  <conditionalFormatting sqref="A55:D61">
    <cfRule type="expression" dxfId="22" priority="19">
      <formula>$B55=""</formula>
    </cfRule>
    <cfRule type="expression" dxfId="21" priority="20">
      <formula>#REF!="není v ceně"</formula>
    </cfRule>
  </conditionalFormatting>
  <conditionalFormatting sqref="A63:D78">
    <cfRule type="expression" dxfId="20" priority="17">
      <formula>$B63=""</formula>
    </cfRule>
    <cfRule type="expression" dxfId="19" priority="18">
      <formula>#REF!="není v ceně"</formula>
    </cfRule>
  </conditionalFormatting>
  <conditionalFormatting sqref="A80:D91">
    <cfRule type="expression" dxfId="18" priority="15">
      <formula>$B80=""</formula>
    </cfRule>
    <cfRule type="expression" dxfId="17" priority="16">
      <formula>#REF!="není v ceně"</formula>
    </cfRule>
  </conditionalFormatting>
  <conditionalFormatting sqref="A93:D105">
    <cfRule type="expression" dxfId="16" priority="13">
      <formula>$B93=""</formula>
    </cfRule>
    <cfRule type="expression" dxfId="15" priority="14">
      <formula>#REF!="není v ceně"</formula>
    </cfRule>
  </conditionalFormatting>
  <conditionalFormatting sqref="A108:D115">
    <cfRule type="expression" dxfId="14" priority="11">
      <formula>$B108=""</formula>
    </cfRule>
    <cfRule type="expression" dxfId="13" priority="12">
      <formula>#REF!="není v ceně"</formula>
    </cfRule>
  </conditionalFormatting>
  <conditionalFormatting sqref="A117:D138">
    <cfRule type="expression" dxfId="12" priority="9">
      <formula>$B117=""</formula>
    </cfRule>
    <cfRule type="expression" dxfId="11" priority="10">
      <formula>#REF!="není v ceně"</formula>
    </cfRule>
  </conditionalFormatting>
  <conditionalFormatting sqref="A140:D215">
    <cfRule type="expression" dxfId="10" priority="8">
      <formula>#REF!="není v ceně"</formula>
    </cfRule>
  </conditionalFormatting>
  <conditionalFormatting sqref="A220:D243">
    <cfRule type="expression" dxfId="9" priority="6">
      <formula>#REF!="není v ceně"</formula>
    </cfRule>
  </conditionalFormatting>
  <conditionalFormatting sqref="A31:E31 A41:E41 A54:E54 A62:E62 A79:E79 A92:E92 A106:E107 A116:E116 A139:E139 A244:C244 B245 A246:D250 A252">
    <cfRule type="expression" dxfId="8" priority="27">
      <formula>#REF!="není v ceně"</formula>
    </cfRule>
  </conditionalFormatting>
  <conditionalFormatting sqref="A31:G31 A41:G41 A54:G54 A62:G62 A79:G79 A92:G92 A106:G107 A116:G116 A139:G139">
    <cfRule type="expression" dxfId="7" priority="25">
      <formula>$B31=""</formula>
    </cfRule>
  </conditionalFormatting>
  <conditionalFormatting sqref="H31:J215 A140:D215">
    <cfRule type="expression" dxfId="6" priority="7">
      <formula>$B31=""</formula>
    </cfRule>
  </conditionalFormatting>
  <conditionalFormatting sqref="H221:J233">
    <cfRule type="expression" dxfId="5" priority="4">
      <formula>$B221=""</formula>
    </cfRule>
  </conditionalFormatting>
  <conditionalFormatting sqref="H235:J243">
    <cfRule type="expression" dxfId="4" priority="3">
      <formula>$B235=""</formula>
    </cfRule>
  </conditionalFormatting>
  <conditionalFormatting sqref="H246:J246">
    <cfRule type="expression" dxfId="3" priority="2">
      <formula>$B246=""</formula>
    </cfRule>
  </conditionalFormatting>
  <conditionalFormatting sqref="H248:J249">
    <cfRule type="expression" dxfId="2" priority="1">
      <formula>$B248=""</formula>
    </cfRule>
  </conditionalFormatting>
  <conditionalFormatting sqref="H220:K220 A220:D243">
    <cfRule type="expression" dxfId="1" priority="5">
      <formula>$B220=""</formula>
    </cfRule>
  </conditionalFormatting>
  <conditionalFormatting sqref="H234:K234 A244:C244 B245 A246:D250 H247:K247 H250:K250">
    <cfRule type="expression" dxfId="0" priority="26">
      <formula>$B234=""</formula>
    </cfRule>
  </conditionalFormatting>
  <hyperlinks>
    <hyperlink ref="B219" r:id="rId1" tooltip="http://www.eotechnology.eu" display="http://www.eotechnology.eu/" xr:uid="{39315170-7467-41D3-A71E-03DD17D57476}"/>
    <hyperlink ref="D219" r:id="rId2" xr:uid="{CCE1A60E-5CE0-430A-B75C-D5C3DC9C15F2}"/>
  </hyperlinks>
  <pageMargins left="0.78740157499999996" right="0.78740157499999996" top="0.984251969" bottom="0.984251969" header="0.4921259845" footer="0.4921259845"/>
  <pageSetup paperSize="8" scale="82" orientation="landscape" horizontalDpi="200" verticalDpi="200" r:id="rId3"/>
  <headerFooter alignWithMargins="0"/>
  <rowBreaks count="1" manualBreakCount="1">
    <brk id="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Titulní list</vt:lpstr>
      <vt:lpstr>Specifikace materiálu</vt:lpstr>
      <vt:lpstr>Titulní list MaR</vt:lpstr>
      <vt:lpstr>Specifikace materiálu MaR</vt:lpstr>
      <vt:lpstr>Část strojní (KPS)</vt:lpstr>
      <vt:lpstr>'Specifikace materiálu MaR'!Oblast_tisku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Tomáš Kostinek</cp:lastModifiedBy>
  <dcterms:created xsi:type="dcterms:W3CDTF">2025-01-31T08:56:50Z</dcterms:created>
  <dcterms:modified xsi:type="dcterms:W3CDTF">2025-06-24T11:16:44Z</dcterms:modified>
</cp:coreProperties>
</file>